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TILIDAD AMERICA\"/>
    </mc:Choice>
  </mc:AlternateContent>
  <bookViews>
    <workbookView xWindow="0" yWindow="0" windowWidth="19200" windowHeight="8235"/>
  </bookViews>
  <sheets>
    <sheet name="JULIO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9" i="1" l="1"/>
  <c r="E315" i="1"/>
  <c r="J313" i="1"/>
  <c r="I313" i="1"/>
  <c r="H313" i="1"/>
  <c r="F313" i="1"/>
  <c r="E313" i="1"/>
  <c r="K311" i="1"/>
  <c r="L311" i="1" s="1"/>
  <c r="G311" i="1"/>
  <c r="D311" i="1"/>
  <c r="K310" i="1"/>
  <c r="L310" i="1" s="1"/>
  <c r="G310" i="1"/>
  <c r="D310" i="1"/>
  <c r="K309" i="1"/>
  <c r="L309" i="1" s="1"/>
  <c r="G309" i="1"/>
  <c r="D309" i="1"/>
  <c r="K308" i="1"/>
  <c r="L308" i="1" s="1"/>
  <c r="G308" i="1"/>
  <c r="D308" i="1"/>
  <c r="K307" i="1"/>
  <c r="L307" i="1" s="1"/>
  <c r="G307" i="1"/>
  <c r="D307" i="1"/>
  <c r="K306" i="1"/>
  <c r="L306" i="1" s="1"/>
  <c r="G306" i="1"/>
  <c r="D306" i="1"/>
  <c r="K305" i="1"/>
  <c r="L305" i="1" s="1"/>
  <c r="G305" i="1"/>
  <c r="D305" i="1"/>
  <c r="K304" i="1"/>
  <c r="L304" i="1" s="1"/>
  <c r="G304" i="1"/>
  <c r="D304" i="1"/>
  <c r="K303" i="1"/>
  <c r="L303" i="1" s="1"/>
  <c r="G303" i="1"/>
  <c r="D303" i="1"/>
  <c r="K302" i="1"/>
  <c r="L302" i="1" s="1"/>
  <c r="G302" i="1"/>
  <c r="D302" i="1"/>
  <c r="K301" i="1"/>
  <c r="L301" i="1" s="1"/>
  <c r="G301" i="1"/>
  <c r="D301" i="1"/>
  <c r="K300" i="1"/>
  <c r="L300" i="1" s="1"/>
  <c r="G300" i="1"/>
  <c r="D300" i="1"/>
  <c r="K299" i="1"/>
  <c r="L299" i="1" s="1"/>
  <c r="G299" i="1"/>
  <c r="D299" i="1"/>
  <c r="K298" i="1"/>
  <c r="L298" i="1" s="1"/>
  <c r="G298" i="1"/>
  <c r="D298" i="1"/>
  <c r="K297" i="1"/>
  <c r="L297" i="1" s="1"/>
  <c r="G297" i="1"/>
  <c r="D297" i="1"/>
  <c r="K296" i="1"/>
  <c r="L296" i="1" s="1"/>
  <c r="G296" i="1"/>
  <c r="D296" i="1"/>
  <c r="K295" i="1"/>
  <c r="L295" i="1" s="1"/>
  <c r="G295" i="1"/>
  <c r="D295" i="1"/>
  <c r="K294" i="1"/>
  <c r="L294" i="1" s="1"/>
  <c r="G294" i="1"/>
  <c r="D294" i="1"/>
  <c r="K293" i="1"/>
  <c r="L293" i="1" s="1"/>
  <c r="G293" i="1"/>
  <c r="D293" i="1"/>
  <c r="K292" i="1"/>
  <c r="L292" i="1" s="1"/>
  <c r="G292" i="1"/>
  <c r="D292" i="1"/>
  <c r="K291" i="1"/>
  <c r="L291" i="1" s="1"/>
  <c r="G291" i="1"/>
  <c r="D291" i="1"/>
  <c r="K290" i="1"/>
  <c r="L290" i="1" s="1"/>
  <c r="G290" i="1"/>
  <c r="D290" i="1"/>
  <c r="K289" i="1"/>
  <c r="L289" i="1" s="1"/>
  <c r="G289" i="1"/>
  <c r="D289" i="1"/>
  <c r="K288" i="1"/>
  <c r="L288" i="1" s="1"/>
  <c r="G288" i="1"/>
  <c r="D288" i="1"/>
  <c r="K287" i="1"/>
  <c r="L287" i="1" s="1"/>
  <c r="G287" i="1"/>
  <c r="D287" i="1"/>
  <c r="K286" i="1"/>
  <c r="L286" i="1" s="1"/>
  <c r="G286" i="1"/>
  <c r="D286" i="1"/>
  <c r="K285" i="1"/>
  <c r="L285" i="1" s="1"/>
  <c r="G285" i="1"/>
  <c r="D285" i="1"/>
  <c r="K284" i="1"/>
  <c r="L284" i="1" s="1"/>
  <c r="G284" i="1"/>
  <c r="D284" i="1"/>
  <c r="K283" i="1"/>
  <c r="L283" i="1" s="1"/>
  <c r="G283" i="1"/>
  <c r="D283" i="1"/>
  <c r="K282" i="1"/>
  <c r="L282" i="1" s="1"/>
  <c r="G282" i="1"/>
  <c r="D282" i="1"/>
  <c r="K281" i="1"/>
  <c r="L281" i="1" s="1"/>
  <c r="G281" i="1"/>
  <c r="D281" i="1"/>
  <c r="K280" i="1"/>
  <c r="L280" i="1" s="1"/>
  <c r="G280" i="1"/>
  <c r="D280" i="1"/>
  <c r="K279" i="1"/>
  <c r="L279" i="1" s="1"/>
  <c r="G279" i="1"/>
  <c r="D279" i="1"/>
  <c r="K278" i="1"/>
  <c r="L278" i="1" s="1"/>
  <c r="G278" i="1"/>
  <c r="D278" i="1"/>
  <c r="K277" i="1"/>
  <c r="L277" i="1" s="1"/>
  <c r="G277" i="1"/>
  <c r="D277" i="1"/>
  <c r="K276" i="1"/>
  <c r="L276" i="1" s="1"/>
  <c r="G276" i="1"/>
  <c r="D276" i="1"/>
  <c r="K275" i="1"/>
  <c r="L275" i="1" s="1"/>
  <c r="G275" i="1"/>
  <c r="D275" i="1"/>
  <c r="K274" i="1"/>
  <c r="L274" i="1" s="1"/>
  <c r="G274" i="1"/>
  <c r="D274" i="1"/>
  <c r="K273" i="1"/>
  <c r="L273" i="1" s="1"/>
  <c r="G273" i="1"/>
  <c r="D273" i="1"/>
  <c r="K272" i="1"/>
  <c r="L272" i="1" s="1"/>
  <c r="G272" i="1"/>
  <c r="D272" i="1"/>
  <c r="K271" i="1"/>
  <c r="L271" i="1" s="1"/>
  <c r="G271" i="1"/>
  <c r="D271" i="1"/>
  <c r="K270" i="1"/>
  <c r="L270" i="1" s="1"/>
  <c r="G270" i="1"/>
  <c r="D270" i="1"/>
  <c r="K269" i="1"/>
  <c r="L269" i="1" s="1"/>
  <c r="G269" i="1"/>
  <c r="D269" i="1"/>
  <c r="K268" i="1"/>
  <c r="L268" i="1" s="1"/>
  <c r="G268" i="1"/>
  <c r="D268" i="1"/>
  <c r="K267" i="1"/>
  <c r="L267" i="1" s="1"/>
  <c r="G267" i="1"/>
  <c r="D267" i="1"/>
  <c r="K266" i="1"/>
  <c r="L266" i="1" s="1"/>
  <c r="G266" i="1"/>
  <c r="D266" i="1"/>
  <c r="K265" i="1"/>
  <c r="L265" i="1" s="1"/>
  <c r="G265" i="1"/>
  <c r="D265" i="1"/>
  <c r="K264" i="1"/>
  <c r="L264" i="1" s="1"/>
  <c r="G264" i="1"/>
  <c r="D264" i="1"/>
  <c r="K263" i="1"/>
  <c r="L263" i="1" s="1"/>
  <c r="G263" i="1"/>
  <c r="D263" i="1"/>
  <c r="K262" i="1"/>
  <c r="L262" i="1" s="1"/>
  <c r="G262" i="1"/>
  <c r="D262" i="1"/>
  <c r="K261" i="1"/>
  <c r="L261" i="1" s="1"/>
  <c r="G261" i="1"/>
  <c r="D261" i="1"/>
  <c r="K260" i="1"/>
  <c r="L260" i="1" s="1"/>
  <c r="G260" i="1"/>
  <c r="D260" i="1"/>
  <c r="K259" i="1"/>
  <c r="L259" i="1" s="1"/>
  <c r="G259" i="1"/>
  <c r="D259" i="1"/>
  <c r="K258" i="1"/>
  <c r="L258" i="1" s="1"/>
  <c r="G258" i="1"/>
  <c r="D258" i="1"/>
  <c r="K257" i="1"/>
  <c r="L257" i="1" s="1"/>
  <c r="G257" i="1"/>
  <c r="D257" i="1"/>
  <c r="K256" i="1"/>
  <c r="L256" i="1" s="1"/>
  <c r="G256" i="1"/>
  <c r="D256" i="1"/>
  <c r="K255" i="1"/>
  <c r="L255" i="1" s="1"/>
  <c r="G255" i="1"/>
  <c r="D255" i="1"/>
  <c r="K254" i="1"/>
  <c r="L254" i="1" s="1"/>
  <c r="G254" i="1"/>
  <c r="D254" i="1"/>
  <c r="K253" i="1"/>
  <c r="L253" i="1" s="1"/>
  <c r="G253" i="1"/>
  <c r="D253" i="1"/>
  <c r="K252" i="1"/>
  <c r="L252" i="1" s="1"/>
  <c r="G252" i="1"/>
  <c r="D252" i="1"/>
  <c r="K251" i="1"/>
  <c r="L251" i="1" s="1"/>
  <c r="G251" i="1"/>
  <c r="D251" i="1"/>
  <c r="K250" i="1"/>
  <c r="L250" i="1" s="1"/>
  <c r="G250" i="1"/>
  <c r="D250" i="1"/>
  <c r="K249" i="1"/>
  <c r="L249" i="1" s="1"/>
  <c r="G249" i="1"/>
  <c r="D249" i="1"/>
  <c r="K248" i="1"/>
  <c r="L248" i="1" s="1"/>
  <c r="G248" i="1"/>
  <c r="D248" i="1"/>
  <c r="K247" i="1"/>
  <c r="L247" i="1" s="1"/>
  <c r="G247" i="1"/>
  <c r="D247" i="1"/>
  <c r="K246" i="1"/>
  <c r="L246" i="1" s="1"/>
  <c r="G246" i="1"/>
  <c r="D246" i="1"/>
  <c r="K245" i="1"/>
  <c r="L245" i="1" s="1"/>
  <c r="G245" i="1"/>
  <c r="D245" i="1"/>
  <c r="K244" i="1"/>
  <c r="L244" i="1" s="1"/>
  <c r="G244" i="1"/>
  <c r="D244" i="1"/>
  <c r="K243" i="1"/>
  <c r="L243" i="1" s="1"/>
  <c r="G243" i="1"/>
  <c r="D243" i="1"/>
  <c r="K242" i="1"/>
  <c r="L242" i="1" s="1"/>
  <c r="G242" i="1"/>
  <c r="D242" i="1"/>
  <c r="K241" i="1"/>
  <c r="L241" i="1" s="1"/>
  <c r="G241" i="1"/>
  <c r="D241" i="1"/>
  <c r="K240" i="1"/>
  <c r="L240" i="1" s="1"/>
  <c r="G240" i="1"/>
  <c r="D240" i="1"/>
  <c r="K239" i="1"/>
  <c r="L239" i="1" s="1"/>
  <c r="G239" i="1"/>
  <c r="D239" i="1"/>
  <c r="K238" i="1"/>
  <c r="L238" i="1" s="1"/>
  <c r="G238" i="1"/>
  <c r="D238" i="1"/>
  <c r="K237" i="1"/>
  <c r="L237" i="1" s="1"/>
  <c r="G237" i="1"/>
  <c r="D237" i="1"/>
  <c r="K236" i="1"/>
  <c r="L236" i="1" s="1"/>
  <c r="G236" i="1"/>
  <c r="D236" i="1"/>
  <c r="K235" i="1"/>
  <c r="L235" i="1" s="1"/>
  <c r="G235" i="1"/>
  <c r="D235" i="1"/>
  <c r="K234" i="1"/>
  <c r="L234" i="1" s="1"/>
  <c r="G234" i="1"/>
  <c r="D234" i="1"/>
  <c r="K233" i="1"/>
  <c r="L233" i="1" s="1"/>
  <c r="G233" i="1"/>
  <c r="D233" i="1"/>
  <c r="K232" i="1"/>
  <c r="L232" i="1" s="1"/>
  <c r="G232" i="1"/>
  <c r="D232" i="1"/>
  <c r="K231" i="1"/>
  <c r="L231" i="1" s="1"/>
  <c r="G231" i="1"/>
  <c r="D231" i="1"/>
  <c r="K230" i="1"/>
  <c r="L230" i="1" s="1"/>
  <c r="G230" i="1"/>
  <c r="D230" i="1"/>
  <c r="K229" i="1"/>
  <c r="L229" i="1" s="1"/>
  <c r="G229" i="1"/>
  <c r="D229" i="1"/>
  <c r="K228" i="1"/>
  <c r="L228" i="1" s="1"/>
  <c r="G228" i="1"/>
  <c r="D228" i="1"/>
  <c r="K227" i="1"/>
  <c r="L227" i="1" s="1"/>
  <c r="G227" i="1"/>
  <c r="D227" i="1"/>
  <c r="K226" i="1"/>
  <c r="L226" i="1" s="1"/>
  <c r="G226" i="1"/>
  <c r="D226" i="1"/>
  <c r="K225" i="1"/>
  <c r="L225" i="1" s="1"/>
  <c r="G225" i="1"/>
  <c r="D225" i="1"/>
  <c r="K224" i="1"/>
  <c r="L224" i="1" s="1"/>
  <c r="G224" i="1"/>
  <c r="D224" i="1"/>
  <c r="K223" i="1"/>
  <c r="L223" i="1" s="1"/>
  <c r="G223" i="1"/>
  <c r="D223" i="1"/>
  <c r="K222" i="1"/>
  <c r="L222" i="1" s="1"/>
  <c r="G222" i="1"/>
  <c r="D222" i="1"/>
  <c r="K221" i="1"/>
  <c r="L221" i="1" s="1"/>
  <c r="G221" i="1"/>
  <c r="D221" i="1"/>
  <c r="K220" i="1"/>
  <c r="L220" i="1" s="1"/>
  <c r="G220" i="1"/>
  <c r="D220" i="1"/>
  <c r="K219" i="1"/>
  <c r="L219" i="1" s="1"/>
  <c r="G219" i="1"/>
  <c r="D219" i="1"/>
  <c r="K218" i="1"/>
  <c r="L218" i="1" s="1"/>
  <c r="G218" i="1"/>
  <c r="D218" i="1"/>
  <c r="K217" i="1"/>
  <c r="L217" i="1" s="1"/>
  <c r="G217" i="1"/>
  <c r="D217" i="1"/>
  <c r="K216" i="1"/>
  <c r="L216" i="1" s="1"/>
  <c r="G216" i="1"/>
  <c r="D216" i="1"/>
  <c r="K215" i="1"/>
  <c r="L215" i="1" s="1"/>
  <c r="G215" i="1"/>
  <c r="D215" i="1"/>
  <c r="K214" i="1"/>
  <c r="L214" i="1" s="1"/>
  <c r="G214" i="1"/>
  <c r="D214" i="1"/>
  <c r="K213" i="1"/>
  <c r="L213" i="1" s="1"/>
  <c r="G213" i="1"/>
  <c r="D213" i="1"/>
  <c r="K212" i="1"/>
  <c r="L212" i="1" s="1"/>
  <c r="G212" i="1"/>
  <c r="D212" i="1"/>
  <c r="K211" i="1"/>
  <c r="L211" i="1" s="1"/>
  <c r="G211" i="1"/>
  <c r="D211" i="1"/>
  <c r="K210" i="1"/>
  <c r="L210" i="1" s="1"/>
  <c r="G210" i="1"/>
  <c r="D210" i="1"/>
  <c r="K209" i="1"/>
  <c r="L209" i="1" s="1"/>
  <c r="G209" i="1"/>
  <c r="D209" i="1"/>
  <c r="K208" i="1"/>
  <c r="L208" i="1" s="1"/>
  <c r="G208" i="1"/>
  <c r="D208" i="1"/>
  <c r="K207" i="1"/>
  <c r="L207" i="1" s="1"/>
  <c r="G207" i="1"/>
  <c r="D207" i="1"/>
  <c r="K206" i="1"/>
  <c r="L206" i="1" s="1"/>
  <c r="G206" i="1"/>
  <c r="D206" i="1"/>
  <c r="K205" i="1"/>
  <c r="L205" i="1" s="1"/>
  <c r="G205" i="1"/>
  <c r="D205" i="1"/>
  <c r="K204" i="1"/>
  <c r="L204" i="1" s="1"/>
  <c r="G204" i="1"/>
  <c r="D204" i="1"/>
  <c r="K203" i="1"/>
  <c r="L203" i="1" s="1"/>
  <c r="G203" i="1"/>
  <c r="K202" i="1"/>
  <c r="L202" i="1" s="1"/>
  <c r="G202" i="1"/>
  <c r="K201" i="1"/>
  <c r="L201" i="1" s="1"/>
  <c r="G201" i="1"/>
  <c r="K200" i="1"/>
  <c r="L200" i="1" s="1"/>
  <c r="G200" i="1"/>
  <c r="K199" i="1"/>
  <c r="L199" i="1" s="1"/>
  <c r="G199" i="1"/>
  <c r="K198" i="1"/>
  <c r="L198" i="1" s="1"/>
  <c r="G198" i="1"/>
  <c r="D198" i="1"/>
  <c r="K197" i="1"/>
  <c r="L197" i="1" s="1"/>
  <c r="G197" i="1"/>
  <c r="D197" i="1"/>
  <c r="K196" i="1"/>
  <c r="L196" i="1" s="1"/>
  <c r="G196" i="1"/>
  <c r="D196" i="1"/>
  <c r="K195" i="1"/>
  <c r="L195" i="1" s="1"/>
  <c r="G195" i="1"/>
  <c r="D195" i="1"/>
  <c r="K194" i="1"/>
  <c r="L194" i="1" s="1"/>
  <c r="G194" i="1"/>
  <c r="D194" i="1"/>
  <c r="K193" i="1"/>
  <c r="L193" i="1" s="1"/>
  <c r="G193" i="1"/>
  <c r="D193" i="1"/>
  <c r="K192" i="1"/>
  <c r="L192" i="1" s="1"/>
  <c r="G192" i="1"/>
  <c r="K191" i="1"/>
  <c r="L191" i="1" s="1"/>
  <c r="G191" i="1"/>
  <c r="K190" i="1"/>
  <c r="L190" i="1" s="1"/>
  <c r="G190" i="1"/>
  <c r="K189" i="1"/>
  <c r="L189" i="1" s="1"/>
  <c r="G189" i="1"/>
  <c r="K188" i="1"/>
  <c r="L188" i="1" s="1"/>
  <c r="G188" i="1"/>
  <c r="K187" i="1"/>
  <c r="L187" i="1" s="1"/>
  <c r="G187" i="1"/>
  <c r="K186" i="1"/>
  <c r="L186" i="1" s="1"/>
  <c r="G186" i="1"/>
  <c r="K185" i="1"/>
  <c r="L185" i="1" s="1"/>
  <c r="G185" i="1"/>
  <c r="K184" i="1"/>
  <c r="L184" i="1" s="1"/>
  <c r="G184" i="1"/>
  <c r="K183" i="1"/>
  <c r="L183" i="1" s="1"/>
  <c r="G183" i="1"/>
  <c r="K182" i="1"/>
  <c r="L182" i="1" s="1"/>
  <c r="G182" i="1"/>
  <c r="K181" i="1"/>
  <c r="L181" i="1" s="1"/>
  <c r="G181" i="1"/>
  <c r="K180" i="1"/>
  <c r="L180" i="1" s="1"/>
  <c r="G180" i="1"/>
  <c r="K179" i="1"/>
  <c r="L179" i="1" s="1"/>
  <c r="G179" i="1"/>
  <c r="K178" i="1"/>
  <c r="L178" i="1" s="1"/>
  <c r="G178" i="1"/>
  <c r="K177" i="1"/>
  <c r="L177" i="1" s="1"/>
  <c r="G177" i="1"/>
  <c r="K176" i="1"/>
  <c r="L176" i="1" s="1"/>
  <c r="G176" i="1"/>
  <c r="K175" i="1"/>
  <c r="L175" i="1" s="1"/>
  <c r="G175" i="1"/>
  <c r="K174" i="1"/>
  <c r="L174" i="1" s="1"/>
  <c r="G174" i="1"/>
  <c r="K173" i="1"/>
  <c r="L173" i="1" s="1"/>
  <c r="G173" i="1"/>
  <c r="K172" i="1"/>
  <c r="L172" i="1" s="1"/>
  <c r="G172" i="1"/>
  <c r="K171" i="1"/>
  <c r="L171" i="1" s="1"/>
  <c r="G171" i="1"/>
  <c r="K170" i="1"/>
  <c r="L170" i="1" s="1"/>
  <c r="G170" i="1"/>
  <c r="K169" i="1"/>
  <c r="L169" i="1" s="1"/>
  <c r="G169" i="1"/>
  <c r="K168" i="1"/>
  <c r="L168" i="1" s="1"/>
  <c r="G168" i="1"/>
  <c r="K167" i="1"/>
  <c r="L167" i="1" s="1"/>
  <c r="G167" i="1"/>
  <c r="K166" i="1"/>
  <c r="L166" i="1" s="1"/>
  <c r="G166" i="1"/>
  <c r="K165" i="1"/>
  <c r="L165" i="1" s="1"/>
  <c r="G165" i="1"/>
  <c r="K164" i="1"/>
  <c r="L164" i="1" s="1"/>
  <c r="G164" i="1"/>
  <c r="K163" i="1"/>
  <c r="L163" i="1" s="1"/>
  <c r="G163" i="1"/>
  <c r="K162" i="1"/>
  <c r="L162" i="1" s="1"/>
  <c r="G162" i="1"/>
  <c r="K161" i="1"/>
  <c r="L161" i="1" s="1"/>
  <c r="G161" i="1"/>
  <c r="K160" i="1"/>
  <c r="L160" i="1" s="1"/>
  <c r="G160" i="1"/>
  <c r="K159" i="1"/>
  <c r="L159" i="1" s="1"/>
  <c r="G159" i="1"/>
  <c r="K158" i="1"/>
  <c r="L158" i="1" s="1"/>
  <c r="G158" i="1"/>
  <c r="K157" i="1"/>
  <c r="L157" i="1" s="1"/>
  <c r="G157" i="1"/>
  <c r="K156" i="1"/>
  <c r="L156" i="1" s="1"/>
  <c r="G156" i="1"/>
  <c r="K155" i="1"/>
  <c r="L155" i="1" s="1"/>
  <c r="G155" i="1"/>
  <c r="K154" i="1"/>
  <c r="L154" i="1" s="1"/>
  <c r="G154" i="1"/>
  <c r="K153" i="1"/>
  <c r="L153" i="1" s="1"/>
  <c r="G153" i="1"/>
  <c r="K152" i="1"/>
  <c r="L152" i="1" s="1"/>
  <c r="G152" i="1"/>
  <c r="K151" i="1"/>
  <c r="L151" i="1" s="1"/>
  <c r="G151" i="1"/>
  <c r="K150" i="1"/>
  <c r="L150" i="1" s="1"/>
  <c r="G150" i="1"/>
  <c r="K149" i="1"/>
  <c r="L149" i="1" s="1"/>
  <c r="G149" i="1"/>
  <c r="K148" i="1"/>
  <c r="L148" i="1" s="1"/>
  <c r="G148" i="1"/>
  <c r="K147" i="1"/>
  <c r="L147" i="1" s="1"/>
  <c r="G147" i="1"/>
  <c r="K146" i="1"/>
  <c r="L146" i="1" s="1"/>
  <c r="G146" i="1"/>
  <c r="K145" i="1"/>
  <c r="L145" i="1" s="1"/>
  <c r="G145" i="1"/>
  <c r="K144" i="1"/>
  <c r="L144" i="1" s="1"/>
  <c r="G144" i="1"/>
  <c r="K143" i="1"/>
  <c r="L143" i="1" s="1"/>
  <c r="G143" i="1"/>
  <c r="K142" i="1"/>
  <c r="L142" i="1" s="1"/>
  <c r="G142" i="1"/>
  <c r="K141" i="1"/>
  <c r="L141" i="1" s="1"/>
  <c r="G141" i="1"/>
  <c r="K140" i="1"/>
  <c r="L140" i="1" s="1"/>
  <c r="G140" i="1"/>
  <c r="K139" i="1"/>
  <c r="L139" i="1" s="1"/>
  <c r="G139" i="1"/>
  <c r="K138" i="1"/>
  <c r="L138" i="1" s="1"/>
  <c r="G138" i="1"/>
  <c r="K137" i="1"/>
  <c r="L137" i="1" s="1"/>
  <c r="G137" i="1"/>
  <c r="K136" i="1"/>
  <c r="L136" i="1" s="1"/>
  <c r="G136" i="1"/>
  <c r="K135" i="1"/>
  <c r="L135" i="1" s="1"/>
  <c r="G135" i="1"/>
  <c r="K134" i="1"/>
  <c r="L134" i="1" s="1"/>
  <c r="G134" i="1"/>
  <c r="K133" i="1"/>
  <c r="L133" i="1" s="1"/>
  <c r="G133" i="1"/>
  <c r="K132" i="1"/>
  <c r="L132" i="1" s="1"/>
  <c r="G132" i="1"/>
  <c r="K131" i="1"/>
  <c r="L131" i="1" s="1"/>
  <c r="G131" i="1"/>
  <c r="K130" i="1"/>
  <c r="L130" i="1" s="1"/>
  <c r="G130" i="1"/>
  <c r="K129" i="1"/>
  <c r="L129" i="1" s="1"/>
  <c r="G129" i="1"/>
  <c r="K128" i="1"/>
  <c r="L128" i="1" s="1"/>
  <c r="G128" i="1"/>
  <c r="K127" i="1"/>
  <c r="L127" i="1" s="1"/>
  <c r="G127" i="1"/>
  <c r="K126" i="1"/>
  <c r="L126" i="1" s="1"/>
  <c r="G126" i="1"/>
  <c r="K125" i="1"/>
  <c r="L125" i="1" s="1"/>
  <c r="G125" i="1"/>
  <c r="K124" i="1"/>
  <c r="L124" i="1" s="1"/>
  <c r="G124" i="1"/>
  <c r="K123" i="1"/>
  <c r="L123" i="1" s="1"/>
  <c r="G123" i="1"/>
  <c r="K122" i="1"/>
  <c r="L122" i="1" s="1"/>
  <c r="G122" i="1"/>
  <c r="K121" i="1"/>
  <c r="L121" i="1" s="1"/>
  <c r="G121" i="1"/>
  <c r="K120" i="1"/>
  <c r="L120" i="1" s="1"/>
  <c r="G120" i="1"/>
  <c r="K119" i="1"/>
  <c r="L119" i="1" s="1"/>
  <c r="G119" i="1"/>
  <c r="K118" i="1"/>
  <c r="L118" i="1" s="1"/>
  <c r="G118" i="1"/>
  <c r="K117" i="1"/>
  <c r="L117" i="1" s="1"/>
  <c r="G117" i="1"/>
  <c r="K116" i="1"/>
  <c r="L116" i="1" s="1"/>
  <c r="G116" i="1"/>
  <c r="K115" i="1"/>
  <c r="L115" i="1" s="1"/>
  <c r="G115" i="1"/>
  <c r="K114" i="1"/>
  <c r="L114" i="1" s="1"/>
  <c r="G114" i="1"/>
  <c r="K113" i="1"/>
  <c r="L113" i="1" s="1"/>
  <c r="G113" i="1"/>
  <c r="K112" i="1"/>
  <c r="L112" i="1" s="1"/>
  <c r="G112" i="1"/>
  <c r="K111" i="1"/>
  <c r="L111" i="1" s="1"/>
  <c r="G111" i="1"/>
  <c r="K110" i="1"/>
  <c r="L110" i="1" s="1"/>
  <c r="G110" i="1"/>
  <c r="K109" i="1"/>
  <c r="L109" i="1" s="1"/>
  <c r="G109" i="1"/>
  <c r="K108" i="1"/>
  <c r="L108" i="1" s="1"/>
  <c r="G108" i="1"/>
  <c r="K107" i="1"/>
  <c r="L107" i="1" s="1"/>
  <c r="G107" i="1"/>
  <c r="K106" i="1"/>
  <c r="L106" i="1" s="1"/>
  <c r="G106" i="1"/>
  <c r="K105" i="1"/>
  <c r="L105" i="1" s="1"/>
  <c r="G105" i="1"/>
  <c r="K104" i="1"/>
  <c r="L104" i="1" s="1"/>
  <c r="G104" i="1"/>
  <c r="K103" i="1"/>
  <c r="L103" i="1" s="1"/>
  <c r="G103" i="1"/>
  <c r="K102" i="1"/>
  <c r="L102" i="1" s="1"/>
  <c r="G102" i="1"/>
  <c r="K101" i="1"/>
  <c r="L101" i="1" s="1"/>
  <c r="G101" i="1"/>
  <c r="K100" i="1"/>
  <c r="L100" i="1" s="1"/>
  <c r="G100" i="1"/>
  <c r="K99" i="1"/>
  <c r="L99" i="1" s="1"/>
  <c r="G99" i="1"/>
  <c r="K98" i="1"/>
  <c r="L98" i="1" s="1"/>
  <c r="G98" i="1"/>
  <c r="K97" i="1"/>
  <c r="L97" i="1" s="1"/>
  <c r="G97" i="1"/>
  <c r="K96" i="1"/>
  <c r="L96" i="1" s="1"/>
  <c r="G96" i="1"/>
  <c r="K95" i="1"/>
  <c r="L95" i="1" s="1"/>
  <c r="G95" i="1"/>
  <c r="K94" i="1"/>
  <c r="L94" i="1" s="1"/>
  <c r="G94" i="1"/>
  <c r="K93" i="1"/>
  <c r="L93" i="1" s="1"/>
  <c r="G93" i="1"/>
  <c r="K92" i="1"/>
  <c r="L92" i="1" s="1"/>
  <c r="G92" i="1"/>
  <c r="K91" i="1"/>
  <c r="L91" i="1" s="1"/>
  <c r="G91" i="1"/>
  <c r="K90" i="1"/>
  <c r="L90" i="1" s="1"/>
  <c r="G90" i="1"/>
  <c r="K89" i="1"/>
  <c r="L89" i="1" s="1"/>
  <c r="G89" i="1"/>
  <c r="K88" i="1"/>
  <c r="L88" i="1" s="1"/>
  <c r="G88" i="1"/>
  <c r="K87" i="1"/>
  <c r="L87" i="1" s="1"/>
  <c r="G87" i="1"/>
  <c r="K86" i="1"/>
  <c r="L86" i="1" s="1"/>
  <c r="G86" i="1"/>
  <c r="K85" i="1"/>
  <c r="L85" i="1" s="1"/>
  <c r="G85" i="1"/>
  <c r="K84" i="1"/>
  <c r="L84" i="1" s="1"/>
  <c r="G84" i="1"/>
  <c r="K83" i="1"/>
  <c r="L83" i="1" s="1"/>
  <c r="G83" i="1"/>
  <c r="K82" i="1"/>
  <c r="L82" i="1" s="1"/>
  <c r="G82" i="1"/>
  <c r="K81" i="1"/>
  <c r="L81" i="1" s="1"/>
  <c r="G81" i="1"/>
  <c r="K80" i="1"/>
  <c r="L80" i="1" s="1"/>
  <c r="G80" i="1"/>
  <c r="K79" i="1"/>
  <c r="L79" i="1" s="1"/>
  <c r="G79" i="1"/>
  <c r="K78" i="1"/>
  <c r="L78" i="1" s="1"/>
  <c r="G78" i="1"/>
  <c r="K77" i="1"/>
  <c r="L77" i="1" s="1"/>
  <c r="G77" i="1"/>
  <c r="K76" i="1"/>
  <c r="L76" i="1" s="1"/>
  <c r="G76" i="1"/>
  <c r="K75" i="1"/>
  <c r="L75" i="1" s="1"/>
  <c r="G75" i="1"/>
  <c r="K74" i="1"/>
  <c r="L74" i="1" s="1"/>
  <c r="G74" i="1"/>
  <c r="K73" i="1"/>
  <c r="L73" i="1" s="1"/>
  <c r="G73" i="1"/>
  <c r="K72" i="1"/>
  <c r="L72" i="1" s="1"/>
  <c r="G72" i="1"/>
  <c r="K71" i="1"/>
  <c r="L71" i="1" s="1"/>
  <c r="G71" i="1"/>
  <c r="K70" i="1"/>
  <c r="L70" i="1" s="1"/>
  <c r="G70" i="1"/>
  <c r="K69" i="1"/>
  <c r="L69" i="1" s="1"/>
  <c r="G69" i="1"/>
  <c r="K68" i="1"/>
  <c r="L68" i="1" s="1"/>
  <c r="G68" i="1"/>
  <c r="K67" i="1"/>
  <c r="L67" i="1" s="1"/>
  <c r="G67" i="1"/>
  <c r="K66" i="1"/>
  <c r="L66" i="1" s="1"/>
  <c r="G66" i="1"/>
  <c r="K65" i="1"/>
  <c r="L65" i="1" s="1"/>
  <c r="G65" i="1"/>
  <c r="K64" i="1"/>
  <c r="L64" i="1" s="1"/>
  <c r="G64" i="1"/>
  <c r="K63" i="1"/>
  <c r="L63" i="1" s="1"/>
  <c r="G63" i="1"/>
  <c r="K62" i="1"/>
  <c r="L62" i="1" s="1"/>
  <c r="G62" i="1"/>
  <c r="K61" i="1"/>
  <c r="L61" i="1" s="1"/>
  <c r="G61" i="1"/>
  <c r="K60" i="1"/>
  <c r="L60" i="1" s="1"/>
  <c r="G60" i="1"/>
  <c r="K59" i="1"/>
  <c r="L59" i="1" s="1"/>
  <c r="G59" i="1"/>
  <c r="K58" i="1"/>
  <c r="L58" i="1" s="1"/>
  <c r="G58" i="1"/>
  <c r="K57" i="1"/>
  <c r="L57" i="1" s="1"/>
  <c r="G57" i="1"/>
  <c r="K56" i="1"/>
  <c r="L56" i="1" s="1"/>
  <c r="G56" i="1"/>
  <c r="K55" i="1"/>
  <c r="L55" i="1" s="1"/>
  <c r="G55" i="1"/>
  <c r="K54" i="1"/>
  <c r="L54" i="1" s="1"/>
  <c r="G54" i="1"/>
  <c r="K53" i="1"/>
  <c r="L53" i="1" s="1"/>
  <c r="G53" i="1"/>
  <c r="K52" i="1"/>
  <c r="L52" i="1" s="1"/>
  <c r="G52" i="1"/>
  <c r="K51" i="1"/>
  <c r="L51" i="1" s="1"/>
  <c r="G51" i="1"/>
  <c r="K50" i="1"/>
  <c r="L50" i="1" s="1"/>
  <c r="G50" i="1"/>
  <c r="K49" i="1"/>
  <c r="L49" i="1" s="1"/>
  <c r="G49" i="1"/>
  <c r="K48" i="1"/>
  <c r="L48" i="1" s="1"/>
  <c r="G48" i="1"/>
  <c r="K47" i="1"/>
  <c r="L47" i="1" s="1"/>
  <c r="G47" i="1"/>
  <c r="K46" i="1"/>
  <c r="L46" i="1" s="1"/>
  <c r="G46" i="1"/>
  <c r="K45" i="1"/>
  <c r="L45" i="1" s="1"/>
  <c r="G45" i="1"/>
  <c r="K44" i="1"/>
  <c r="L44" i="1" s="1"/>
  <c r="G44" i="1"/>
  <c r="K43" i="1"/>
  <c r="L43" i="1" s="1"/>
  <c r="G43" i="1"/>
  <c r="K42" i="1"/>
  <c r="L42" i="1" s="1"/>
  <c r="G42" i="1"/>
  <c r="K41" i="1"/>
  <c r="L41" i="1" s="1"/>
  <c r="G41" i="1"/>
  <c r="K40" i="1"/>
  <c r="L40" i="1" s="1"/>
  <c r="G40" i="1"/>
  <c r="K39" i="1"/>
  <c r="L39" i="1" s="1"/>
  <c r="G39" i="1"/>
  <c r="K38" i="1"/>
  <c r="L38" i="1" s="1"/>
  <c r="G38" i="1"/>
  <c r="K37" i="1"/>
  <c r="L37" i="1" s="1"/>
  <c r="G37" i="1"/>
  <c r="K36" i="1"/>
  <c r="L36" i="1" s="1"/>
  <c r="G36" i="1"/>
  <c r="K35" i="1"/>
  <c r="L35" i="1" s="1"/>
  <c r="G35" i="1"/>
  <c r="K34" i="1"/>
  <c r="L34" i="1" s="1"/>
  <c r="G34" i="1"/>
  <c r="K33" i="1"/>
  <c r="L33" i="1" s="1"/>
  <c r="G33" i="1"/>
  <c r="K32" i="1"/>
  <c r="L32" i="1" s="1"/>
  <c r="G32" i="1"/>
  <c r="K31" i="1"/>
  <c r="L31" i="1" s="1"/>
  <c r="G31" i="1"/>
  <c r="K30" i="1"/>
  <c r="L30" i="1" s="1"/>
  <c r="G30" i="1"/>
  <c r="K29" i="1"/>
  <c r="L29" i="1" s="1"/>
  <c r="G29" i="1"/>
  <c r="K28" i="1"/>
  <c r="L28" i="1" s="1"/>
  <c r="G28" i="1"/>
  <c r="K27" i="1"/>
  <c r="L27" i="1" s="1"/>
  <c r="G27" i="1"/>
  <c r="K26" i="1"/>
  <c r="L26" i="1" s="1"/>
  <c r="G26" i="1"/>
  <c r="K25" i="1"/>
  <c r="L25" i="1" s="1"/>
  <c r="G25" i="1"/>
  <c r="K24" i="1"/>
  <c r="L24" i="1" s="1"/>
  <c r="G24" i="1"/>
  <c r="K23" i="1"/>
  <c r="L23" i="1" s="1"/>
  <c r="G23" i="1"/>
  <c r="K22" i="1"/>
  <c r="L22" i="1" s="1"/>
  <c r="G22" i="1"/>
  <c r="K21" i="1"/>
  <c r="L21" i="1" s="1"/>
  <c r="G21" i="1"/>
  <c r="K20" i="1"/>
  <c r="L20" i="1" s="1"/>
  <c r="G20" i="1"/>
  <c r="K19" i="1"/>
  <c r="L19" i="1" s="1"/>
  <c r="G19" i="1"/>
  <c r="K18" i="1"/>
  <c r="L18" i="1" s="1"/>
  <c r="G18" i="1"/>
  <c r="K17" i="1"/>
  <c r="L17" i="1" s="1"/>
  <c r="G17" i="1"/>
  <c r="K16" i="1"/>
  <c r="L16" i="1" s="1"/>
  <c r="G16" i="1"/>
  <c r="K15" i="1"/>
  <c r="L15" i="1" s="1"/>
  <c r="G15" i="1"/>
  <c r="K14" i="1"/>
  <c r="L14" i="1" s="1"/>
  <c r="G14" i="1"/>
  <c r="K13" i="1"/>
  <c r="L13" i="1" s="1"/>
  <c r="G13" i="1"/>
  <c r="K12" i="1"/>
  <c r="L12" i="1" s="1"/>
  <c r="G12" i="1"/>
  <c r="K11" i="1"/>
  <c r="L11" i="1" s="1"/>
  <c r="G11" i="1"/>
  <c r="K10" i="1"/>
  <c r="L10" i="1" s="1"/>
  <c r="G10" i="1"/>
  <c r="K9" i="1"/>
  <c r="L9" i="1" s="1"/>
  <c r="G9" i="1"/>
  <c r="K8" i="1"/>
  <c r="L8" i="1" s="1"/>
  <c r="G8" i="1"/>
  <c r="K7" i="1"/>
  <c r="L7" i="1" s="1"/>
  <c r="G7" i="1"/>
  <c r="K6" i="1"/>
  <c r="L6" i="1" s="1"/>
  <c r="G6" i="1"/>
  <c r="K5" i="1"/>
  <c r="L5" i="1" s="1"/>
  <c r="G5" i="1"/>
  <c r="K4" i="1"/>
  <c r="L4" i="1" s="1"/>
  <c r="G4" i="1"/>
  <c r="K3" i="1"/>
  <c r="L3" i="1" s="1"/>
  <c r="G3" i="1"/>
  <c r="K2" i="1"/>
  <c r="G2" i="1"/>
  <c r="G313" i="1" s="1"/>
  <c r="K313" i="1" l="1"/>
  <c r="L313" i="1"/>
  <c r="F319" i="1"/>
  <c r="F317" i="1"/>
  <c r="H317" i="1"/>
  <c r="D107" i="1" l="1"/>
  <c r="D199" i="1"/>
  <c r="D138" i="1"/>
  <c r="D48" i="1"/>
  <c r="D186" i="1"/>
  <c r="D62" i="1"/>
  <c r="D40" i="1"/>
  <c r="D124" i="1"/>
  <c r="D23" i="1"/>
  <c r="D64" i="1"/>
  <c r="D98" i="1"/>
  <c r="D83" i="1"/>
  <c r="D35" i="1"/>
  <c r="D101" i="1"/>
  <c r="D166" i="1"/>
  <c r="D52" i="1"/>
  <c r="D75" i="1"/>
  <c r="D21" i="1"/>
  <c r="D10" i="1"/>
  <c r="D74" i="1"/>
  <c r="D111" i="1"/>
  <c r="D129" i="1"/>
  <c r="D46" i="1"/>
  <c r="D37" i="1"/>
  <c r="D177" i="1"/>
  <c r="D54" i="1"/>
  <c r="D159" i="1"/>
  <c r="D180" i="1"/>
  <c r="D141" i="1"/>
  <c r="D91" i="1"/>
  <c r="D136" i="1"/>
  <c r="D69" i="1"/>
  <c r="D189" i="1"/>
  <c r="D39" i="1"/>
  <c r="D36" i="1"/>
  <c r="D108" i="1"/>
  <c r="D24" i="1"/>
  <c r="D44" i="1"/>
  <c r="D82" i="1"/>
  <c r="D139" i="1"/>
  <c r="D157" i="1"/>
  <c r="D68" i="1"/>
  <c r="D150" i="1"/>
  <c r="D53" i="1"/>
  <c r="D158" i="1"/>
  <c r="D152" i="1"/>
  <c r="D51" i="1"/>
  <c r="D126" i="1"/>
  <c r="D76" i="1"/>
  <c r="D115" i="1"/>
  <c r="D27" i="1"/>
  <c r="D92" i="1"/>
  <c r="D6" i="1"/>
  <c r="D173" i="1"/>
  <c r="D132" i="1"/>
  <c r="D90" i="1"/>
  <c r="D146" i="1"/>
  <c r="D128" i="1"/>
  <c r="D117" i="1"/>
  <c r="D161" i="1"/>
  <c r="D172" i="1"/>
  <c r="D18" i="1"/>
  <c r="D7" i="1"/>
  <c r="D104" i="1"/>
  <c r="D100" i="1"/>
  <c r="D71" i="1"/>
  <c r="D154" i="1"/>
  <c r="D190" i="1"/>
  <c r="D59" i="1"/>
  <c r="D119" i="1"/>
  <c r="D118" i="1"/>
  <c r="D42" i="1"/>
  <c r="D88" i="1"/>
  <c r="D179" i="1"/>
  <c r="D25" i="1"/>
  <c r="D125" i="1"/>
  <c r="D165" i="1"/>
  <c r="D171" i="1"/>
  <c r="D191" i="1"/>
  <c r="D131" i="1"/>
  <c r="D201" i="1"/>
  <c r="D57" i="1"/>
  <c r="D8" i="1"/>
  <c r="D43" i="1"/>
  <c r="D12" i="1"/>
  <c r="D147" i="1"/>
  <c r="D134" i="1"/>
  <c r="D151" i="1"/>
  <c r="D184" i="1"/>
  <c r="D202" i="1"/>
  <c r="D55" i="1"/>
  <c r="D105" i="1"/>
  <c r="D47" i="1"/>
  <c r="D110" i="1"/>
  <c r="D38" i="1"/>
  <c r="D86" i="1"/>
  <c r="D70" i="1"/>
  <c r="D95" i="1"/>
  <c r="D2" i="1"/>
  <c r="D49" i="1"/>
  <c r="D94" i="1"/>
  <c r="D145" i="1"/>
  <c r="D143" i="1"/>
  <c r="D31" i="1"/>
  <c r="D30" i="1"/>
  <c r="D85" i="1"/>
  <c r="D26" i="1"/>
  <c r="D89" i="1"/>
  <c r="D5" i="1"/>
  <c r="D56" i="1"/>
  <c r="D185" i="1"/>
  <c r="D17" i="1"/>
  <c r="D203" i="1"/>
  <c r="D182" i="1"/>
  <c r="D41" i="1"/>
  <c r="D114" i="1"/>
  <c r="D13" i="1"/>
  <c r="D149" i="1"/>
  <c r="D96" i="1"/>
  <c r="D97" i="1"/>
  <c r="D72" i="1"/>
  <c r="D170" i="1"/>
  <c r="D168" i="1"/>
  <c r="D99" i="1"/>
  <c r="D32" i="1"/>
  <c r="D109" i="1"/>
  <c r="D87" i="1"/>
  <c r="D20" i="1"/>
  <c r="D65" i="1"/>
  <c r="D137" i="1"/>
  <c r="D175" i="1"/>
  <c r="D116" i="1"/>
  <c r="D78" i="1"/>
  <c r="D22" i="1"/>
  <c r="D133" i="1"/>
  <c r="D188" i="1"/>
  <c r="D11" i="1"/>
  <c r="D4" i="1"/>
  <c r="D162" i="1"/>
  <c r="D16" i="1"/>
  <c r="D142" i="1"/>
  <c r="D200" i="1"/>
  <c r="D112" i="1"/>
  <c r="D67" i="1"/>
  <c r="D50" i="1"/>
  <c r="D164" i="1"/>
  <c r="D3" i="1"/>
  <c r="D135" i="1"/>
  <c r="D81" i="1"/>
  <c r="D19" i="1"/>
  <c r="D84" i="1"/>
  <c r="D181" i="1"/>
  <c r="D80" i="1"/>
  <c r="D102" i="1"/>
  <c r="D155" i="1"/>
  <c r="D153" i="1"/>
  <c r="D144" i="1"/>
  <c r="D28" i="1"/>
  <c r="D63" i="1"/>
  <c r="D79" i="1"/>
  <c r="D174" i="1"/>
  <c r="D93" i="1"/>
  <c r="D77" i="1"/>
  <c r="D156" i="1"/>
  <c r="D167" i="1"/>
  <c r="D169" i="1"/>
  <c r="D33" i="1"/>
  <c r="D66" i="1"/>
  <c r="D103" i="1"/>
  <c r="D127" i="1"/>
  <c r="D34" i="1"/>
  <c r="D29" i="1"/>
  <c r="D130" i="1"/>
  <c r="D15" i="1"/>
  <c r="D163" i="1"/>
  <c r="D123" i="1"/>
  <c r="D120" i="1"/>
  <c r="D58" i="1"/>
  <c r="D183" i="1"/>
  <c r="D121" i="1"/>
  <c r="D148" i="1"/>
  <c r="D60" i="1"/>
  <c r="D61" i="1"/>
  <c r="D140" i="1"/>
  <c r="D192" i="1"/>
  <c r="D176" i="1"/>
  <c r="D113" i="1"/>
  <c r="D178" i="1"/>
  <c r="D187" i="1"/>
  <c r="D45" i="1"/>
  <c r="D9" i="1"/>
  <c r="D73" i="1"/>
  <c r="D14" i="1"/>
  <c r="D106" i="1"/>
  <c r="D122" i="1"/>
  <c r="D160" i="1"/>
</calcChain>
</file>

<file path=xl/sharedStrings.xml><?xml version="1.0" encoding="utf-8"?>
<sst xmlns="http://schemas.openxmlformats.org/spreadsheetml/2006/main" count="634" uniqueCount="115">
  <si>
    <t>FECHA</t>
  </si>
  <si>
    <t xml:space="preserve">CODIGO </t>
  </si>
  <si>
    <t xml:space="preserve">PRODUCTO </t>
  </si>
  <si>
    <t>CANT</t>
  </si>
  <si>
    <t>PRECIO</t>
  </si>
  <si>
    <t>TOTAL</t>
  </si>
  <si>
    <t>CLIENTE</t>
  </si>
  <si>
    <t>precio de compra</t>
  </si>
  <si>
    <t>margen de ganancia</t>
  </si>
  <si>
    <t>utilidad</t>
  </si>
  <si>
    <t>000005</t>
  </si>
  <si>
    <t>YOVANA NANCY LUPACA CLARES</t>
  </si>
  <si>
    <t>000102</t>
  </si>
  <si>
    <t>LIVIA LARUTA MAMANI</t>
  </si>
  <si>
    <t>000098</t>
  </si>
  <si>
    <t>000101</t>
  </si>
  <si>
    <t>000094</t>
  </si>
  <si>
    <t>000021</t>
  </si>
  <si>
    <t>000045</t>
  </si>
  <si>
    <t>000090</t>
  </si>
  <si>
    <t>ROXANA PAREDES MACHACA</t>
  </si>
  <si>
    <t>000091</t>
  </si>
  <si>
    <t>SARA LAURA OCHOA</t>
  </si>
  <si>
    <t>000092</t>
  </si>
  <si>
    <t>NORMA SUBIA CONDORI</t>
  </si>
  <si>
    <t>ALFREDO MACHACA FLORES</t>
  </si>
  <si>
    <t xml:space="preserve">LUCY BEATRIZ MACHACA </t>
  </si>
  <si>
    <t>000096</t>
  </si>
  <si>
    <t>000097</t>
  </si>
  <si>
    <t>000007</t>
  </si>
  <si>
    <t>SONIA CONDORI</t>
  </si>
  <si>
    <t>MICHEL IVAN BUIZA SILCAHUI</t>
  </si>
  <si>
    <t>FREDY RAUL  SAENZ LLAVILLA</t>
  </si>
  <si>
    <t>IRMA CALSINA HUAHUACONDORI</t>
  </si>
  <si>
    <t>000093</t>
  </si>
  <si>
    <t>ADA YESSICA ARO MAQUERA</t>
  </si>
  <si>
    <t>000038</t>
  </si>
  <si>
    <t>000039</t>
  </si>
  <si>
    <t>000026</t>
  </si>
  <si>
    <t>000041</t>
  </si>
  <si>
    <t>LOURDES TICONA CHURA</t>
  </si>
  <si>
    <t>000110</t>
  </si>
  <si>
    <t>000013</t>
  </si>
  <si>
    <t>BETTY ROXANA PILCO ANCHAPURI</t>
  </si>
  <si>
    <t>000042</t>
  </si>
  <si>
    <t>RUBEN VASQUEZ MANSILLA</t>
  </si>
  <si>
    <t>000009</t>
  </si>
  <si>
    <t>000086</t>
  </si>
  <si>
    <t>FATHMA NARAYA CACERES PINEDA</t>
  </si>
  <si>
    <t>000016</t>
  </si>
  <si>
    <t>000067</t>
  </si>
  <si>
    <t>LUZ JALIRI CHOQUE</t>
  </si>
  <si>
    <t>000112</t>
  </si>
  <si>
    <t>ERMINIA ZAMATA HUALLA</t>
  </si>
  <si>
    <t>000103</t>
  </si>
  <si>
    <t xml:space="preserve">EDGAR MAMANI CALSINA </t>
  </si>
  <si>
    <t>RUBEN CAPIA SARMIENTO</t>
  </si>
  <si>
    <t>BEATRIZ SALOME CHAVEZ ARENAS</t>
  </si>
  <si>
    <t>PEDRO LUNA AMANQUI</t>
  </si>
  <si>
    <t>000111</t>
  </si>
  <si>
    <t>000106</t>
  </si>
  <si>
    <t>BENIGNO CONDORI CHOQUE</t>
  </si>
  <si>
    <t>000118</t>
  </si>
  <si>
    <t>000119</t>
  </si>
  <si>
    <t>000089</t>
  </si>
  <si>
    <t>000107</t>
  </si>
  <si>
    <t>000087</t>
  </si>
  <si>
    <t>000006</t>
  </si>
  <si>
    <t>EVELYN MAQUERA CUEVA</t>
  </si>
  <si>
    <t>000037</t>
  </si>
  <si>
    <t>NORMA LUCY BENAVENTE DUEÑAS</t>
  </si>
  <si>
    <t>ROSMERY ROUSS MAQUERA PACCO</t>
  </si>
  <si>
    <t>000068</t>
  </si>
  <si>
    <t>ELIZABETH DALIA MAQUERA MACHACA</t>
  </si>
  <si>
    <t>DEYSI GUADALUPE TICONA CHURA</t>
  </si>
  <si>
    <t>LUIS MURILLO AVEDAÑO</t>
  </si>
  <si>
    <t>DIGNA CARTA QUISPE</t>
  </si>
  <si>
    <t>000108</t>
  </si>
  <si>
    <t>LIDIA SONCCO MAMANI</t>
  </si>
  <si>
    <t>000109</t>
  </si>
  <si>
    <t>SABINA PALOMINO VALERIANO</t>
  </si>
  <si>
    <t>000116</t>
  </si>
  <si>
    <t>000121</t>
  </si>
  <si>
    <t>FELICITAS TORRES</t>
  </si>
  <si>
    <t>ROSA LAQUIHUANCO APAZA</t>
  </si>
  <si>
    <t>NATALY VILCA SURCO</t>
  </si>
  <si>
    <t>SAMUEL SARMIENTO CHAMBILLA</t>
  </si>
  <si>
    <t>VILMA CHOQUE CHOQUE</t>
  </si>
  <si>
    <t xml:space="preserve">MERY YUFRA HUAYTA </t>
  </si>
  <si>
    <t>JULIO RODRIGUEZ ANDIA</t>
  </si>
  <si>
    <t>000017</t>
  </si>
  <si>
    <t>000029</t>
  </si>
  <si>
    <t>YENY MAQUERA PACO</t>
  </si>
  <si>
    <t>000127</t>
  </si>
  <si>
    <t>000128</t>
  </si>
  <si>
    <t>MARIBEL ENRRIQUEZ QUISPE</t>
  </si>
  <si>
    <t>REYNALDO CORI BENITO</t>
  </si>
  <si>
    <t>000129</t>
  </si>
  <si>
    <t>000130</t>
  </si>
  <si>
    <t>000125</t>
  </si>
  <si>
    <t>000113</t>
  </si>
  <si>
    <t>000126</t>
  </si>
  <si>
    <t>BERTHA CHOQUE VILLANUEVA</t>
  </si>
  <si>
    <t>ESTEFANI ROSA TURPO CARTA</t>
  </si>
  <si>
    <t xml:space="preserve">000125 </t>
  </si>
  <si>
    <t>000114</t>
  </si>
  <si>
    <t>WILLIAM ARROSQUIPA QUISPE</t>
  </si>
  <si>
    <t>000073</t>
  </si>
  <si>
    <t>EDID TRUJILLO CALSINA</t>
  </si>
  <si>
    <t>CESAR CHIPANA ESPINAR</t>
  </si>
  <si>
    <t>DELIA LAURENTE</t>
  </si>
  <si>
    <t>AVANCE</t>
  </si>
  <si>
    <t>OBJETIVO</t>
  </si>
  <si>
    <t>BONO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</si>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</sst>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S/.&quot;\ * #,##0.00_ ;_ &quot;S/.&quot;\ * \-#,##0.00_ ;_ &quot;S/.&quot;\ * &quot;-&quot;??_ ;_ @_ "/>
    <numFmt numFmtId="165" formatCode="&quot;S/.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/>
    <xf numFmtId="14" fontId="0" fillId="0" borderId="0" xfId="0" applyNumberFormat="1"/>
    <xf numFmtId="1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6" borderId="0" xfId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9" fontId="0" fillId="7" borderId="0" xfId="1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opia%20de%20CIERRE%20MES%20DE%20JULIO%20JUAN%20CAR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  <sheetName val="BENIGNO CONDORI CHOQUE"/>
      <sheetName val="DIGNA CARTA QUISPE"/>
      <sheetName val="EDGAR MAMANI CALSINA "/>
      <sheetName val="RUBEN CAPIA SARMIENTO"/>
      <sheetName val="FREDY RAUL  SAENZ LLAVILLA"/>
      <sheetName val="IRMA CALSINA HUAHUACONDORI"/>
      <sheetName val="EVELYN MAQUERA CUEVA"/>
      <sheetName val="ROSMERY ROUSS MAQUERA PACCO"/>
      <sheetName val="ADA YESICA ARO MAQUERA"/>
      <sheetName val="ELIZABETH DALIA MAQUERA MACHACA"/>
      <sheetName val="LUCY BEATRIZ MACHACA "/>
      <sheetName val="SONIA CONDORI"/>
      <sheetName val="ERMINIA ZAMATA HUALLA"/>
      <sheetName val="DEYSI GUADALUPE TICONA CHURA"/>
      <sheetName val="LOURDES TICONA CHURA"/>
      <sheetName val="LIVIA LARUTA MAMANI"/>
      <sheetName val="ROXANA PAREDES MACHACA"/>
      <sheetName val="BEATRIZ SALOME CHAVEZ ARENAS"/>
      <sheetName val="PEDRO LUNA AMANQUI"/>
      <sheetName val="MICHEL IVAN BUIZA SILCAHUI"/>
      <sheetName val="BETTY ROXANA PILCOANCHACURI"/>
      <sheetName val="NORMA LUCY BENAVENTE DUEÑAS"/>
      <sheetName val="RUBEN VASQUEZ MANSILLA"/>
      <sheetName val="YOVANA NANCY LUPACA CLARES"/>
      <sheetName val="LIDIA SONCCO MAMANI"/>
      <sheetName val="SARA LAURA OCHOA"/>
      <sheetName val="FATHMA NARAYA CACERES PINEDA"/>
      <sheetName val="LUIS MURILLO AVEDAÑO"/>
      <sheetName val="NORMA SUBIA CONDORI"/>
      <sheetName val="ALFREDO MACHACA FLORES"/>
      <sheetName val="LUZ JALIRI CHOQUE"/>
      <sheetName val="MARIBEL ENRRIQUEZ QUISPE"/>
      <sheetName val="SABINA PALOMINO VALERIANO"/>
      <sheetName val="ROSA LAQUIHUANCO APAZA"/>
      <sheetName val="NATALY VILCA SURCO"/>
      <sheetName val="SAMUEL SARMIENTO CHAMBILLA"/>
      <sheetName val="VILMA CHOQUE CHOQUE"/>
      <sheetName val="MERY YUFRA HUAYTA "/>
      <sheetName val="FELICITAS TORRES"/>
      <sheetName val="JULIO RODRIGUEZ ANDIA"/>
      <sheetName val="YENY MAQUERA PACO"/>
      <sheetName val="REYNALDO CORI BENITO"/>
      <sheetName val="BERTHA CHOQUE VILLANUEVA"/>
      <sheetName val="ESTEFANI ROSA TURPO CARTA"/>
      <sheetName val="WILLIAM ARROSQUIPA QUISPE"/>
      <sheetName val="EDID TRUJILLO CALSINA"/>
      <sheetName val="CESAR CHIPANA ESPINAR"/>
      <sheetName val="RESUMEN"/>
      <sheetName val="DELIA LAURENTE"/>
      <sheetName val="Hoja1"/>
      <sheetName val="Hoja2"/>
      <sheetName val="Hoja3"/>
      <sheetName val="Hoja4"/>
      <sheetName val="Hoja5"/>
      <sheetName val="Hoja6"/>
    </sheetNames>
    <sheetDataSet>
      <sheetData sheetId="0">
        <row r="1">
          <cell r="A1" t="str">
            <v>CODIGO</v>
          </cell>
          <cell r="B1" t="str">
            <v>MODELO</v>
          </cell>
        </row>
        <row r="2">
          <cell r="A2" t="str">
            <v>000001</v>
          </cell>
          <cell r="B2" t="str">
            <v>ALTRON GI-420 NEGRO</v>
          </cell>
        </row>
        <row r="3">
          <cell r="A3" t="str">
            <v>000002</v>
          </cell>
          <cell r="B3" t="str">
            <v>ALTRON GI-420 AZUL</v>
          </cell>
        </row>
        <row r="4">
          <cell r="A4" t="str">
            <v>000003</v>
          </cell>
          <cell r="B4" t="str">
            <v>ALTRON GI-420 LILA</v>
          </cell>
        </row>
        <row r="5">
          <cell r="A5" t="str">
            <v>000004</v>
          </cell>
          <cell r="B5" t="str">
            <v>ALTRON -210 PURPURA/ NEGRO</v>
          </cell>
        </row>
        <row r="6">
          <cell r="A6" t="str">
            <v>000005</v>
          </cell>
          <cell r="B6" t="str">
            <v xml:space="preserve">EPIK ONE -K405 SILVER </v>
          </cell>
        </row>
        <row r="7">
          <cell r="A7" t="str">
            <v>000006</v>
          </cell>
          <cell r="B7" t="str">
            <v>UNONU U2 BLANCO</v>
          </cell>
        </row>
        <row r="8">
          <cell r="A8" t="str">
            <v>000007</v>
          </cell>
          <cell r="B8" t="str">
            <v>LOGIC - L5U BLANCO</v>
          </cell>
        </row>
        <row r="9">
          <cell r="A9" t="str">
            <v>000008</v>
          </cell>
          <cell r="B9" t="str">
            <v>LOGIC - L5U NEGRO</v>
          </cell>
        </row>
        <row r="10">
          <cell r="A10" t="str">
            <v>000009</v>
          </cell>
          <cell r="B10" t="str">
            <v>SMOOTH X SNAP - NARANJA</v>
          </cell>
        </row>
        <row r="11">
          <cell r="A11" t="str">
            <v>000010</v>
          </cell>
          <cell r="B11" t="str">
            <v>SMOOTH X SNAP - NEGRO</v>
          </cell>
        </row>
        <row r="12">
          <cell r="A12" t="str">
            <v>000011</v>
          </cell>
          <cell r="B12" t="str">
            <v>SMOOTH X SNAP - VERDE</v>
          </cell>
        </row>
        <row r="13">
          <cell r="A13" t="str">
            <v>000012</v>
          </cell>
          <cell r="B13" t="str">
            <v>SMOOTH X SNAP - AZUL</v>
          </cell>
        </row>
        <row r="14">
          <cell r="A14" t="str">
            <v>000013</v>
          </cell>
          <cell r="B14" t="str">
            <v>HAIER -G32 NEGRO</v>
          </cell>
        </row>
        <row r="15">
          <cell r="A15" t="str">
            <v>000014</v>
          </cell>
          <cell r="B15" t="str">
            <v>EPIK TINY E1 -NEGRO</v>
          </cell>
        </row>
        <row r="16">
          <cell r="A16" t="str">
            <v>000015</v>
          </cell>
          <cell r="B16" t="str">
            <v>LANDBYTE K1- NEGRO</v>
          </cell>
        </row>
        <row r="17">
          <cell r="A17" t="str">
            <v>000016</v>
          </cell>
          <cell r="B17" t="str">
            <v>LANDBYTE LT 2020- NEGRO</v>
          </cell>
        </row>
        <row r="18">
          <cell r="A18" t="str">
            <v>000017</v>
          </cell>
          <cell r="B18" t="str">
            <v>MAXWEST UNO M7 -BLANCO</v>
          </cell>
        </row>
        <row r="19">
          <cell r="A19" t="str">
            <v>000018</v>
          </cell>
          <cell r="B19" t="str">
            <v>MEMORIA MICRO SD 16GB CL 10 KINGSTON</v>
          </cell>
        </row>
        <row r="20">
          <cell r="A20" t="str">
            <v>000019</v>
          </cell>
          <cell r="B20" t="str">
            <v>MEMORIA MICRO SD 32GB CL 10 KINGSTON</v>
          </cell>
        </row>
        <row r="21">
          <cell r="A21" t="str">
            <v>000020</v>
          </cell>
          <cell r="B21" t="str">
            <v>MEMORIA MICRO SD 64GB CL 10 KINGSTON</v>
          </cell>
        </row>
        <row r="22">
          <cell r="A22" t="str">
            <v>000021</v>
          </cell>
          <cell r="B22" t="str">
            <v>SMOOTH X SNAP - BLANCO</v>
          </cell>
        </row>
        <row r="23">
          <cell r="A23" t="str">
            <v>000022</v>
          </cell>
          <cell r="B23" t="str">
            <v>ALTRON -210 ORO/ NEGRO</v>
          </cell>
        </row>
        <row r="24">
          <cell r="A24" t="str">
            <v>000023</v>
          </cell>
          <cell r="B24" t="str">
            <v>ALTRON -210 ROJO/ NEGRO</v>
          </cell>
        </row>
        <row r="25">
          <cell r="A25" t="str">
            <v>000024</v>
          </cell>
          <cell r="B25" t="str">
            <v>UNONU U8 FLIP - DORADO</v>
          </cell>
        </row>
        <row r="26">
          <cell r="A26" t="str">
            <v>000025</v>
          </cell>
          <cell r="B26" t="str">
            <v>UNONU U8 FLIP - BLANCO</v>
          </cell>
        </row>
        <row r="27">
          <cell r="A27" t="str">
            <v>000026</v>
          </cell>
          <cell r="B27" t="str">
            <v>UNONU U8 FLIP - ROSA</v>
          </cell>
        </row>
        <row r="28">
          <cell r="A28" t="str">
            <v>000027</v>
          </cell>
          <cell r="B28" t="str">
            <v>SMOOTH LINK - NEGRO</v>
          </cell>
        </row>
        <row r="29">
          <cell r="A29" t="str">
            <v>000028</v>
          </cell>
          <cell r="B29" t="str">
            <v>SMOOTH LINK - AZUL</v>
          </cell>
        </row>
        <row r="30">
          <cell r="A30" t="str">
            <v>000029</v>
          </cell>
          <cell r="B30" t="str">
            <v>NOKIA 105 - NEGRO</v>
          </cell>
        </row>
        <row r="31">
          <cell r="A31" t="str">
            <v>000030</v>
          </cell>
          <cell r="B31" t="str">
            <v>EKS X FX 181 - NEGRO</v>
          </cell>
        </row>
        <row r="32">
          <cell r="A32" t="str">
            <v>000031</v>
          </cell>
          <cell r="B32" t="str">
            <v>EKS X FX 181 - ROJO</v>
          </cell>
        </row>
        <row r="33">
          <cell r="A33" t="str">
            <v>000032</v>
          </cell>
          <cell r="B33" t="str">
            <v>AZUMI ZAKURA - NEGRO - ROJO</v>
          </cell>
        </row>
        <row r="34">
          <cell r="A34" t="str">
            <v>000033</v>
          </cell>
          <cell r="B34" t="str">
            <v>OWN F1024 - NEGRO</v>
          </cell>
        </row>
        <row r="35">
          <cell r="A35" t="str">
            <v>000034</v>
          </cell>
          <cell r="B35" t="str">
            <v>ALCATEL 2002 - COCOA GREY</v>
          </cell>
        </row>
        <row r="36">
          <cell r="A36" t="str">
            <v>000035</v>
          </cell>
          <cell r="B36" t="str">
            <v>PHILIPS IN TOUCH - ROJO</v>
          </cell>
        </row>
        <row r="37">
          <cell r="A37" t="str">
            <v>000036</v>
          </cell>
          <cell r="B37" t="str">
            <v>PANASONIC GD18 - NEGRO</v>
          </cell>
        </row>
        <row r="38">
          <cell r="A38" t="str">
            <v>000037</v>
          </cell>
          <cell r="B38" t="str">
            <v>UNONU U2 NEGRO</v>
          </cell>
        </row>
        <row r="39">
          <cell r="A39" t="str">
            <v>000038</v>
          </cell>
          <cell r="B39" t="str">
            <v>UNONU U2 AZUL</v>
          </cell>
        </row>
        <row r="40">
          <cell r="A40" t="str">
            <v>000039</v>
          </cell>
          <cell r="B40" t="str">
            <v>UNONU U2 NARANJA</v>
          </cell>
        </row>
        <row r="41">
          <cell r="A41" t="str">
            <v>000040</v>
          </cell>
          <cell r="B41" t="str">
            <v>SMOOTH SNAP MINI 2 - ROJO</v>
          </cell>
        </row>
        <row r="42">
          <cell r="A42" t="str">
            <v>000041</v>
          </cell>
          <cell r="B42" t="str">
            <v>SMOOTH SNAP MINI 2 - AZUL</v>
          </cell>
        </row>
        <row r="43">
          <cell r="A43" t="str">
            <v>000042</v>
          </cell>
          <cell r="B43" t="str">
            <v>SMOOTH SNAP MAX 5 - NEGRO</v>
          </cell>
        </row>
        <row r="44">
          <cell r="A44" t="str">
            <v>000043</v>
          </cell>
          <cell r="B44" t="str">
            <v>SMOOTH SNAP MAX 5 - AZUL</v>
          </cell>
        </row>
        <row r="45">
          <cell r="A45" t="str">
            <v>000044</v>
          </cell>
          <cell r="B45" t="str">
            <v>SMOOTH SNAP MAX 5 - NARANJA</v>
          </cell>
        </row>
        <row r="46">
          <cell r="A46" t="str">
            <v>000045</v>
          </cell>
          <cell r="B46" t="str">
            <v>SMOOTH X SNAP - ROJO</v>
          </cell>
        </row>
        <row r="47">
          <cell r="A47" t="str">
            <v>000046</v>
          </cell>
          <cell r="B47" t="str">
            <v>LANDBYTE LT 1030 - BLANCO</v>
          </cell>
        </row>
        <row r="48">
          <cell r="A48" t="str">
            <v>000047</v>
          </cell>
          <cell r="B48" t="str">
            <v>MEMORIA MICRO SD 8GB CL 4 KINGSTON</v>
          </cell>
        </row>
        <row r="49">
          <cell r="A49" t="str">
            <v>000048</v>
          </cell>
          <cell r="B49" t="str">
            <v>MEMORIA MICRO SD 16GB CL 10 SANDISK</v>
          </cell>
        </row>
        <row r="50">
          <cell r="A50" t="str">
            <v>000049</v>
          </cell>
          <cell r="B50" t="str">
            <v>MEMORIA MICRO SD 32GB CL10 HP CON ADAPTADOR</v>
          </cell>
        </row>
        <row r="51">
          <cell r="A51" t="str">
            <v>000050</v>
          </cell>
          <cell r="B51" t="str">
            <v>MEMORIA USB HP 16GB V222W</v>
          </cell>
        </row>
        <row r="52">
          <cell r="A52" t="str">
            <v>000051</v>
          </cell>
          <cell r="B52" t="str">
            <v>MEMORIA USB HP 32GB V150W NEGRO/AZUL</v>
          </cell>
        </row>
        <row r="53">
          <cell r="A53" t="str">
            <v>000052</v>
          </cell>
          <cell r="B53" t="str">
            <v>MEMORIA USB KINGTON 32GB 100G3 NEGRO</v>
          </cell>
        </row>
        <row r="54">
          <cell r="A54" t="str">
            <v>000053</v>
          </cell>
          <cell r="B54" t="str">
            <v>MEMORIA USB HYUNDAI DELUXE 32GB PLATA</v>
          </cell>
        </row>
        <row r="55">
          <cell r="A55" t="str">
            <v>000054</v>
          </cell>
          <cell r="B55" t="str">
            <v>MEMORIA USB HYUNDAI DELUXE 32GB GRIS</v>
          </cell>
        </row>
        <row r="56">
          <cell r="A56" t="str">
            <v>000055</v>
          </cell>
          <cell r="B56" t="str">
            <v>MEMORIA USB VERBATIM 16GB AZUL</v>
          </cell>
        </row>
        <row r="57">
          <cell r="A57" t="str">
            <v>000056</v>
          </cell>
          <cell r="B57" t="str">
            <v>MEMORIA USB VERBATIM 16GB NEGRO</v>
          </cell>
        </row>
        <row r="58">
          <cell r="A58" t="str">
            <v>000057</v>
          </cell>
          <cell r="B58" t="str">
            <v>MEMORIA USB VERBATIM 32GB NEGRO</v>
          </cell>
        </row>
        <row r="59">
          <cell r="A59" t="str">
            <v>000058</v>
          </cell>
          <cell r="B59" t="str">
            <v>MEMORIA USB SONY M1 16GB NEGRO</v>
          </cell>
        </row>
        <row r="60">
          <cell r="A60" t="str">
            <v>000059</v>
          </cell>
          <cell r="B60" t="str">
            <v>MEMORIA USB SONY M1 16GB BLANCO</v>
          </cell>
        </row>
        <row r="61">
          <cell r="A61" t="str">
            <v>000060</v>
          </cell>
          <cell r="B61" t="str">
            <v>MEMORIA USB SONY M1 32GB BLANCO</v>
          </cell>
        </row>
        <row r="62">
          <cell r="A62" t="str">
            <v>000061</v>
          </cell>
          <cell r="B62" t="str">
            <v>MEMORIA USB SONY M1 64GB NEGRO</v>
          </cell>
        </row>
        <row r="63">
          <cell r="A63" t="str">
            <v>000062</v>
          </cell>
          <cell r="B63" t="str">
            <v>EPIK TINY E1 - AZUL</v>
          </cell>
        </row>
        <row r="64">
          <cell r="A64" t="str">
            <v>000063</v>
          </cell>
          <cell r="B64" t="str">
            <v>EPIK TINY E1 - ROJO</v>
          </cell>
        </row>
        <row r="65">
          <cell r="A65" t="str">
            <v>000064</v>
          </cell>
          <cell r="B65" t="str">
            <v>LANDBYTE K1- AZUL</v>
          </cell>
        </row>
        <row r="66">
          <cell r="A66" t="str">
            <v>000065</v>
          </cell>
          <cell r="B66" t="str">
            <v>LANDBYTE K1- PLOMO</v>
          </cell>
        </row>
        <row r="67">
          <cell r="A67" t="str">
            <v>000066</v>
          </cell>
          <cell r="B67" t="str">
            <v>LANDBYTE K1- ROSA</v>
          </cell>
        </row>
        <row r="68">
          <cell r="A68" t="str">
            <v>000067</v>
          </cell>
          <cell r="B68" t="str">
            <v>LANDBYTE LT 2020- AZUL</v>
          </cell>
        </row>
        <row r="69">
          <cell r="A69" t="str">
            <v>000068</v>
          </cell>
          <cell r="B69" t="str">
            <v>LANDBYTE LT 2020- ROJO</v>
          </cell>
        </row>
        <row r="70">
          <cell r="A70" t="str">
            <v>000069</v>
          </cell>
          <cell r="B70" t="str">
            <v>LANDBYTE LT 2030- NEGRO</v>
          </cell>
        </row>
        <row r="71">
          <cell r="A71" t="str">
            <v>000070</v>
          </cell>
          <cell r="B71" t="str">
            <v>LANDBYTE LT 2030- ROJO</v>
          </cell>
        </row>
        <row r="72">
          <cell r="A72" t="str">
            <v>000071</v>
          </cell>
          <cell r="B72" t="str">
            <v>ISWAG ONYX - PLOMO</v>
          </cell>
        </row>
        <row r="73">
          <cell r="A73" t="str">
            <v>000072</v>
          </cell>
          <cell r="B73" t="str">
            <v>ISWAG FLIP -NEGRO</v>
          </cell>
        </row>
        <row r="74">
          <cell r="A74" t="str">
            <v>000073</v>
          </cell>
          <cell r="B74" t="str">
            <v>MAXWEST UNO M8 - ROJO</v>
          </cell>
        </row>
        <row r="75">
          <cell r="A75" t="str">
            <v>000074</v>
          </cell>
          <cell r="B75" t="str">
            <v>MAXWEST UNO M8 - AZUL</v>
          </cell>
        </row>
        <row r="76">
          <cell r="A76" t="str">
            <v>000075</v>
          </cell>
          <cell r="B76" t="str">
            <v>LANDTAB LT6248 VALENTINA</v>
          </cell>
        </row>
        <row r="77">
          <cell r="A77" t="str">
            <v>000076</v>
          </cell>
          <cell r="B77" t="str">
            <v>LANDTAB LT 6248 IVANNA</v>
          </cell>
        </row>
        <row r="78">
          <cell r="A78" t="str">
            <v>000077</v>
          </cell>
          <cell r="B78" t="str">
            <v>ADVANCE  HOLLOGRAM HL 5585 - NEGRO</v>
          </cell>
        </row>
        <row r="79">
          <cell r="A79" t="str">
            <v>000078</v>
          </cell>
          <cell r="B79" t="str">
            <v xml:space="preserve">XIAOMI REDMI GO - NEGRO </v>
          </cell>
        </row>
        <row r="80">
          <cell r="A80" t="str">
            <v>000079</v>
          </cell>
          <cell r="B80" t="str">
            <v xml:space="preserve">XIAOMI REDMI 7 - NEGRO </v>
          </cell>
        </row>
        <row r="81">
          <cell r="A81" t="str">
            <v>000080</v>
          </cell>
          <cell r="B81" t="str">
            <v xml:space="preserve">XIAOMI REDMI 6A - NEGRO </v>
          </cell>
        </row>
        <row r="82">
          <cell r="A82" t="str">
            <v>000081</v>
          </cell>
          <cell r="B82" t="str">
            <v>SAMSUNG GALAXY J2 CORE</v>
          </cell>
        </row>
        <row r="83">
          <cell r="A83" t="str">
            <v>000082</v>
          </cell>
          <cell r="B83" t="str">
            <v>SAMSUNG GALAXY J2 PRIME</v>
          </cell>
        </row>
        <row r="84">
          <cell r="A84" t="str">
            <v>000083</v>
          </cell>
          <cell r="B84" t="str">
            <v xml:space="preserve">GALAXY J5 </v>
          </cell>
        </row>
        <row r="85">
          <cell r="A85" t="str">
            <v>000084</v>
          </cell>
          <cell r="B85" t="str">
            <v>HUAWEI Y6 2019</v>
          </cell>
        </row>
        <row r="86">
          <cell r="A86" t="str">
            <v>000085</v>
          </cell>
          <cell r="B86" t="str">
            <v>HUAWEI Y7 2019</v>
          </cell>
        </row>
        <row r="87">
          <cell r="A87" t="str">
            <v>000086</v>
          </cell>
          <cell r="B87" t="str">
            <v>ZOEY 2.4 3G</v>
          </cell>
        </row>
        <row r="88">
          <cell r="A88" t="str">
            <v>000087</v>
          </cell>
          <cell r="B88" t="str">
            <v>SMOOTH SNAP MINI 2 - NARANJA</v>
          </cell>
        </row>
        <row r="89">
          <cell r="A89" t="str">
            <v>000088</v>
          </cell>
          <cell r="B89" t="str">
            <v>SMOOTH SNAP MINI 2 - BLANCO</v>
          </cell>
        </row>
        <row r="90">
          <cell r="A90" t="str">
            <v>000089</v>
          </cell>
          <cell r="B90" t="str">
            <v>SMOOTH SNAP MINI - AMARILLO</v>
          </cell>
        </row>
        <row r="91">
          <cell r="A91" t="str">
            <v>000090</v>
          </cell>
          <cell r="B91" t="str">
            <v>VOLKS COMM VK1070 -GOLD</v>
          </cell>
        </row>
        <row r="92">
          <cell r="A92" t="str">
            <v>000091</v>
          </cell>
          <cell r="B92" t="str">
            <v>VOLKS COMM VK1070 - SILVER</v>
          </cell>
        </row>
        <row r="93">
          <cell r="A93" t="str">
            <v>000092</v>
          </cell>
          <cell r="B93" t="str">
            <v>PROLINK NEO PLUS - NEGRO</v>
          </cell>
        </row>
        <row r="94">
          <cell r="A94" t="str">
            <v>000093</v>
          </cell>
          <cell r="B94" t="str">
            <v>PROLINK NEO PLUS - ROJO</v>
          </cell>
        </row>
        <row r="95">
          <cell r="A95" t="str">
            <v>000094</v>
          </cell>
          <cell r="B95" t="str">
            <v>PROLINK NEO PLUS - AZUL</v>
          </cell>
        </row>
        <row r="96">
          <cell r="A96" t="str">
            <v>000095</v>
          </cell>
          <cell r="B96" t="str">
            <v>EKS S5LS - BLACK</v>
          </cell>
        </row>
        <row r="97">
          <cell r="A97" t="str">
            <v>000096</v>
          </cell>
          <cell r="B97" t="str">
            <v>PROLINK NEO B - AZUL</v>
          </cell>
        </row>
        <row r="98">
          <cell r="A98" t="str">
            <v>000097</v>
          </cell>
          <cell r="B98" t="str">
            <v>PROLINK NEO B - NEGRO</v>
          </cell>
        </row>
        <row r="99">
          <cell r="A99" t="str">
            <v>000098</v>
          </cell>
          <cell r="B99" t="str">
            <v>SAMSUNG SM - B109H</v>
          </cell>
        </row>
        <row r="100">
          <cell r="A100" t="str">
            <v>000099</v>
          </cell>
          <cell r="B100" t="str">
            <v>ALCATEL 1C</v>
          </cell>
        </row>
        <row r="101">
          <cell r="A101" t="str">
            <v>000100</v>
          </cell>
          <cell r="B101" t="str">
            <v>BMOBILE AX681</v>
          </cell>
        </row>
        <row r="102">
          <cell r="A102" t="str">
            <v>000101</v>
          </cell>
          <cell r="B102" t="str">
            <v>LG A270</v>
          </cell>
        </row>
        <row r="103">
          <cell r="A103" t="str">
            <v>000102</v>
          </cell>
          <cell r="B103" t="str">
            <v>SAMSUNG E1272</v>
          </cell>
        </row>
        <row r="104">
          <cell r="A104" t="str">
            <v>000103</v>
          </cell>
          <cell r="B104" t="str">
            <v>SAMSUNG GALAXY TREND DUOS</v>
          </cell>
        </row>
        <row r="105">
          <cell r="A105" t="str">
            <v>000104</v>
          </cell>
          <cell r="B105" t="str">
            <v>NOKIA 1</v>
          </cell>
        </row>
        <row r="106">
          <cell r="A106" t="str">
            <v>000105</v>
          </cell>
          <cell r="B106" t="str">
            <v>ONW FUN  5</v>
          </cell>
        </row>
        <row r="107">
          <cell r="A107" t="str">
            <v>000106</v>
          </cell>
          <cell r="B107" t="str">
            <v>OWN S3020</v>
          </cell>
        </row>
        <row r="108">
          <cell r="A108" t="str">
            <v>000107</v>
          </cell>
          <cell r="B108" t="str">
            <v>SMOOTH SNAP MINI - ROJO</v>
          </cell>
        </row>
        <row r="109">
          <cell r="A109" t="str">
            <v>000108</v>
          </cell>
          <cell r="B109" t="str">
            <v>SMOOTH SNAP MINI - NARAJA</v>
          </cell>
        </row>
        <row r="110">
          <cell r="A110" t="str">
            <v>000109</v>
          </cell>
          <cell r="B110" t="str">
            <v>SMOOTH SNAP MINI - VERDE</v>
          </cell>
        </row>
        <row r="111">
          <cell r="A111" t="str">
            <v>000110</v>
          </cell>
          <cell r="B111" t="str">
            <v>SMOOTH SNAP MINI 2 - NEGRO</v>
          </cell>
        </row>
        <row r="112">
          <cell r="A112" t="str">
            <v>000111</v>
          </cell>
          <cell r="B112" t="str">
            <v>GOL S1  NAPOLI- NEGRO</v>
          </cell>
        </row>
        <row r="113">
          <cell r="A113" t="str">
            <v>000112</v>
          </cell>
          <cell r="B113" t="str">
            <v>GOL S1 NAPOLI - PLOMO</v>
          </cell>
        </row>
        <row r="114">
          <cell r="A114" t="str">
            <v>000113</v>
          </cell>
          <cell r="B114" t="str">
            <v>LANDBYTE LT 1020 - NEGRO VERDE</v>
          </cell>
        </row>
        <row r="115">
          <cell r="A115" t="str">
            <v>000114</v>
          </cell>
          <cell r="B115" t="str">
            <v>LANDBYTE LT 1020 - BLANCO</v>
          </cell>
        </row>
        <row r="116">
          <cell r="A116" t="str">
            <v>000115</v>
          </cell>
          <cell r="B116" t="str">
            <v>LANDBYTE LT5030 - NEGRO</v>
          </cell>
        </row>
        <row r="117">
          <cell r="A117" t="str">
            <v>000116</v>
          </cell>
          <cell r="B117" t="str">
            <v>LANDBYTE LT5030 - AZUL</v>
          </cell>
        </row>
        <row r="118">
          <cell r="A118" t="str">
            <v>000117</v>
          </cell>
          <cell r="B118" t="str">
            <v>SAMSUNG J4</v>
          </cell>
        </row>
        <row r="119">
          <cell r="A119" t="str">
            <v>000118</v>
          </cell>
          <cell r="B119" t="str">
            <v>SAMSUNG A 10</v>
          </cell>
        </row>
        <row r="120">
          <cell r="A120" t="str">
            <v>000119</v>
          </cell>
          <cell r="B120" t="str">
            <v>SAMSUNG A 30</v>
          </cell>
        </row>
        <row r="121">
          <cell r="A121" t="str">
            <v>000120</v>
          </cell>
          <cell r="B121" t="str">
            <v>AZUMI L4Z</v>
          </cell>
        </row>
        <row r="122">
          <cell r="A122" t="str">
            <v>000121</v>
          </cell>
          <cell r="B122" t="str">
            <v>OWN F1313</v>
          </cell>
        </row>
        <row r="123">
          <cell r="A123" t="str">
            <v>000122</v>
          </cell>
          <cell r="B123" t="str">
            <v>B MOVILE W100</v>
          </cell>
        </row>
        <row r="124">
          <cell r="A124" t="str">
            <v>000123</v>
          </cell>
        </row>
        <row r="125">
          <cell r="A125" t="str">
            <v>000124</v>
          </cell>
        </row>
        <row r="126">
          <cell r="A126" t="str">
            <v>000125</v>
          </cell>
          <cell r="B126" t="str">
            <v>NOKIA 3310 - NEGRO</v>
          </cell>
        </row>
        <row r="127">
          <cell r="A127" t="str">
            <v>000126</v>
          </cell>
          <cell r="B127" t="str">
            <v>ALCATEL 1066G - NEGRO</v>
          </cell>
        </row>
        <row r="128">
          <cell r="A128" t="str">
            <v>000127</v>
          </cell>
          <cell r="B128" t="str">
            <v>PROLINK NEO CLIP - NEGRO</v>
          </cell>
        </row>
        <row r="129">
          <cell r="A129" t="str">
            <v>000128</v>
          </cell>
          <cell r="B129" t="str">
            <v>PROLINK NEO  CLIP - GRIS</v>
          </cell>
        </row>
        <row r="130">
          <cell r="A130" t="str">
            <v>000129</v>
          </cell>
          <cell r="B130" t="str">
            <v>PROLINK NEO  CLIP - ROJO</v>
          </cell>
        </row>
        <row r="131">
          <cell r="A131" t="str">
            <v>000130</v>
          </cell>
          <cell r="B131" t="str">
            <v>EPIK ONE -K405 - GOLD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9"/>
  <sheetViews>
    <sheetView tabSelected="1" workbookViewId="0">
      <selection activeCell="J12" sqref="J12"/>
    </sheetView>
  </sheetViews>
  <sheetFormatPr baseColWidth="10" defaultRowHeight="15" x14ac:dyDescent="0.25"/>
  <cols>
    <col min="1" max="1" width="2" customWidth="1"/>
    <col min="2" max="2" width="13" hidden="1" customWidth="1"/>
    <col min="3" max="3" width="11.42578125" hidden="1" customWidth="1"/>
    <col min="4" max="4" width="32.140625" style="41" customWidth="1"/>
    <col min="5" max="5" width="11.7109375" customWidth="1"/>
    <col min="6" max="6" width="13.28515625" customWidth="1"/>
    <col min="7" max="7" width="14.5703125" customWidth="1"/>
    <col min="8" max="8" width="2" hidden="1" customWidth="1"/>
    <col min="10" max="10" width="14.85546875" style="26" customWidth="1"/>
    <col min="11" max="11" width="14" style="26" customWidth="1"/>
    <col min="12" max="12" width="14.5703125" style="26" customWidth="1"/>
  </cols>
  <sheetData>
    <row r="1" spans="2:12" s="6" customFormat="1" ht="44.25" customHeight="1" x14ac:dyDescent="0.25">
      <c r="B1" s="1" t="s">
        <v>0</v>
      </c>
      <c r="C1" s="2" t="s">
        <v>1</v>
      </c>
      <c r="D1" s="36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/>
      <c r="J1" s="5" t="s">
        <v>7</v>
      </c>
      <c r="K1" s="5" t="s">
        <v>8</v>
      </c>
      <c r="L1" s="5" t="s">
        <v>9</v>
      </c>
    </row>
    <row r="2" spans="2:12" x14ac:dyDescent="0.25">
      <c r="B2" s="7">
        <v>43647</v>
      </c>
      <c r="C2" s="8" t="s">
        <v>10</v>
      </c>
      <c r="D2" s="37" t="str">
        <f ca="1">LOOKUP($D2,[1]PRECIOS!$A$1:$B$96)</f>
        <v xml:space="preserve">EPIK ONE -K405 SILVER </v>
      </c>
      <c r="E2" s="9">
        <v>1</v>
      </c>
      <c r="F2" s="10">
        <v>144</v>
      </c>
      <c r="G2" s="10">
        <f t="shared" ref="G2:G65" si="0">E2*F2</f>
        <v>144</v>
      </c>
      <c r="H2" s="11" t="s">
        <v>11</v>
      </c>
      <c r="I2" s="12"/>
      <c r="J2" s="13">
        <v>132</v>
      </c>
      <c r="K2" s="13">
        <f>F2-J2</f>
        <v>12</v>
      </c>
      <c r="L2" s="13" t="s">
        <v>114</v>
      </c>
    </row>
    <row r="3" spans="2:12" x14ac:dyDescent="0.25">
      <c r="B3" s="7">
        <v>43648</v>
      </c>
      <c r="C3" s="8" t="s">
        <v>12</v>
      </c>
      <c r="D3" s="38" t="str">
        <f ca="1">LOOKUP($D3,[1]PRECIOS!$A$1:$B$119)</f>
        <v>SAMSUNG E1272</v>
      </c>
      <c r="E3" s="15">
        <v>3</v>
      </c>
      <c r="F3" s="10">
        <v>70</v>
      </c>
      <c r="G3" s="10">
        <f t="shared" si="0"/>
        <v>210</v>
      </c>
      <c r="H3" s="12" t="s">
        <v>13</v>
      </c>
      <c r="I3" s="12"/>
      <c r="J3" s="13">
        <v>56</v>
      </c>
      <c r="K3" s="13">
        <f t="shared" ref="K3:K66" si="1">F3-J3</f>
        <v>14</v>
      </c>
      <c r="L3" s="13">
        <f t="shared" ref="L3:L66" si="2">K3*E3</f>
        <v>42</v>
      </c>
    </row>
    <row r="4" spans="2:12" x14ac:dyDescent="0.25">
      <c r="B4" s="7">
        <v>43648</v>
      </c>
      <c r="C4" s="8" t="s">
        <v>14</v>
      </c>
      <c r="D4" s="38" t="str">
        <f ca="1">LOOKUP($D4,[1]PRECIOS!$A$1:$B$119)</f>
        <v>SAMSUNG SM - B109H</v>
      </c>
      <c r="E4" s="15">
        <v>2</v>
      </c>
      <c r="F4" s="10">
        <v>65</v>
      </c>
      <c r="G4" s="10">
        <f t="shared" si="0"/>
        <v>130</v>
      </c>
      <c r="H4" s="12" t="s">
        <v>13</v>
      </c>
      <c r="I4" s="12"/>
      <c r="J4" s="13">
        <v>58</v>
      </c>
      <c r="K4" s="13">
        <f t="shared" si="1"/>
        <v>7</v>
      </c>
      <c r="L4" s="13">
        <f t="shared" si="2"/>
        <v>14</v>
      </c>
    </row>
    <row r="5" spans="2:12" x14ac:dyDescent="0.25">
      <c r="B5" s="7">
        <v>43648</v>
      </c>
      <c r="C5" s="8" t="s">
        <v>15</v>
      </c>
      <c r="D5" s="38" t="str">
        <f ca="1">LOOKUP($D5,[1]PRECIOS!$A$1:$B$119)</f>
        <v>LG A270</v>
      </c>
      <c r="E5" s="15">
        <v>2</v>
      </c>
      <c r="F5" s="10">
        <v>60</v>
      </c>
      <c r="G5" s="10">
        <f t="shared" si="0"/>
        <v>120</v>
      </c>
      <c r="H5" s="12" t="s">
        <v>13</v>
      </c>
      <c r="I5" s="12"/>
      <c r="J5" s="13">
        <v>50</v>
      </c>
      <c r="K5" s="13">
        <f t="shared" si="1"/>
        <v>10</v>
      </c>
      <c r="L5" s="13">
        <f t="shared" si="2"/>
        <v>20</v>
      </c>
    </row>
    <row r="6" spans="2:12" x14ac:dyDescent="0.25">
      <c r="B6" s="7">
        <v>43648</v>
      </c>
      <c r="C6" s="8" t="s">
        <v>16</v>
      </c>
      <c r="D6" s="38" t="str">
        <f ca="1">LOOKUP($D6,[1]PRECIOS!$A$1:$B$119)</f>
        <v>PROLINK NEO PLUS - AZUL</v>
      </c>
      <c r="E6" s="15">
        <v>1</v>
      </c>
      <c r="F6" s="10">
        <v>38</v>
      </c>
      <c r="G6" s="10">
        <f t="shared" si="0"/>
        <v>38</v>
      </c>
      <c r="H6" s="12" t="s">
        <v>13</v>
      </c>
      <c r="I6" s="12"/>
      <c r="J6" s="13">
        <v>31</v>
      </c>
      <c r="K6" s="13">
        <f t="shared" si="1"/>
        <v>7</v>
      </c>
      <c r="L6" s="13">
        <f t="shared" si="2"/>
        <v>7</v>
      </c>
    </row>
    <row r="7" spans="2:12" x14ac:dyDescent="0.25">
      <c r="B7" s="7">
        <v>43648</v>
      </c>
      <c r="C7" s="8" t="s">
        <v>17</v>
      </c>
      <c r="D7" s="38" t="str">
        <f ca="1">LOOKUP($D7,[1]PRECIOS!$A$1:$B$119)</f>
        <v>SMOOTH X SNAP - BLANCO</v>
      </c>
      <c r="E7" s="15">
        <v>1</v>
      </c>
      <c r="F7" s="10">
        <v>34</v>
      </c>
      <c r="G7" s="10">
        <f t="shared" si="0"/>
        <v>34</v>
      </c>
      <c r="H7" s="12" t="s">
        <v>13</v>
      </c>
      <c r="I7" s="12"/>
      <c r="J7" s="13">
        <v>29</v>
      </c>
      <c r="K7" s="13">
        <f t="shared" si="1"/>
        <v>5</v>
      </c>
      <c r="L7" s="13">
        <f t="shared" si="2"/>
        <v>5</v>
      </c>
    </row>
    <row r="8" spans="2:12" x14ac:dyDescent="0.25">
      <c r="B8" s="7">
        <v>43648</v>
      </c>
      <c r="C8" s="8" t="s">
        <v>18</v>
      </c>
      <c r="D8" s="38" t="str">
        <f ca="1">LOOKUP($D8,[1]PRECIOS!$A$1:$B$119)</f>
        <v>SMOOTH X SNAP - ROJO</v>
      </c>
      <c r="E8" s="15">
        <v>1</v>
      </c>
      <c r="F8" s="10">
        <v>34</v>
      </c>
      <c r="G8" s="10">
        <f t="shared" si="0"/>
        <v>34</v>
      </c>
      <c r="H8" s="12" t="s">
        <v>13</v>
      </c>
      <c r="I8" s="12"/>
      <c r="J8" s="13">
        <v>29</v>
      </c>
      <c r="K8" s="13">
        <f t="shared" si="1"/>
        <v>5</v>
      </c>
      <c r="L8" s="13">
        <f t="shared" si="2"/>
        <v>5</v>
      </c>
    </row>
    <row r="9" spans="2:12" x14ac:dyDescent="0.25">
      <c r="B9" s="7">
        <v>43648</v>
      </c>
      <c r="C9" s="8" t="s">
        <v>19</v>
      </c>
      <c r="D9" s="38" t="str">
        <f ca="1">LOOKUP($D9,[1]PRECIOS!$A$1:$B$119)</f>
        <v>VOLKS COMM VK1070 -GOLD</v>
      </c>
      <c r="E9" s="15">
        <v>1</v>
      </c>
      <c r="F9" s="10">
        <v>70</v>
      </c>
      <c r="G9" s="10">
        <f t="shared" si="0"/>
        <v>70</v>
      </c>
      <c r="H9" s="12" t="s">
        <v>20</v>
      </c>
      <c r="I9" s="12"/>
      <c r="J9" s="13">
        <v>63</v>
      </c>
      <c r="K9" s="13">
        <f t="shared" si="1"/>
        <v>7</v>
      </c>
      <c r="L9" s="13">
        <f t="shared" si="2"/>
        <v>7</v>
      </c>
    </row>
    <row r="10" spans="2:12" x14ac:dyDescent="0.25">
      <c r="B10" s="7">
        <v>43648</v>
      </c>
      <c r="C10" s="8" t="s">
        <v>21</v>
      </c>
      <c r="D10" s="38" t="str">
        <f ca="1">LOOKUP($D10,[1]PRECIOS!$A$1:$B$119)</f>
        <v>VOLKS COMM VK1070 - SILVER</v>
      </c>
      <c r="E10" s="15">
        <v>2</v>
      </c>
      <c r="F10" s="10">
        <v>70</v>
      </c>
      <c r="G10" s="10">
        <f t="shared" si="0"/>
        <v>140</v>
      </c>
      <c r="H10" s="12" t="s">
        <v>20</v>
      </c>
      <c r="I10" s="12"/>
      <c r="J10" s="13">
        <v>63</v>
      </c>
      <c r="K10" s="13">
        <f t="shared" si="1"/>
        <v>7</v>
      </c>
      <c r="L10" s="13">
        <f t="shared" si="2"/>
        <v>14</v>
      </c>
    </row>
    <row r="11" spans="2:12" x14ac:dyDescent="0.25">
      <c r="B11" s="7">
        <v>43648</v>
      </c>
      <c r="C11" s="8" t="s">
        <v>14</v>
      </c>
      <c r="D11" s="38" t="str">
        <f ca="1">LOOKUP($D11,[1]PRECIOS!$A$1:$B$119)</f>
        <v>SAMSUNG SM - B109H</v>
      </c>
      <c r="E11" s="15">
        <v>2</v>
      </c>
      <c r="F11" s="10">
        <v>65</v>
      </c>
      <c r="G11" s="10">
        <f t="shared" si="0"/>
        <v>130</v>
      </c>
      <c r="H11" s="12" t="s">
        <v>22</v>
      </c>
      <c r="I11" s="12"/>
      <c r="J11" s="13">
        <v>58</v>
      </c>
      <c r="K11" s="13">
        <f t="shared" si="1"/>
        <v>7</v>
      </c>
      <c r="L11" s="13">
        <f t="shared" si="2"/>
        <v>14</v>
      </c>
    </row>
    <row r="12" spans="2:12" x14ac:dyDescent="0.25">
      <c r="B12" s="7">
        <v>43648</v>
      </c>
      <c r="C12" s="8" t="s">
        <v>15</v>
      </c>
      <c r="D12" s="38" t="str">
        <f ca="1">LOOKUP($D12,[1]PRECIOS!$A$1:$B$119)</f>
        <v>LG A270</v>
      </c>
      <c r="E12" s="15">
        <v>1</v>
      </c>
      <c r="F12" s="10">
        <v>60</v>
      </c>
      <c r="G12" s="10">
        <f t="shared" si="0"/>
        <v>60</v>
      </c>
      <c r="H12" s="12" t="s">
        <v>22</v>
      </c>
      <c r="I12" s="12"/>
      <c r="J12" s="13">
        <v>50</v>
      </c>
      <c r="K12" s="13">
        <f t="shared" si="1"/>
        <v>10</v>
      </c>
      <c r="L12" s="13">
        <f t="shared" si="2"/>
        <v>10</v>
      </c>
    </row>
    <row r="13" spans="2:12" x14ac:dyDescent="0.25">
      <c r="B13" s="7">
        <v>43648</v>
      </c>
      <c r="C13" s="8" t="s">
        <v>23</v>
      </c>
      <c r="D13" s="38" t="str">
        <f ca="1">LOOKUP($D13,[1]PRECIOS!$A$1:$B$119)</f>
        <v>PROLINK NEO PLUS - NEGRO</v>
      </c>
      <c r="E13" s="15">
        <v>1</v>
      </c>
      <c r="F13" s="10">
        <v>38</v>
      </c>
      <c r="G13" s="10">
        <f t="shared" si="0"/>
        <v>38</v>
      </c>
      <c r="H13" s="12" t="s">
        <v>22</v>
      </c>
      <c r="I13" s="12"/>
      <c r="J13" s="13">
        <v>31</v>
      </c>
      <c r="K13" s="13">
        <f t="shared" si="1"/>
        <v>7</v>
      </c>
      <c r="L13" s="13">
        <f t="shared" si="2"/>
        <v>7</v>
      </c>
    </row>
    <row r="14" spans="2:12" x14ac:dyDescent="0.25">
      <c r="B14" s="7">
        <v>43648</v>
      </c>
      <c r="C14" s="8" t="s">
        <v>16</v>
      </c>
      <c r="D14" s="38" t="str">
        <f ca="1">LOOKUP($D14,[1]PRECIOS!$A$1:$B$119)</f>
        <v>PROLINK NEO PLUS - AZUL</v>
      </c>
      <c r="E14" s="15">
        <v>1</v>
      </c>
      <c r="F14" s="10">
        <v>38</v>
      </c>
      <c r="G14" s="10">
        <f t="shared" si="0"/>
        <v>38</v>
      </c>
      <c r="H14" s="12" t="s">
        <v>22</v>
      </c>
      <c r="I14" s="12"/>
      <c r="J14" s="13">
        <v>31</v>
      </c>
      <c r="K14" s="13">
        <f t="shared" si="1"/>
        <v>7</v>
      </c>
      <c r="L14" s="13">
        <f t="shared" si="2"/>
        <v>7</v>
      </c>
    </row>
    <row r="15" spans="2:12" x14ac:dyDescent="0.25">
      <c r="B15" s="7">
        <v>43648</v>
      </c>
      <c r="C15" s="8" t="s">
        <v>15</v>
      </c>
      <c r="D15" s="38" t="str">
        <f ca="1">LOOKUP($D15,[1]PRECIOS!$A$1:$B$119)</f>
        <v>LG A270</v>
      </c>
      <c r="E15" s="15">
        <v>2</v>
      </c>
      <c r="F15" s="10">
        <v>60</v>
      </c>
      <c r="G15" s="10">
        <f t="shared" si="0"/>
        <v>120</v>
      </c>
      <c r="H15" s="12" t="s">
        <v>24</v>
      </c>
      <c r="I15" s="12"/>
      <c r="J15" s="13">
        <v>50</v>
      </c>
      <c r="K15" s="13">
        <f t="shared" si="1"/>
        <v>10</v>
      </c>
      <c r="L15" s="13">
        <f t="shared" si="2"/>
        <v>20</v>
      </c>
    </row>
    <row r="16" spans="2:12" x14ac:dyDescent="0.25">
      <c r="B16" s="7">
        <v>43648</v>
      </c>
      <c r="C16" s="8" t="s">
        <v>15</v>
      </c>
      <c r="D16" s="38" t="str">
        <f ca="1">LOOKUP($D16,[1]PRECIOS!$A$1:$B$119)</f>
        <v>LG A270</v>
      </c>
      <c r="E16" s="15">
        <v>2</v>
      </c>
      <c r="F16" s="10">
        <v>60</v>
      </c>
      <c r="G16" s="10">
        <f t="shared" si="0"/>
        <v>120</v>
      </c>
      <c r="H16" s="12" t="s">
        <v>25</v>
      </c>
      <c r="I16" s="12"/>
      <c r="J16" s="13">
        <v>50</v>
      </c>
      <c r="K16" s="13">
        <f t="shared" si="1"/>
        <v>10</v>
      </c>
      <c r="L16" s="13">
        <f t="shared" si="2"/>
        <v>20</v>
      </c>
    </row>
    <row r="17" spans="2:12" x14ac:dyDescent="0.25">
      <c r="B17" s="7">
        <v>43649</v>
      </c>
      <c r="C17" s="8" t="s">
        <v>15</v>
      </c>
      <c r="D17" s="38" t="str">
        <f ca="1">LOOKUP($D17,[1]PRECIOS!$A$1:$B$120)</f>
        <v>LG A270</v>
      </c>
      <c r="E17" s="15">
        <v>2</v>
      </c>
      <c r="F17" s="10">
        <v>60</v>
      </c>
      <c r="G17" s="10">
        <f t="shared" si="0"/>
        <v>120</v>
      </c>
      <c r="H17" s="12" t="s">
        <v>26</v>
      </c>
      <c r="I17" s="12"/>
      <c r="J17" s="13">
        <v>50</v>
      </c>
      <c r="K17" s="13">
        <f t="shared" si="1"/>
        <v>10</v>
      </c>
      <c r="L17" s="13">
        <f t="shared" si="2"/>
        <v>20</v>
      </c>
    </row>
    <row r="18" spans="2:12" x14ac:dyDescent="0.25">
      <c r="B18" s="7">
        <v>43649</v>
      </c>
      <c r="C18" s="8" t="s">
        <v>27</v>
      </c>
      <c r="D18" s="38" t="str">
        <f ca="1">LOOKUP($D18,[1]PRECIOS!$A$1:$B$120)</f>
        <v>PROLINK NEO B - AZUL</v>
      </c>
      <c r="E18" s="15">
        <v>5</v>
      </c>
      <c r="F18" s="10">
        <v>35</v>
      </c>
      <c r="G18" s="10">
        <f t="shared" si="0"/>
        <v>175</v>
      </c>
      <c r="H18" s="12" t="s">
        <v>26</v>
      </c>
      <c r="I18" s="12"/>
      <c r="J18" s="13">
        <v>31</v>
      </c>
      <c r="K18" s="13">
        <f t="shared" si="1"/>
        <v>4</v>
      </c>
      <c r="L18" s="13">
        <f t="shared" si="2"/>
        <v>20</v>
      </c>
    </row>
    <row r="19" spans="2:12" x14ac:dyDescent="0.25">
      <c r="B19" s="7">
        <v>43649</v>
      </c>
      <c r="C19" s="8" t="s">
        <v>28</v>
      </c>
      <c r="D19" s="38" t="str">
        <f ca="1">LOOKUP($D19,[1]PRECIOS!$A$1:$B$120)</f>
        <v>PROLINK NEO B - NEGRO</v>
      </c>
      <c r="E19" s="15">
        <v>5</v>
      </c>
      <c r="F19" s="10">
        <v>35</v>
      </c>
      <c r="G19" s="10">
        <f t="shared" si="0"/>
        <v>175</v>
      </c>
      <c r="H19" s="12" t="s">
        <v>26</v>
      </c>
      <c r="I19" s="12"/>
      <c r="J19" s="13">
        <v>31</v>
      </c>
      <c r="K19" s="13">
        <f t="shared" si="1"/>
        <v>4</v>
      </c>
      <c r="L19" s="13">
        <f t="shared" si="2"/>
        <v>20</v>
      </c>
    </row>
    <row r="20" spans="2:12" x14ac:dyDescent="0.25">
      <c r="B20" s="7">
        <v>43649</v>
      </c>
      <c r="C20" s="8" t="s">
        <v>29</v>
      </c>
      <c r="D20" s="38" t="str">
        <f ca="1">LOOKUP($D20,[1]PRECIOS!$A$1:$B$96)</f>
        <v>LOGIC - L5U BLANCO</v>
      </c>
      <c r="E20" s="15">
        <v>1</v>
      </c>
      <c r="F20" s="10">
        <v>180</v>
      </c>
      <c r="G20" s="10">
        <f t="shared" si="0"/>
        <v>180</v>
      </c>
      <c r="H20" s="12" t="s">
        <v>30</v>
      </c>
      <c r="I20" s="12"/>
      <c r="J20" s="13">
        <v>190</v>
      </c>
      <c r="K20" s="13">
        <f t="shared" si="1"/>
        <v>-10</v>
      </c>
      <c r="L20" s="13">
        <f t="shared" si="2"/>
        <v>-10</v>
      </c>
    </row>
    <row r="21" spans="2:12" x14ac:dyDescent="0.25">
      <c r="B21" s="7">
        <v>43649</v>
      </c>
      <c r="C21" s="8" t="s">
        <v>15</v>
      </c>
      <c r="D21" s="38" t="str">
        <f ca="1">LOOKUP($D21,[1]PRECIOS!$A$1:$B$120)</f>
        <v>LG A270</v>
      </c>
      <c r="E21" s="15">
        <v>1</v>
      </c>
      <c r="F21" s="10">
        <v>60</v>
      </c>
      <c r="G21" s="10">
        <f t="shared" si="0"/>
        <v>60</v>
      </c>
      <c r="H21" s="12" t="s">
        <v>30</v>
      </c>
      <c r="I21" s="12"/>
      <c r="J21" s="13">
        <v>50</v>
      </c>
      <c r="K21" s="13">
        <f t="shared" si="1"/>
        <v>10</v>
      </c>
      <c r="L21" s="13">
        <f t="shared" si="2"/>
        <v>10</v>
      </c>
    </row>
    <row r="22" spans="2:12" x14ac:dyDescent="0.25">
      <c r="B22" s="7">
        <v>43649</v>
      </c>
      <c r="C22" s="8" t="s">
        <v>15</v>
      </c>
      <c r="D22" s="38" t="str">
        <f ca="1">LOOKUP($D22,[1]PRECIOS!$A$1:$B$120)</f>
        <v>LG A270</v>
      </c>
      <c r="E22" s="15">
        <v>1</v>
      </c>
      <c r="F22" s="10">
        <v>60</v>
      </c>
      <c r="G22" s="10">
        <f t="shared" si="0"/>
        <v>60</v>
      </c>
      <c r="H22" s="17" t="s">
        <v>31</v>
      </c>
      <c r="I22" s="12"/>
      <c r="J22" s="13">
        <v>50</v>
      </c>
      <c r="K22" s="13">
        <f t="shared" si="1"/>
        <v>10</v>
      </c>
      <c r="L22" s="13">
        <f t="shared" si="2"/>
        <v>10</v>
      </c>
    </row>
    <row r="23" spans="2:12" x14ac:dyDescent="0.25">
      <c r="B23" s="7">
        <v>43650</v>
      </c>
      <c r="C23" s="8" t="s">
        <v>14</v>
      </c>
      <c r="D23" s="38" t="str">
        <f ca="1">LOOKUP($D23,[1]PRECIOS!$A$1:$B$119)</f>
        <v>SAMSUNG SM - B109H</v>
      </c>
      <c r="E23" s="15">
        <v>3</v>
      </c>
      <c r="F23" s="10">
        <v>65</v>
      </c>
      <c r="G23" s="10">
        <f t="shared" si="0"/>
        <v>195</v>
      </c>
      <c r="H23" s="11" t="s">
        <v>32</v>
      </c>
      <c r="I23" s="12"/>
      <c r="J23" s="13">
        <v>58</v>
      </c>
      <c r="K23" s="13">
        <f t="shared" si="1"/>
        <v>7</v>
      </c>
      <c r="L23" s="13">
        <f t="shared" si="2"/>
        <v>21</v>
      </c>
    </row>
    <row r="24" spans="2:12" x14ac:dyDescent="0.25">
      <c r="B24" s="7">
        <v>43650</v>
      </c>
      <c r="C24" s="8" t="s">
        <v>15</v>
      </c>
      <c r="D24" s="38" t="str">
        <f ca="1">LOOKUP($D24,[1]PRECIOS!$A$1:$B$119)</f>
        <v>LG A270</v>
      </c>
      <c r="E24" s="15">
        <v>2</v>
      </c>
      <c r="F24" s="10">
        <v>60</v>
      </c>
      <c r="G24" s="10">
        <f t="shared" si="0"/>
        <v>120</v>
      </c>
      <c r="H24" s="11" t="s">
        <v>32</v>
      </c>
      <c r="I24" s="12"/>
      <c r="J24" s="13">
        <v>50</v>
      </c>
      <c r="K24" s="13">
        <f t="shared" si="1"/>
        <v>10</v>
      </c>
      <c r="L24" s="13">
        <f t="shared" si="2"/>
        <v>20</v>
      </c>
    </row>
    <row r="25" spans="2:12" x14ac:dyDescent="0.25">
      <c r="B25" s="7">
        <v>43650</v>
      </c>
      <c r="C25" s="8" t="s">
        <v>29</v>
      </c>
      <c r="D25" s="38" t="str">
        <f ca="1">LOOKUP($D25,[1]PRECIOS!$A$1:$B$96)</f>
        <v>LOGIC - L5U BLANCO</v>
      </c>
      <c r="E25" s="15">
        <v>1</v>
      </c>
      <c r="F25" s="10">
        <v>180</v>
      </c>
      <c r="G25" s="10">
        <f t="shared" si="0"/>
        <v>180</v>
      </c>
      <c r="H25" s="12" t="s">
        <v>33</v>
      </c>
      <c r="I25" s="12"/>
      <c r="J25" s="13">
        <v>190</v>
      </c>
      <c r="K25" s="13">
        <f t="shared" si="1"/>
        <v>-10</v>
      </c>
      <c r="L25" s="13">
        <f t="shared" si="2"/>
        <v>-10</v>
      </c>
    </row>
    <row r="26" spans="2:12" x14ac:dyDescent="0.25">
      <c r="B26" s="7">
        <v>43650</v>
      </c>
      <c r="C26" s="8" t="s">
        <v>23</v>
      </c>
      <c r="D26" s="38" t="str">
        <f ca="1">LOOKUP($D26,[1]PRECIOS!$A$1:$B$96)</f>
        <v>PROLINK NEO PLUS - NEGRO</v>
      </c>
      <c r="E26" s="15">
        <v>1</v>
      </c>
      <c r="F26" s="10">
        <v>38</v>
      </c>
      <c r="G26" s="10">
        <f t="shared" si="0"/>
        <v>38</v>
      </c>
      <c r="H26" s="12" t="s">
        <v>33</v>
      </c>
      <c r="I26" s="12"/>
      <c r="J26" s="13">
        <v>31</v>
      </c>
      <c r="K26" s="13">
        <f t="shared" si="1"/>
        <v>7</v>
      </c>
      <c r="L26" s="13">
        <f t="shared" si="2"/>
        <v>7</v>
      </c>
    </row>
    <row r="27" spans="2:12" x14ac:dyDescent="0.25">
      <c r="B27" s="7">
        <v>43650</v>
      </c>
      <c r="C27" s="8" t="s">
        <v>34</v>
      </c>
      <c r="D27" s="38" t="str">
        <f ca="1">LOOKUP($D27,[1]PRECIOS!$A$1:$B$96)</f>
        <v>PROLINK NEO PLUS - ROJO</v>
      </c>
      <c r="E27" s="15">
        <v>1</v>
      </c>
      <c r="F27" s="10">
        <v>38</v>
      </c>
      <c r="G27" s="10">
        <f t="shared" si="0"/>
        <v>38</v>
      </c>
      <c r="H27" s="12" t="s">
        <v>33</v>
      </c>
      <c r="I27" s="12"/>
      <c r="J27" s="13">
        <v>31</v>
      </c>
      <c r="K27" s="13">
        <f t="shared" si="1"/>
        <v>7</v>
      </c>
      <c r="L27" s="13">
        <f t="shared" si="2"/>
        <v>7</v>
      </c>
    </row>
    <row r="28" spans="2:12" x14ac:dyDescent="0.25">
      <c r="B28" s="7">
        <v>43650</v>
      </c>
      <c r="C28" s="8" t="s">
        <v>15</v>
      </c>
      <c r="D28" s="38" t="str">
        <f ca="1">LOOKUP($D28,[1]PRECIOS!$A$1:$B$119)</f>
        <v>LG A270</v>
      </c>
      <c r="E28" s="15">
        <v>3</v>
      </c>
      <c r="F28" s="10">
        <v>60</v>
      </c>
      <c r="G28" s="10">
        <f t="shared" si="0"/>
        <v>180</v>
      </c>
      <c r="H28" s="16" t="s">
        <v>35</v>
      </c>
      <c r="I28" s="12"/>
      <c r="J28" s="13">
        <v>50</v>
      </c>
      <c r="K28" s="13">
        <f t="shared" si="1"/>
        <v>10</v>
      </c>
      <c r="L28" s="13">
        <f t="shared" si="2"/>
        <v>30</v>
      </c>
    </row>
    <row r="29" spans="2:12" x14ac:dyDescent="0.25">
      <c r="B29" s="7">
        <v>43650</v>
      </c>
      <c r="C29" s="8" t="s">
        <v>36</v>
      </c>
      <c r="D29" s="38" t="str">
        <f ca="1">LOOKUP($D29,[1]PRECIOS!$A$1:$B$119)</f>
        <v>UNONU U2 AZUL</v>
      </c>
      <c r="E29" s="15">
        <v>2</v>
      </c>
      <c r="F29" s="10">
        <v>37</v>
      </c>
      <c r="G29" s="10">
        <f t="shared" si="0"/>
        <v>74</v>
      </c>
      <c r="H29" s="16" t="s">
        <v>35</v>
      </c>
      <c r="I29" s="12"/>
      <c r="J29" s="13">
        <v>32</v>
      </c>
      <c r="K29" s="13">
        <f t="shared" si="1"/>
        <v>5</v>
      </c>
      <c r="L29" s="13">
        <f t="shared" si="2"/>
        <v>10</v>
      </c>
    </row>
    <row r="30" spans="2:12" x14ac:dyDescent="0.25">
      <c r="B30" s="7">
        <v>43650</v>
      </c>
      <c r="C30" s="8" t="s">
        <v>37</v>
      </c>
      <c r="D30" s="38" t="str">
        <f ca="1">LOOKUP($D30,[1]PRECIOS!$A$1:$B$119)</f>
        <v>UNONU U2 NARANJA</v>
      </c>
      <c r="E30" s="15">
        <v>2</v>
      </c>
      <c r="F30" s="10">
        <v>37</v>
      </c>
      <c r="G30" s="10">
        <f t="shared" si="0"/>
        <v>74</v>
      </c>
      <c r="H30" s="16" t="s">
        <v>35</v>
      </c>
      <c r="I30" s="12"/>
      <c r="J30" s="13">
        <v>32</v>
      </c>
      <c r="K30" s="13">
        <f t="shared" si="1"/>
        <v>5</v>
      </c>
      <c r="L30" s="13">
        <f t="shared" si="2"/>
        <v>10</v>
      </c>
    </row>
    <row r="31" spans="2:12" x14ac:dyDescent="0.25">
      <c r="B31" s="7">
        <v>43650</v>
      </c>
      <c r="C31" s="8" t="s">
        <v>23</v>
      </c>
      <c r="D31" s="38" t="str">
        <f ca="1">LOOKUP($D31,[1]PRECIOS!$A$1:$B$119)</f>
        <v>PROLINK NEO PLUS - NEGRO</v>
      </c>
      <c r="E31" s="15">
        <v>3</v>
      </c>
      <c r="F31" s="10">
        <v>38</v>
      </c>
      <c r="G31" s="10">
        <f t="shared" si="0"/>
        <v>114</v>
      </c>
      <c r="H31" s="16" t="s">
        <v>35</v>
      </c>
      <c r="I31" s="12"/>
      <c r="J31" s="13">
        <v>31</v>
      </c>
      <c r="K31" s="13">
        <f t="shared" si="1"/>
        <v>7</v>
      </c>
      <c r="L31" s="13">
        <f t="shared" si="2"/>
        <v>21</v>
      </c>
    </row>
    <row r="32" spans="2:12" x14ac:dyDescent="0.25">
      <c r="B32" s="7">
        <v>43650</v>
      </c>
      <c r="C32" s="8" t="s">
        <v>34</v>
      </c>
      <c r="D32" s="38" t="str">
        <f ca="1">LOOKUP($D32,[1]PRECIOS!$A$1:$B$119)</f>
        <v>PROLINK NEO PLUS - ROJO</v>
      </c>
      <c r="E32" s="15">
        <v>2</v>
      </c>
      <c r="F32" s="10">
        <v>38</v>
      </c>
      <c r="G32" s="10">
        <f t="shared" si="0"/>
        <v>76</v>
      </c>
      <c r="H32" s="16" t="s">
        <v>35</v>
      </c>
      <c r="I32" s="12"/>
      <c r="J32" s="13">
        <v>31</v>
      </c>
      <c r="K32" s="13">
        <f t="shared" si="1"/>
        <v>7</v>
      </c>
      <c r="L32" s="13">
        <f t="shared" si="2"/>
        <v>14</v>
      </c>
    </row>
    <row r="33" spans="2:12" x14ac:dyDescent="0.25">
      <c r="B33" s="7">
        <v>43650</v>
      </c>
      <c r="C33" s="8" t="s">
        <v>16</v>
      </c>
      <c r="D33" s="38" t="str">
        <f ca="1">LOOKUP($D33,[1]PRECIOS!$A$1:$B$119)</f>
        <v>PROLINK NEO PLUS - AZUL</v>
      </c>
      <c r="E33" s="15">
        <v>2</v>
      </c>
      <c r="F33" s="10">
        <v>38</v>
      </c>
      <c r="G33" s="10">
        <f t="shared" si="0"/>
        <v>76</v>
      </c>
      <c r="H33" s="16" t="s">
        <v>35</v>
      </c>
      <c r="I33" s="12"/>
      <c r="J33" s="13">
        <v>31</v>
      </c>
      <c r="K33" s="13">
        <f t="shared" si="1"/>
        <v>7</v>
      </c>
      <c r="L33" s="13">
        <f t="shared" si="2"/>
        <v>14</v>
      </c>
    </row>
    <row r="34" spans="2:12" x14ac:dyDescent="0.25">
      <c r="B34" s="7">
        <v>43650</v>
      </c>
      <c r="C34" s="8" t="s">
        <v>38</v>
      </c>
      <c r="D34" s="38" t="str">
        <f ca="1">LOOKUP($D34,[1]PRECIOS!$A$1:$B$119)</f>
        <v>UNONU U8 FLIP - ROSA</v>
      </c>
      <c r="E34" s="15">
        <v>2</v>
      </c>
      <c r="F34" s="10">
        <v>57</v>
      </c>
      <c r="G34" s="10">
        <f t="shared" si="0"/>
        <v>114</v>
      </c>
      <c r="H34" s="16" t="s">
        <v>35</v>
      </c>
      <c r="I34" s="12"/>
      <c r="J34" s="13">
        <v>32</v>
      </c>
      <c r="K34" s="13">
        <f t="shared" si="1"/>
        <v>25</v>
      </c>
      <c r="L34" s="13">
        <f t="shared" si="2"/>
        <v>50</v>
      </c>
    </row>
    <row r="35" spans="2:12" x14ac:dyDescent="0.25">
      <c r="B35" s="7">
        <v>43650</v>
      </c>
      <c r="C35" s="8" t="s">
        <v>39</v>
      </c>
      <c r="D35" s="38" t="str">
        <f ca="1">LOOKUP($D35,[1]PRECIOS!$A$1:$B$119)</f>
        <v>SMOOTH SNAP MINI 2 - AZUL</v>
      </c>
      <c r="E35" s="15">
        <v>4</v>
      </c>
      <c r="F35" s="10">
        <v>36</v>
      </c>
      <c r="G35" s="10">
        <f t="shared" si="0"/>
        <v>144</v>
      </c>
      <c r="H35" s="12" t="s">
        <v>40</v>
      </c>
      <c r="I35" s="12"/>
      <c r="J35" s="13">
        <v>31</v>
      </c>
      <c r="K35" s="13">
        <f t="shared" si="1"/>
        <v>5</v>
      </c>
      <c r="L35" s="13">
        <f t="shared" si="2"/>
        <v>20</v>
      </c>
    </row>
    <row r="36" spans="2:12" x14ac:dyDescent="0.25">
      <c r="B36" s="7">
        <v>43650</v>
      </c>
      <c r="C36" s="8" t="s">
        <v>41</v>
      </c>
      <c r="D36" s="38" t="str">
        <f ca="1">LOOKUP($D36,[1]PRECIOS!$A$1:$B$119)</f>
        <v>SMOOTH SNAP MINI 2 - NEGRO</v>
      </c>
      <c r="E36" s="15">
        <v>4</v>
      </c>
      <c r="F36" s="10">
        <v>36</v>
      </c>
      <c r="G36" s="10">
        <f t="shared" si="0"/>
        <v>144</v>
      </c>
      <c r="H36" s="12" t="s">
        <v>40</v>
      </c>
      <c r="I36" s="12"/>
      <c r="J36" s="13">
        <v>31</v>
      </c>
      <c r="K36" s="13">
        <f t="shared" si="1"/>
        <v>5</v>
      </c>
      <c r="L36" s="13">
        <f t="shared" si="2"/>
        <v>20</v>
      </c>
    </row>
    <row r="37" spans="2:12" x14ac:dyDescent="0.25">
      <c r="B37" s="7">
        <v>43650</v>
      </c>
      <c r="C37" s="8" t="s">
        <v>19</v>
      </c>
      <c r="D37" s="38" t="str">
        <f ca="1">LOOKUP($D37,[1]PRECIOS!$A$1:$B$119)</f>
        <v>VOLKS COMM VK1070 -GOLD</v>
      </c>
      <c r="E37" s="15">
        <v>2</v>
      </c>
      <c r="F37" s="10">
        <v>70</v>
      </c>
      <c r="G37" s="10">
        <f t="shared" si="0"/>
        <v>140</v>
      </c>
      <c r="H37" s="12" t="s">
        <v>40</v>
      </c>
      <c r="I37" s="12"/>
      <c r="J37" s="13">
        <v>63</v>
      </c>
      <c r="K37" s="13">
        <f t="shared" si="1"/>
        <v>7</v>
      </c>
      <c r="L37" s="13">
        <f t="shared" si="2"/>
        <v>14</v>
      </c>
    </row>
    <row r="38" spans="2:12" x14ac:dyDescent="0.25">
      <c r="B38" s="7">
        <v>43650</v>
      </c>
      <c r="C38" s="8" t="s">
        <v>21</v>
      </c>
      <c r="D38" s="38" t="str">
        <f ca="1">LOOKUP($D38,[1]PRECIOS!$A$1:$B$119)</f>
        <v>VOLKS COMM VK1070 - SILVER</v>
      </c>
      <c r="E38" s="15">
        <v>3</v>
      </c>
      <c r="F38" s="10">
        <v>70</v>
      </c>
      <c r="G38" s="10">
        <f t="shared" si="0"/>
        <v>210</v>
      </c>
      <c r="H38" s="12" t="s">
        <v>40</v>
      </c>
      <c r="I38" s="12"/>
      <c r="J38" s="13">
        <v>63</v>
      </c>
      <c r="K38" s="13">
        <f t="shared" si="1"/>
        <v>7</v>
      </c>
      <c r="L38" s="13">
        <f t="shared" si="2"/>
        <v>21</v>
      </c>
    </row>
    <row r="39" spans="2:12" x14ac:dyDescent="0.25">
      <c r="B39" s="7">
        <v>43650</v>
      </c>
      <c r="C39" s="8" t="s">
        <v>42</v>
      </c>
      <c r="D39" s="38" t="str">
        <f ca="1">LOOKUP($D39,[1]PRECIOS!$A$1:$B$119)</f>
        <v>HAIER -G32 NEGRO</v>
      </c>
      <c r="E39" s="15">
        <v>2</v>
      </c>
      <c r="F39" s="10">
        <v>170</v>
      </c>
      <c r="G39" s="10">
        <f t="shared" si="0"/>
        <v>340</v>
      </c>
      <c r="H39" s="12" t="s">
        <v>40</v>
      </c>
      <c r="I39" s="12"/>
      <c r="J39" s="13">
        <v>172</v>
      </c>
      <c r="K39" s="13">
        <f t="shared" si="1"/>
        <v>-2</v>
      </c>
      <c r="L39" s="13">
        <f t="shared" si="2"/>
        <v>-4</v>
      </c>
    </row>
    <row r="40" spans="2:12" x14ac:dyDescent="0.25">
      <c r="B40" s="7">
        <v>43650</v>
      </c>
      <c r="C40" s="8" t="s">
        <v>21</v>
      </c>
      <c r="D40" s="38" t="str">
        <f ca="1">LOOKUP($D40,[1]PRECIOS!$A$1:$B$96)</f>
        <v>VOLKS COMM VK1070 - SILVER</v>
      </c>
      <c r="E40" s="15">
        <v>1</v>
      </c>
      <c r="F40" s="10">
        <v>70</v>
      </c>
      <c r="G40" s="10">
        <f t="shared" si="0"/>
        <v>70</v>
      </c>
      <c r="H40" s="12" t="s">
        <v>43</v>
      </c>
      <c r="I40" s="12"/>
      <c r="J40" s="13">
        <v>63</v>
      </c>
      <c r="K40" s="13">
        <f t="shared" si="1"/>
        <v>7</v>
      </c>
      <c r="L40" s="13">
        <f t="shared" si="2"/>
        <v>7</v>
      </c>
    </row>
    <row r="41" spans="2:12" x14ac:dyDescent="0.25">
      <c r="B41" s="7">
        <v>43650</v>
      </c>
      <c r="C41" s="8" t="s">
        <v>44</v>
      </c>
      <c r="D41" s="38" t="str">
        <f ca="1">LOOKUP($D41,[1]PRECIOS!$A$1:$B$96)</f>
        <v>SMOOTH SNAP MAX 5 - NEGRO</v>
      </c>
      <c r="E41" s="15">
        <v>1</v>
      </c>
      <c r="F41" s="10">
        <v>68</v>
      </c>
      <c r="G41" s="10">
        <f t="shared" si="0"/>
        <v>68</v>
      </c>
      <c r="H41" s="12" t="s">
        <v>43</v>
      </c>
      <c r="I41" s="12"/>
      <c r="J41" s="13">
        <v>62</v>
      </c>
      <c r="K41" s="13">
        <f t="shared" si="1"/>
        <v>6</v>
      </c>
      <c r="L41" s="13">
        <f t="shared" si="2"/>
        <v>6</v>
      </c>
    </row>
    <row r="42" spans="2:12" x14ac:dyDescent="0.25">
      <c r="B42" s="7">
        <v>43650</v>
      </c>
      <c r="C42" s="8" t="s">
        <v>23</v>
      </c>
      <c r="D42" s="38" t="str">
        <f ca="1">LOOKUP($D42,[1]PRECIOS!$A$1:$B$96)</f>
        <v>PROLINK NEO PLUS - NEGRO</v>
      </c>
      <c r="E42" s="15">
        <v>1</v>
      </c>
      <c r="F42" s="10">
        <v>38</v>
      </c>
      <c r="G42" s="10">
        <f t="shared" si="0"/>
        <v>38</v>
      </c>
      <c r="H42" s="16" t="s">
        <v>45</v>
      </c>
      <c r="I42" s="12"/>
      <c r="J42" s="13">
        <v>31</v>
      </c>
      <c r="K42" s="13">
        <f t="shared" si="1"/>
        <v>7</v>
      </c>
      <c r="L42" s="13">
        <f t="shared" si="2"/>
        <v>7</v>
      </c>
    </row>
    <row r="43" spans="2:12" x14ac:dyDescent="0.25">
      <c r="B43" s="7">
        <v>43650</v>
      </c>
      <c r="C43" s="8" t="s">
        <v>16</v>
      </c>
      <c r="D43" s="38" t="str">
        <f ca="1">LOOKUP($D43,[1]PRECIOS!$A$1:$B$96)</f>
        <v>PROLINK NEO PLUS - AZUL</v>
      </c>
      <c r="E43" s="15">
        <v>1</v>
      </c>
      <c r="F43" s="10">
        <v>38</v>
      </c>
      <c r="G43" s="10">
        <f t="shared" si="0"/>
        <v>38</v>
      </c>
      <c r="H43" s="16" t="s">
        <v>45</v>
      </c>
      <c r="I43" s="12"/>
      <c r="J43" s="13">
        <v>31</v>
      </c>
      <c r="K43" s="13">
        <f t="shared" si="1"/>
        <v>7</v>
      </c>
      <c r="L43" s="13">
        <f t="shared" si="2"/>
        <v>7</v>
      </c>
    </row>
    <row r="44" spans="2:12" x14ac:dyDescent="0.25">
      <c r="B44" s="7">
        <v>43650</v>
      </c>
      <c r="C44" s="8" t="s">
        <v>46</v>
      </c>
      <c r="D44" s="38" t="str">
        <f ca="1">LOOKUP($D44,[1]PRECIOS!$A$1:$B$96)</f>
        <v>SMOOTH X SNAP - NARANJA</v>
      </c>
      <c r="E44" s="15">
        <v>1</v>
      </c>
      <c r="F44" s="10">
        <v>34</v>
      </c>
      <c r="G44" s="10">
        <f t="shared" si="0"/>
        <v>34</v>
      </c>
      <c r="H44" s="11" t="s">
        <v>11</v>
      </c>
      <c r="I44" s="12"/>
      <c r="J44" s="13">
        <v>29</v>
      </c>
      <c r="K44" s="13">
        <f t="shared" si="1"/>
        <v>5</v>
      </c>
      <c r="L44" s="13">
        <f t="shared" si="2"/>
        <v>5</v>
      </c>
    </row>
    <row r="45" spans="2:12" x14ac:dyDescent="0.25">
      <c r="B45" s="7">
        <v>43650</v>
      </c>
      <c r="C45" s="8" t="s">
        <v>17</v>
      </c>
      <c r="D45" s="38" t="str">
        <f ca="1">LOOKUP($D45,[1]PRECIOS!$A$1:$B$96)</f>
        <v>SMOOTH X SNAP - BLANCO</v>
      </c>
      <c r="E45" s="15">
        <v>1</v>
      </c>
      <c r="F45" s="10">
        <v>34</v>
      </c>
      <c r="G45" s="10">
        <f t="shared" si="0"/>
        <v>34</v>
      </c>
      <c r="H45" s="11" t="s">
        <v>11</v>
      </c>
      <c r="I45" s="12"/>
      <c r="J45" s="13">
        <v>29</v>
      </c>
      <c r="K45" s="13">
        <f t="shared" si="1"/>
        <v>5</v>
      </c>
      <c r="L45" s="13">
        <f t="shared" si="2"/>
        <v>5</v>
      </c>
    </row>
    <row r="46" spans="2:12" x14ac:dyDescent="0.25">
      <c r="B46" s="7">
        <v>43650</v>
      </c>
      <c r="C46" s="8" t="s">
        <v>16</v>
      </c>
      <c r="D46" s="38" t="str">
        <f ca="1">LOOKUP($D46,[1]PRECIOS!$A$1:$B$96)</f>
        <v>PROLINK NEO PLUS - AZUL</v>
      </c>
      <c r="E46" s="15">
        <v>2</v>
      </c>
      <c r="F46" s="10">
        <v>38</v>
      </c>
      <c r="G46" s="10">
        <f t="shared" si="0"/>
        <v>76</v>
      </c>
      <c r="H46" s="11" t="s">
        <v>11</v>
      </c>
      <c r="I46" s="12"/>
      <c r="J46" s="13">
        <v>31</v>
      </c>
      <c r="K46" s="13">
        <f t="shared" si="1"/>
        <v>7</v>
      </c>
      <c r="L46" s="13">
        <f t="shared" si="2"/>
        <v>14</v>
      </c>
    </row>
    <row r="47" spans="2:12" x14ac:dyDescent="0.25">
      <c r="B47" s="7">
        <v>43650</v>
      </c>
      <c r="C47" s="8" t="s">
        <v>47</v>
      </c>
      <c r="D47" s="38" t="str">
        <f ca="1">LOOKUP($D47,[1]PRECIOS!$A$1:$B$96)</f>
        <v>ZOEY 2.4 3G</v>
      </c>
      <c r="E47" s="15">
        <v>3</v>
      </c>
      <c r="F47" s="10">
        <v>90</v>
      </c>
      <c r="G47" s="10">
        <f t="shared" si="0"/>
        <v>270</v>
      </c>
      <c r="H47" s="12" t="s">
        <v>48</v>
      </c>
      <c r="I47" s="12"/>
      <c r="J47" s="13">
        <v>83.5</v>
      </c>
      <c r="K47" s="13">
        <f t="shared" si="1"/>
        <v>6.5</v>
      </c>
      <c r="L47" s="13">
        <f t="shared" si="2"/>
        <v>19.5</v>
      </c>
    </row>
    <row r="48" spans="2:12" x14ac:dyDescent="0.25">
      <c r="B48" s="7">
        <v>43650</v>
      </c>
      <c r="C48" s="8" t="s">
        <v>21</v>
      </c>
      <c r="D48" s="38" t="str">
        <f ca="1">LOOKUP($D48,[1]PRECIOS!$A$1:$B$96)</f>
        <v>VOLKS COMM VK1070 - SILVER</v>
      </c>
      <c r="E48" s="15">
        <v>1</v>
      </c>
      <c r="F48" s="10">
        <v>70</v>
      </c>
      <c r="G48" s="10">
        <f t="shared" si="0"/>
        <v>70</v>
      </c>
      <c r="H48" s="12" t="s">
        <v>48</v>
      </c>
      <c r="I48" s="12"/>
      <c r="J48" s="13">
        <v>63</v>
      </c>
      <c r="K48" s="13">
        <f t="shared" si="1"/>
        <v>7</v>
      </c>
      <c r="L48" s="13">
        <f t="shared" si="2"/>
        <v>7</v>
      </c>
    </row>
    <row r="49" spans="2:12" x14ac:dyDescent="0.25">
      <c r="B49" s="7">
        <v>43650</v>
      </c>
      <c r="C49" s="8" t="s">
        <v>49</v>
      </c>
      <c r="D49" s="38" t="str">
        <f ca="1">LOOKUP($D49,[1]PRECIOS!$A$1:$B$96)</f>
        <v>LANDBYTE LT 2020- NEGRO</v>
      </c>
      <c r="E49" s="15">
        <v>1</v>
      </c>
      <c r="F49" s="10">
        <v>70</v>
      </c>
      <c r="G49" s="10">
        <f t="shared" si="0"/>
        <v>70</v>
      </c>
      <c r="H49" s="12" t="s">
        <v>48</v>
      </c>
      <c r="I49" s="12"/>
      <c r="J49" s="13">
        <v>66</v>
      </c>
      <c r="K49" s="13">
        <f t="shared" si="1"/>
        <v>4</v>
      </c>
      <c r="L49" s="13">
        <f t="shared" si="2"/>
        <v>4</v>
      </c>
    </row>
    <row r="50" spans="2:12" x14ac:dyDescent="0.25">
      <c r="B50" s="7">
        <v>43650</v>
      </c>
      <c r="C50" s="8" t="s">
        <v>50</v>
      </c>
      <c r="D50" s="38" t="str">
        <f ca="1">LOOKUP($D50,[1]PRECIOS!$A$1:$B$96)</f>
        <v>LANDBYTE LT 2020- AZUL</v>
      </c>
      <c r="E50" s="15">
        <v>1</v>
      </c>
      <c r="F50" s="10">
        <v>70</v>
      </c>
      <c r="G50" s="10">
        <f t="shared" si="0"/>
        <v>70</v>
      </c>
      <c r="H50" s="12" t="s">
        <v>48</v>
      </c>
      <c r="I50" s="12"/>
      <c r="J50" s="13">
        <v>66</v>
      </c>
      <c r="K50" s="13">
        <f t="shared" si="1"/>
        <v>4</v>
      </c>
      <c r="L50" s="13">
        <f t="shared" si="2"/>
        <v>4</v>
      </c>
    </row>
    <row r="51" spans="2:12" x14ac:dyDescent="0.25">
      <c r="B51" s="7">
        <v>43650</v>
      </c>
      <c r="C51" s="8" t="s">
        <v>15</v>
      </c>
      <c r="D51" s="38" t="str">
        <f ca="1">LOOKUP($D51,[1]PRECIOS!$A$1:$B$119)</f>
        <v>LG A270</v>
      </c>
      <c r="E51" s="15">
        <v>1</v>
      </c>
      <c r="F51" s="10">
        <v>60</v>
      </c>
      <c r="G51" s="10">
        <f t="shared" si="0"/>
        <v>60</v>
      </c>
      <c r="H51" s="14" t="s">
        <v>51</v>
      </c>
      <c r="I51" s="12"/>
      <c r="J51" s="13">
        <v>50</v>
      </c>
      <c r="K51" s="13">
        <f t="shared" si="1"/>
        <v>10</v>
      </c>
      <c r="L51" s="13">
        <f t="shared" si="2"/>
        <v>10</v>
      </c>
    </row>
    <row r="52" spans="2:12" x14ac:dyDescent="0.25">
      <c r="B52" s="7">
        <v>43650</v>
      </c>
      <c r="C52" s="8" t="s">
        <v>14</v>
      </c>
      <c r="D52" s="38" t="str">
        <f ca="1">LOOKUP($D52,[1]PRECIOS!$A$1:$B$119)</f>
        <v>SAMSUNG SM - B109H</v>
      </c>
      <c r="E52" s="15">
        <v>1</v>
      </c>
      <c r="F52" s="10">
        <v>65</v>
      </c>
      <c r="G52" s="10">
        <f t="shared" si="0"/>
        <v>65</v>
      </c>
      <c r="H52" s="14" t="s">
        <v>51</v>
      </c>
      <c r="I52" s="12"/>
      <c r="J52" s="13">
        <v>58</v>
      </c>
      <c r="K52" s="13">
        <f t="shared" si="1"/>
        <v>7</v>
      </c>
      <c r="L52" s="13">
        <f t="shared" si="2"/>
        <v>7</v>
      </c>
    </row>
    <row r="53" spans="2:12" x14ac:dyDescent="0.25">
      <c r="B53" s="7">
        <v>43651</v>
      </c>
      <c r="C53" s="8" t="s">
        <v>14</v>
      </c>
      <c r="D53" s="38" t="str">
        <f ca="1">LOOKUP($D53,[1]PRECIOS!$A$1:$B$119)</f>
        <v>SAMSUNG SM - B109H</v>
      </c>
      <c r="E53" s="15">
        <v>1</v>
      </c>
      <c r="F53" s="10">
        <v>70</v>
      </c>
      <c r="G53" s="10">
        <f t="shared" si="0"/>
        <v>70</v>
      </c>
      <c r="H53" s="16" t="s">
        <v>35</v>
      </c>
      <c r="I53" s="12"/>
      <c r="J53" s="13">
        <v>58</v>
      </c>
      <c r="K53" s="13">
        <f t="shared" si="1"/>
        <v>12</v>
      </c>
      <c r="L53" s="13">
        <f t="shared" si="2"/>
        <v>12</v>
      </c>
    </row>
    <row r="54" spans="2:12" x14ac:dyDescent="0.25">
      <c r="B54" s="7">
        <v>43651</v>
      </c>
      <c r="C54" s="8" t="s">
        <v>14</v>
      </c>
      <c r="D54" s="38" t="str">
        <f ca="1">LOOKUP($D54,[1]PRECIOS!$A$1:$B$119)</f>
        <v>SAMSUNG SM - B109H</v>
      </c>
      <c r="E54" s="15">
        <v>4</v>
      </c>
      <c r="F54" s="10">
        <v>70</v>
      </c>
      <c r="G54" s="10">
        <f t="shared" si="0"/>
        <v>280</v>
      </c>
      <c r="H54" s="12" t="s">
        <v>40</v>
      </c>
      <c r="I54" s="12"/>
      <c r="J54" s="13">
        <v>58</v>
      </c>
      <c r="K54" s="13">
        <f t="shared" si="1"/>
        <v>12</v>
      </c>
      <c r="L54" s="13">
        <f t="shared" si="2"/>
        <v>48</v>
      </c>
    </row>
    <row r="55" spans="2:12" x14ac:dyDescent="0.25">
      <c r="B55" s="18">
        <v>43654</v>
      </c>
      <c r="C55" s="8" t="s">
        <v>52</v>
      </c>
      <c r="D55" s="38" t="str">
        <f ca="1">LOOKUP($D55,[1]PRECIOS!$A$1:$B$120)</f>
        <v>GOL S1 NAPOLI - PLOMO</v>
      </c>
      <c r="E55" s="15">
        <v>1</v>
      </c>
      <c r="F55" s="10">
        <v>65</v>
      </c>
      <c r="G55" s="10">
        <f t="shared" si="0"/>
        <v>65</v>
      </c>
      <c r="H55" s="12" t="s">
        <v>53</v>
      </c>
      <c r="I55" s="12"/>
      <c r="J55" s="13">
        <v>46.99</v>
      </c>
      <c r="K55" s="13">
        <f t="shared" si="1"/>
        <v>18.009999999999998</v>
      </c>
      <c r="L55" s="13">
        <f t="shared" si="2"/>
        <v>18.009999999999998</v>
      </c>
    </row>
    <row r="56" spans="2:12" x14ac:dyDescent="0.25">
      <c r="B56" s="18">
        <v>43654</v>
      </c>
      <c r="C56" s="8" t="s">
        <v>14</v>
      </c>
      <c r="D56" s="38" t="str">
        <f ca="1">LOOKUP($D56,[1]PRECIOS!$A$1:$B$120)</f>
        <v>SAMSUNG SM - B109H</v>
      </c>
      <c r="E56" s="15">
        <v>1</v>
      </c>
      <c r="F56" s="10">
        <v>65</v>
      </c>
      <c r="G56" s="10">
        <f t="shared" si="0"/>
        <v>65</v>
      </c>
      <c r="H56" s="12" t="s">
        <v>53</v>
      </c>
      <c r="I56" s="12"/>
      <c r="J56" s="13">
        <v>58</v>
      </c>
      <c r="K56" s="13">
        <f t="shared" si="1"/>
        <v>7</v>
      </c>
      <c r="L56" s="13">
        <f t="shared" si="2"/>
        <v>7</v>
      </c>
    </row>
    <row r="57" spans="2:12" x14ac:dyDescent="0.25">
      <c r="B57" s="7">
        <v>43654</v>
      </c>
      <c r="C57" s="8" t="s">
        <v>54</v>
      </c>
      <c r="D57" s="38" t="str">
        <f ca="1">LOOKUP($D57,[1]PRECIOS!$A$1:$B$120)</f>
        <v>SAMSUNG GALAXY TREND DUOS</v>
      </c>
      <c r="E57" s="15">
        <v>1</v>
      </c>
      <c r="F57" s="10">
        <v>161</v>
      </c>
      <c r="G57" s="10">
        <f t="shared" si="0"/>
        <v>161</v>
      </c>
      <c r="H57" s="12" t="s">
        <v>55</v>
      </c>
      <c r="I57" s="12"/>
      <c r="J57" s="13">
        <v>131</v>
      </c>
      <c r="K57" s="13">
        <f t="shared" si="1"/>
        <v>30</v>
      </c>
      <c r="L57" s="13">
        <f t="shared" si="2"/>
        <v>30</v>
      </c>
    </row>
    <row r="58" spans="2:12" x14ac:dyDescent="0.25">
      <c r="B58" s="7">
        <v>43654</v>
      </c>
      <c r="C58" s="8" t="s">
        <v>54</v>
      </c>
      <c r="D58" s="38" t="str">
        <f ca="1">LOOKUP($D58,[1]PRECIOS!$A$1:$B$120)</f>
        <v>SAMSUNG GALAXY TREND DUOS</v>
      </c>
      <c r="E58" s="15">
        <v>4</v>
      </c>
      <c r="F58" s="10">
        <v>161</v>
      </c>
      <c r="G58" s="10">
        <f t="shared" si="0"/>
        <v>644</v>
      </c>
      <c r="H58" s="12" t="s">
        <v>56</v>
      </c>
      <c r="I58" s="12"/>
      <c r="J58" s="13">
        <v>131</v>
      </c>
      <c r="K58" s="13">
        <f t="shared" si="1"/>
        <v>30</v>
      </c>
      <c r="L58" s="13">
        <f t="shared" si="2"/>
        <v>120</v>
      </c>
    </row>
    <row r="59" spans="2:12" x14ac:dyDescent="0.25">
      <c r="B59" s="7">
        <v>43654</v>
      </c>
      <c r="C59" s="8" t="s">
        <v>54</v>
      </c>
      <c r="D59" s="38" t="str">
        <f ca="1">LOOKUP($D59,[1]PRECIOS!$A$1:$B$120)</f>
        <v>SAMSUNG GALAXY TREND DUOS</v>
      </c>
      <c r="E59" s="15">
        <v>2</v>
      </c>
      <c r="F59" s="10">
        <v>161</v>
      </c>
      <c r="G59" s="10">
        <f t="shared" si="0"/>
        <v>322</v>
      </c>
      <c r="H59" s="12" t="s">
        <v>57</v>
      </c>
      <c r="I59" s="12"/>
      <c r="J59" s="13">
        <v>131</v>
      </c>
      <c r="K59" s="13">
        <f t="shared" si="1"/>
        <v>30</v>
      </c>
      <c r="L59" s="13">
        <f t="shared" si="2"/>
        <v>60</v>
      </c>
    </row>
    <row r="60" spans="2:12" x14ac:dyDescent="0.25">
      <c r="B60" s="7">
        <v>43654</v>
      </c>
      <c r="C60" s="8" t="s">
        <v>19</v>
      </c>
      <c r="D60" s="38" t="str">
        <f ca="1">LOOKUP($D60,[1]PRECIOS!$A$1:$B$96)</f>
        <v>VOLKS COMM VK1070 -GOLD</v>
      </c>
      <c r="E60" s="15">
        <v>1</v>
      </c>
      <c r="F60" s="10">
        <v>70</v>
      </c>
      <c r="G60" s="10">
        <f t="shared" si="0"/>
        <v>70</v>
      </c>
      <c r="H60" s="12" t="s">
        <v>58</v>
      </c>
      <c r="I60" s="12"/>
      <c r="J60" s="13">
        <v>63</v>
      </c>
      <c r="K60" s="13">
        <f t="shared" si="1"/>
        <v>7</v>
      </c>
      <c r="L60" s="13">
        <f t="shared" si="2"/>
        <v>7</v>
      </c>
    </row>
    <row r="61" spans="2:12" x14ac:dyDescent="0.25">
      <c r="B61" s="7">
        <v>43654</v>
      </c>
      <c r="C61" s="8" t="s">
        <v>59</v>
      </c>
      <c r="D61" s="38" t="str">
        <f ca="1">LOOKUP($D61,[1]PRECIOS!$A$1:$B$120)</f>
        <v>GOL S1  NAPOLI- NEGRO</v>
      </c>
      <c r="E61" s="15">
        <v>1</v>
      </c>
      <c r="F61" s="10">
        <v>65</v>
      </c>
      <c r="G61" s="10">
        <f t="shared" si="0"/>
        <v>65</v>
      </c>
      <c r="H61" s="12" t="s">
        <v>31</v>
      </c>
      <c r="I61" s="12"/>
      <c r="J61" s="13">
        <v>46.99</v>
      </c>
      <c r="K61" s="13">
        <f t="shared" si="1"/>
        <v>18.009999999999998</v>
      </c>
      <c r="L61" s="13">
        <f t="shared" si="2"/>
        <v>18.009999999999998</v>
      </c>
    </row>
    <row r="62" spans="2:12" x14ac:dyDescent="0.25">
      <c r="B62" s="7">
        <v>43654</v>
      </c>
      <c r="C62" s="8" t="s">
        <v>52</v>
      </c>
      <c r="D62" s="38" t="str">
        <f ca="1">LOOKUP($D62,[1]PRECIOS!$A$1:$B$120)</f>
        <v>GOL S1 NAPOLI - PLOMO</v>
      </c>
      <c r="E62" s="15">
        <v>1</v>
      </c>
      <c r="F62" s="10">
        <v>65</v>
      </c>
      <c r="G62" s="10">
        <f t="shared" si="0"/>
        <v>65</v>
      </c>
      <c r="H62" s="12" t="s">
        <v>31</v>
      </c>
      <c r="I62" s="12"/>
      <c r="J62" s="13">
        <v>46.99</v>
      </c>
      <c r="K62" s="13">
        <f t="shared" si="1"/>
        <v>18.009999999999998</v>
      </c>
      <c r="L62" s="13">
        <f t="shared" si="2"/>
        <v>18.009999999999998</v>
      </c>
    </row>
    <row r="63" spans="2:12" x14ac:dyDescent="0.25">
      <c r="B63" s="7">
        <v>43656</v>
      </c>
      <c r="C63" s="8" t="s">
        <v>60</v>
      </c>
      <c r="D63" s="38" t="str">
        <f ca="1">LOOKUP($D63,[1]PRECIOS!$A$1:$B$120)</f>
        <v>OWN S3020</v>
      </c>
      <c r="E63" s="15">
        <v>2</v>
      </c>
      <c r="F63" s="10">
        <v>129</v>
      </c>
      <c r="G63" s="10">
        <f t="shared" si="0"/>
        <v>258</v>
      </c>
      <c r="H63" s="11" t="s">
        <v>61</v>
      </c>
      <c r="I63" s="12"/>
      <c r="J63" s="13">
        <v>90</v>
      </c>
      <c r="K63" s="13">
        <f t="shared" si="1"/>
        <v>39</v>
      </c>
      <c r="L63" s="13">
        <f t="shared" si="2"/>
        <v>78</v>
      </c>
    </row>
    <row r="64" spans="2:12" x14ac:dyDescent="0.25">
      <c r="B64" s="7">
        <v>43656</v>
      </c>
      <c r="C64" s="8" t="s">
        <v>62</v>
      </c>
      <c r="D64" s="38" t="str">
        <f ca="1">LOOKUP($D64,[1]PRECIOS!$A$1:$B$120)</f>
        <v>SAMSUNG A 10</v>
      </c>
      <c r="E64" s="15">
        <v>1</v>
      </c>
      <c r="F64" s="10">
        <v>430</v>
      </c>
      <c r="G64" s="10">
        <f t="shared" si="0"/>
        <v>430</v>
      </c>
      <c r="H64" s="12" t="s">
        <v>33</v>
      </c>
      <c r="I64" s="12"/>
      <c r="J64" s="13">
        <v>404</v>
      </c>
      <c r="K64" s="13">
        <f t="shared" si="1"/>
        <v>26</v>
      </c>
      <c r="L64" s="13">
        <f t="shared" si="2"/>
        <v>26</v>
      </c>
    </row>
    <row r="65" spans="2:12" x14ac:dyDescent="0.25">
      <c r="B65" s="7">
        <v>43656</v>
      </c>
      <c r="C65" s="8" t="s">
        <v>63</v>
      </c>
      <c r="D65" s="38" t="str">
        <f ca="1">LOOKUP($D65,[1]PRECIOS!$A$1:$B$120)</f>
        <v>SAMSUNG A 30</v>
      </c>
      <c r="E65" s="15">
        <v>1</v>
      </c>
      <c r="F65" s="10">
        <v>645</v>
      </c>
      <c r="G65" s="10">
        <f t="shared" si="0"/>
        <v>645</v>
      </c>
      <c r="H65" s="12" t="s">
        <v>33</v>
      </c>
      <c r="I65" s="12"/>
      <c r="J65" s="13">
        <v>586</v>
      </c>
      <c r="K65" s="13">
        <f t="shared" si="1"/>
        <v>59</v>
      </c>
      <c r="L65" s="13">
        <f t="shared" si="2"/>
        <v>59</v>
      </c>
    </row>
    <row r="66" spans="2:12" x14ac:dyDescent="0.25">
      <c r="B66" s="7">
        <v>43656</v>
      </c>
      <c r="C66" s="8" t="s">
        <v>60</v>
      </c>
      <c r="D66" s="38" t="str">
        <f ca="1">LOOKUP($D66,[1]PRECIOS!$A$1:$B$119)</f>
        <v>OWN S3020</v>
      </c>
      <c r="E66" s="15">
        <v>1</v>
      </c>
      <c r="F66" s="10">
        <v>129</v>
      </c>
      <c r="G66" s="10">
        <f t="shared" ref="G66:G129" si="3">E66*F66</f>
        <v>129</v>
      </c>
      <c r="H66" s="12" t="s">
        <v>13</v>
      </c>
      <c r="I66" s="12"/>
      <c r="J66" s="13">
        <v>90</v>
      </c>
      <c r="K66" s="13">
        <f t="shared" si="1"/>
        <v>39</v>
      </c>
      <c r="L66" s="13">
        <f t="shared" si="2"/>
        <v>39</v>
      </c>
    </row>
    <row r="67" spans="2:12" x14ac:dyDescent="0.25">
      <c r="B67" s="7">
        <v>43656</v>
      </c>
      <c r="C67" s="8" t="s">
        <v>12</v>
      </c>
      <c r="D67" s="38" t="str">
        <f ca="1">LOOKUP($D67,[1]PRECIOS!$A$1:$B$120)</f>
        <v>SAMSUNG E1272</v>
      </c>
      <c r="E67" s="15">
        <v>3</v>
      </c>
      <c r="F67" s="10">
        <v>70</v>
      </c>
      <c r="G67" s="10">
        <f t="shared" si="3"/>
        <v>210</v>
      </c>
      <c r="H67" s="12" t="s">
        <v>20</v>
      </c>
      <c r="I67" s="12"/>
      <c r="J67" s="13">
        <v>56</v>
      </c>
      <c r="K67" s="13">
        <f t="shared" ref="K67:K130" si="4">F67-J67</f>
        <v>14</v>
      </c>
      <c r="L67" s="13">
        <f t="shared" ref="L67:L130" si="5">K67*E67</f>
        <v>42</v>
      </c>
    </row>
    <row r="68" spans="2:12" x14ac:dyDescent="0.25">
      <c r="B68" s="7">
        <v>43656</v>
      </c>
      <c r="C68" s="8" t="s">
        <v>54</v>
      </c>
      <c r="D68" s="38" t="str">
        <f ca="1">LOOKUP($D68,[1]PRECIOS!$A$1:$B$120)</f>
        <v>SAMSUNG GALAXY TREND DUOS</v>
      </c>
      <c r="E68" s="15">
        <v>3</v>
      </c>
      <c r="F68" s="10">
        <v>161</v>
      </c>
      <c r="G68" s="10">
        <f t="shared" si="3"/>
        <v>483</v>
      </c>
      <c r="H68" s="12" t="s">
        <v>20</v>
      </c>
      <c r="I68" s="12"/>
      <c r="J68" s="13">
        <v>131</v>
      </c>
      <c r="K68" s="13">
        <f t="shared" si="4"/>
        <v>30</v>
      </c>
      <c r="L68" s="13">
        <f t="shared" si="5"/>
        <v>90</v>
      </c>
    </row>
    <row r="69" spans="2:12" x14ac:dyDescent="0.25">
      <c r="B69" s="7">
        <v>43656</v>
      </c>
      <c r="C69" s="8" t="s">
        <v>64</v>
      </c>
      <c r="D69" s="38" t="str">
        <f ca="1">LOOKUP($D69,[1]PRECIOS!$A$1:$B$120)</f>
        <v>SMOOTH SNAP MINI - AMARILLO</v>
      </c>
      <c r="E69" s="15">
        <v>1</v>
      </c>
      <c r="F69" s="10">
        <v>48</v>
      </c>
      <c r="G69" s="10">
        <f t="shared" si="3"/>
        <v>48</v>
      </c>
      <c r="H69" s="12" t="s">
        <v>20</v>
      </c>
      <c r="I69" s="12"/>
      <c r="J69" s="13">
        <v>31</v>
      </c>
      <c r="K69" s="13">
        <f t="shared" si="4"/>
        <v>17</v>
      </c>
      <c r="L69" s="13">
        <f t="shared" si="5"/>
        <v>17</v>
      </c>
    </row>
    <row r="70" spans="2:12" x14ac:dyDescent="0.25">
      <c r="B70" s="7">
        <v>43656</v>
      </c>
      <c r="C70" s="8" t="s">
        <v>65</v>
      </c>
      <c r="D70" s="38" t="str">
        <f ca="1">LOOKUP($D70,[1]PRECIOS!$A$1:$B$120)</f>
        <v>SMOOTH SNAP MINI - ROJO</v>
      </c>
      <c r="E70" s="15">
        <v>1</v>
      </c>
      <c r="F70" s="10">
        <v>48</v>
      </c>
      <c r="G70" s="10">
        <f t="shared" si="3"/>
        <v>48</v>
      </c>
      <c r="H70" s="12" t="s">
        <v>20</v>
      </c>
      <c r="I70" s="12"/>
      <c r="J70" s="13">
        <v>31</v>
      </c>
      <c r="K70" s="13">
        <f t="shared" si="4"/>
        <v>17</v>
      </c>
      <c r="L70" s="13">
        <f t="shared" si="5"/>
        <v>17</v>
      </c>
    </row>
    <row r="71" spans="2:12" x14ac:dyDescent="0.25">
      <c r="B71" s="7">
        <v>43656</v>
      </c>
      <c r="C71" s="8" t="s">
        <v>60</v>
      </c>
      <c r="D71" s="38" t="str">
        <f ca="1">LOOKUP($D71,[1]PRECIOS!$A$1:$B$120)</f>
        <v>OWN S3020</v>
      </c>
      <c r="E71" s="15">
        <v>5</v>
      </c>
      <c r="F71" s="10">
        <v>129</v>
      </c>
      <c r="G71" s="10">
        <f t="shared" si="3"/>
        <v>645</v>
      </c>
      <c r="H71" s="12" t="s">
        <v>20</v>
      </c>
      <c r="I71" s="12"/>
      <c r="J71" s="13">
        <v>90</v>
      </c>
      <c r="K71" s="13">
        <f t="shared" si="4"/>
        <v>39</v>
      </c>
      <c r="L71" s="13">
        <f t="shared" si="5"/>
        <v>195</v>
      </c>
    </row>
    <row r="72" spans="2:12" x14ac:dyDescent="0.25">
      <c r="B72" s="7">
        <v>43656</v>
      </c>
      <c r="C72" s="8" t="s">
        <v>60</v>
      </c>
      <c r="D72" s="38" t="str">
        <f ca="1">LOOKUP($D72,[1]PRECIOS!$A$1:$B$119)</f>
        <v>OWN S3020</v>
      </c>
      <c r="E72" s="15">
        <v>1</v>
      </c>
      <c r="F72" s="10">
        <v>129</v>
      </c>
      <c r="G72" s="10">
        <f t="shared" si="3"/>
        <v>129</v>
      </c>
      <c r="H72" s="12" t="s">
        <v>22</v>
      </c>
      <c r="I72" s="12"/>
      <c r="J72" s="13">
        <v>90</v>
      </c>
      <c r="K72" s="13">
        <f t="shared" si="4"/>
        <v>39</v>
      </c>
      <c r="L72" s="13">
        <f t="shared" si="5"/>
        <v>39</v>
      </c>
    </row>
    <row r="73" spans="2:12" x14ac:dyDescent="0.25">
      <c r="B73" s="7">
        <v>43656</v>
      </c>
      <c r="C73" s="8" t="s">
        <v>54</v>
      </c>
      <c r="D73" s="38" t="str">
        <f ca="1">LOOKUP($D73,[1]PRECIOS!$A$1:$B$119)</f>
        <v>SAMSUNG GALAXY TREND DUOS</v>
      </c>
      <c r="E73" s="15">
        <v>1</v>
      </c>
      <c r="F73" s="10">
        <v>161</v>
      </c>
      <c r="G73" s="10">
        <f t="shared" si="3"/>
        <v>161</v>
      </c>
      <c r="H73" s="12" t="s">
        <v>22</v>
      </c>
      <c r="I73" s="12"/>
      <c r="J73" s="13">
        <v>131</v>
      </c>
      <c r="K73" s="13">
        <f t="shared" si="4"/>
        <v>30</v>
      </c>
      <c r="L73" s="13">
        <f t="shared" si="5"/>
        <v>30</v>
      </c>
    </row>
    <row r="74" spans="2:12" x14ac:dyDescent="0.25">
      <c r="B74" s="7">
        <v>43657</v>
      </c>
      <c r="C74" s="8" t="s">
        <v>41</v>
      </c>
      <c r="D74" s="38" t="str">
        <f ca="1">LOOKUP($D74,[1]PRECIOS!$A$1:$B$130)</f>
        <v>SMOOTH SNAP MINI 2 - NEGRO</v>
      </c>
      <c r="E74" s="15">
        <v>2</v>
      </c>
      <c r="F74" s="10">
        <v>36</v>
      </c>
      <c r="G74" s="10">
        <f t="shared" si="3"/>
        <v>72</v>
      </c>
      <c r="H74" s="12" t="s">
        <v>55</v>
      </c>
      <c r="I74" s="12"/>
      <c r="J74" s="13">
        <v>31</v>
      </c>
      <c r="K74" s="13">
        <f t="shared" si="4"/>
        <v>5</v>
      </c>
      <c r="L74" s="13">
        <f t="shared" si="5"/>
        <v>10</v>
      </c>
    </row>
    <row r="75" spans="2:12" x14ac:dyDescent="0.25">
      <c r="B75" s="7">
        <v>43657</v>
      </c>
      <c r="C75" s="8" t="s">
        <v>66</v>
      </c>
      <c r="D75" s="38" t="str">
        <f ca="1">LOOKUP($D75,[1]PRECIOS!$A$1:$B$130)</f>
        <v>SMOOTH SNAP MINI 2 - NARANJA</v>
      </c>
      <c r="E75" s="15">
        <v>1</v>
      </c>
      <c r="F75" s="10">
        <v>36</v>
      </c>
      <c r="G75" s="10">
        <f t="shared" si="3"/>
        <v>36</v>
      </c>
      <c r="H75" s="12" t="s">
        <v>55</v>
      </c>
      <c r="I75" s="12"/>
      <c r="J75" s="13">
        <v>31</v>
      </c>
      <c r="K75" s="13">
        <f t="shared" si="4"/>
        <v>5</v>
      </c>
      <c r="L75" s="13">
        <f t="shared" si="5"/>
        <v>5</v>
      </c>
    </row>
    <row r="76" spans="2:12" x14ac:dyDescent="0.25">
      <c r="B76" s="7">
        <v>43657</v>
      </c>
      <c r="C76" s="8" t="s">
        <v>59</v>
      </c>
      <c r="D76" s="38" t="str">
        <f ca="1">LOOKUP($D76,[1]PRECIOS!$A$1:$B$130)</f>
        <v>GOL S1  NAPOLI- NEGRO</v>
      </c>
      <c r="E76" s="15">
        <v>1</v>
      </c>
      <c r="F76" s="10">
        <v>65</v>
      </c>
      <c r="G76" s="10">
        <f t="shared" si="3"/>
        <v>65</v>
      </c>
      <c r="H76" s="12" t="s">
        <v>55</v>
      </c>
      <c r="I76" s="12"/>
      <c r="J76" s="13">
        <v>46.99</v>
      </c>
      <c r="K76" s="13">
        <f t="shared" si="4"/>
        <v>18.009999999999998</v>
      </c>
      <c r="L76" s="13">
        <f t="shared" si="5"/>
        <v>18.009999999999998</v>
      </c>
    </row>
    <row r="77" spans="2:12" x14ac:dyDescent="0.25">
      <c r="B77" s="7">
        <v>43657</v>
      </c>
      <c r="C77" s="8" t="s">
        <v>52</v>
      </c>
      <c r="D77" s="38" t="str">
        <f ca="1">LOOKUP($D77,[1]PRECIOS!$A$1:$B$130)</f>
        <v>GOL S1 NAPOLI - PLOMO</v>
      </c>
      <c r="E77" s="15">
        <v>1</v>
      </c>
      <c r="F77" s="10">
        <v>65</v>
      </c>
      <c r="G77" s="10">
        <f t="shared" si="3"/>
        <v>65</v>
      </c>
      <c r="H77" s="12" t="s">
        <v>55</v>
      </c>
      <c r="I77" s="12"/>
      <c r="J77" s="13">
        <v>46.99</v>
      </c>
      <c r="K77" s="13">
        <f t="shared" si="4"/>
        <v>18.009999999999998</v>
      </c>
      <c r="L77" s="13">
        <f t="shared" si="5"/>
        <v>18.009999999999998</v>
      </c>
    </row>
    <row r="78" spans="2:12" x14ac:dyDescent="0.25">
      <c r="B78" s="7">
        <v>43657</v>
      </c>
      <c r="C78" s="8" t="s">
        <v>14</v>
      </c>
      <c r="D78" s="38" t="str">
        <f ca="1">LOOKUP($D78,[1]PRECIOS!$A$1:$B$119)</f>
        <v>SAMSUNG SM - B109H</v>
      </c>
      <c r="E78" s="15">
        <v>5</v>
      </c>
      <c r="F78" s="10">
        <v>65</v>
      </c>
      <c r="G78" s="10">
        <f t="shared" si="3"/>
        <v>325</v>
      </c>
      <c r="H78" s="11" t="s">
        <v>32</v>
      </c>
      <c r="I78" s="12"/>
      <c r="J78" s="13">
        <v>58</v>
      </c>
      <c r="K78" s="13">
        <f t="shared" si="4"/>
        <v>7</v>
      </c>
      <c r="L78" s="13">
        <f t="shared" si="5"/>
        <v>35</v>
      </c>
    </row>
    <row r="79" spans="2:12" x14ac:dyDescent="0.25">
      <c r="B79" s="7">
        <v>43657</v>
      </c>
      <c r="C79" s="8" t="s">
        <v>12</v>
      </c>
      <c r="D79" s="38" t="str">
        <f ca="1">LOOKUP($D79,[1]PRECIOS!$A$1:$B$119)</f>
        <v>SAMSUNG E1272</v>
      </c>
      <c r="E79" s="15">
        <v>2</v>
      </c>
      <c r="F79" s="10">
        <v>70</v>
      </c>
      <c r="G79" s="10">
        <f t="shared" si="3"/>
        <v>140</v>
      </c>
      <c r="H79" s="11" t="s">
        <v>32</v>
      </c>
      <c r="I79" s="12"/>
      <c r="J79" s="13">
        <v>56</v>
      </c>
      <c r="K79" s="13">
        <f t="shared" si="4"/>
        <v>14</v>
      </c>
      <c r="L79" s="13">
        <f t="shared" si="5"/>
        <v>28</v>
      </c>
    </row>
    <row r="80" spans="2:12" x14ac:dyDescent="0.25">
      <c r="B80" s="7">
        <v>43657</v>
      </c>
      <c r="C80" s="8" t="s">
        <v>54</v>
      </c>
      <c r="D80" s="38" t="str">
        <f ca="1">LOOKUP($D80,[1]PRECIOS!$A$1:$B$120)</f>
        <v>SAMSUNG GALAXY TREND DUOS</v>
      </c>
      <c r="E80" s="15">
        <v>2</v>
      </c>
      <c r="F80" s="10">
        <v>161</v>
      </c>
      <c r="G80" s="10">
        <f t="shared" si="3"/>
        <v>322</v>
      </c>
      <c r="H80" s="12" t="s">
        <v>33</v>
      </c>
      <c r="I80" s="12"/>
      <c r="J80" s="13">
        <v>131</v>
      </c>
      <c r="K80" s="13">
        <f t="shared" si="4"/>
        <v>30</v>
      </c>
      <c r="L80" s="13">
        <f t="shared" si="5"/>
        <v>60</v>
      </c>
    </row>
    <row r="81" spans="2:12" x14ac:dyDescent="0.25">
      <c r="B81" s="7">
        <v>43657</v>
      </c>
      <c r="C81" s="8" t="s">
        <v>42</v>
      </c>
      <c r="D81" s="38" t="str">
        <f ca="1">LOOKUP($D81,[1]PRECIOS!$A$1:$B$120)</f>
        <v>HAIER -G32 NEGRO</v>
      </c>
      <c r="E81" s="15">
        <v>1</v>
      </c>
      <c r="F81" s="10">
        <v>170</v>
      </c>
      <c r="G81" s="10">
        <f t="shared" si="3"/>
        <v>170</v>
      </c>
      <c r="H81" s="12" t="s">
        <v>33</v>
      </c>
      <c r="I81" s="12"/>
      <c r="J81" s="13">
        <v>172</v>
      </c>
      <c r="K81" s="13">
        <f t="shared" si="4"/>
        <v>-2</v>
      </c>
      <c r="L81" s="13">
        <f t="shared" si="5"/>
        <v>-2</v>
      </c>
    </row>
    <row r="82" spans="2:12" x14ac:dyDescent="0.25">
      <c r="B82" s="7">
        <v>43657</v>
      </c>
      <c r="C82" s="8" t="s">
        <v>67</v>
      </c>
      <c r="D82" s="38" t="str">
        <f ca="1">LOOKUP($D82,[1]PRECIOS!$A$1:$B$130)</f>
        <v>UNONU U2 BLANCO</v>
      </c>
      <c r="E82" s="15">
        <v>1</v>
      </c>
      <c r="F82" s="10">
        <v>37</v>
      </c>
      <c r="G82" s="10">
        <f t="shared" si="3"/>
        <v>37</v>
      </c>
      <c r="H82" s="16" t="s">
        <v>68</v>
      </c>
      <c r="I82" s="12"/>
      <c r="J82" s="13">
        <v>32</v>
      </c>
      <c r="K82" s="13">
        <f t="shared" si="4"/>
        <v>5</v>
      </c>
      <c r="L82" s="13">
        <f t="shared" si="5"/>
        <v>5</v>
      </c>
    </row>
    <row r="83" spans="2:12" x14ac:dyDescent="0.25">
      <c r="B83" s="7">
        <v>43657</v>
      </c>
      <c r="C83" s="8" t="s">
        <v>37</v>
      </c>
      <c r="D83" s="38" t="str">
        <f ca="1">LOOKUP($D83,[1]PRECIOS!$A$1:$B$130)</f>
        <v>UNONU U2 NARANJA</v>
      </c>
      <c r="E83" s="15">
        <v>1</v>
      </c>
      <c r="F83" s="10">
        <v>37</v>
      </c>
      <c r="G83" s="10">
        <f t="shared" si="3"/>
        <v>37</v>
      </c>
      <c r="H83" s="16" t="s">
        <v>68</v>
      </c>
      <c r="I83" s="12"/>
      <c r="J83" s="13">
        <v>32</v>
      </c>
      <c r="K83" s="13">
        <f t="shared" si="4"/>
        <v>5</v>
      </c>
      <c r="L83" s="13">
        <f t="shared" si="5"/>
        <v>5</v>
      </c>
    </row>
    <row r="84" spans="2:12" x14ac:dyDescent="0.25">
      <c r="B84" s="7">
        <v>43657</v>
      </c>
      <c r="C84" s="8" t="s">
        <v>60</v>
      </c>
      <c r="D84" s="38" t="str">
        <f ca="1">LOOKUP($D84,[1]PRECIOS!$A$1:$B$130)</f>
        <v>OWN S3020</v>
      </c>
      <c r="E84" s="15">
        <v>1</v>
      </c>
      <c r="F84" s="10">
        <v>129</v>
      </c>
      <c r="G84" s="10">
        <f t="shared" si="3"/>
        <v>129</v>
      </c>
      <c r="H84" s="16" t="s">
        <v>68</v>
      </c>
      <c r="I84" s="12"/>
      <c r="J84" s="13">
        <v>90</v>
      </c>
      <c r="K84" s="13">
        <f t="shared" si="4"/>
        <v>39</v>
      </c>
      <c r="L84" s="13">
        <f t="shared" si="5"/>
        <v>39</v>
      </c>
    </row>
    <row r="85" spans="2:12" x14ac:dyDescent="0.25">
      <c r="B85" s="7">
        <v>43657</v>
      </c>
      <c r="C85" s="8" t="s">
        <v>15</v>
      </c>
      <c r="D85" s="38" t="str">
        <f ca="1">LOOKUP($D85,[1]PRECIOS!$A$1:$B$130)</f>
        <v>LG A270</v>
      </c>
      <c r="E85" s="15">
        <v>1</v>
      </c>
      <c r="F85" s="10">
        <v>60</v>
      </c>
      <c r="G85" s="10">
        <f t="shared" si="3"/>
        <v>60</v>
      </c>
      <c r="H85" s="16" t="s">
        <v>68</v>
      </c>
      <c r="I85" s="12"/>
      <c r="J85" s="13">
        <v>50</v>
      </c>
      <c r="K85" s="13">
        <f t="shared" si="4"/>
        <v>10</v>
      </c>
      <c r="L85" s="13">
        <f t="shared" si="5"/>
        <v>10</v>
      </c>
    </row>
    <row r="86" spans="2:12" x14ac:dyDescent="0.25">
      <c r="B86" s="7">
        <v>43657</v>
      </c>
      <c r="C86" s="8" t="s">
        <v>19</v>
      </c>
      <c r="D86" s="38" t="str">
        <f ca="1">LOOKUP($D86,[1]PRECIOS!$A$1:$B$130)</f>
        <v>VOLKS COMM VK1070 -GOLD</v>
      </c>
      <c r="E86" s="15">
        <v>1</v>
      </c>
      <c r="F86" s="10">
        <v>70</v>
      </c>
      <c r="G86" s="10">
        <f t="shared" si="3"/>
        <v>70</v>
      </c>
      <c r="H86" s="16" t="s">
        <v>68</v>
      </c>
      <c r="I86" s="12"/>
      <c r="J86" s="13">
        <v>63</v>
      </c>
      <c r="K86" s="13">
        <f t="shared" si="4"/>
        <v>7</v>
      </c>
      <c r="L86" s="13">
        <f t="shared" si="5"/>
        <v>7</v>
      </c>
    </row>
    <row r="87" spans="2:12" x14ac:dyDescent="0.25">
      <c r="B87" s="7">
        <v>43657</v>
      </c>
      <c r="C87" s="8" t="s">
        <v>14</v>
      </c>
      <c r="D87" s="38" t="str">
        <f ca="1">LOOKUP($D87,[1]PRECIOS!$A$1:$B$130)</f>
        <v>SAMSUNG SM - B109H</v>
      </c>
      <c r="E87" s="15">
        <v>1</v>
      </c>
      <c r="F87" s="10">
        <v>65</v>
      </c>
      <c r="G87" s="10">
        <f t="shared" si="3"/>
        <v>65</v>
      </c>
      <c r="H87" s="16" t="s">
        <v>68</v>
      </c>
      <c r="I87" s="12"/>
      <c r="J87" s="13">
        <v>58</v>
      </c>
      <c r="K87" s="13">
        <f t="shared" si="4"/>
        <v>7</v>
      </c>
      <c r="L87" s="13">
        <f t="shared" si="5"/>
        <v>7</v>
      </c>
    </row>
    <row r="88" spans="2:12" x14ac:dyDescent="0.25">
      <c r="B88" s="7">
        <v>43657</v>
      </c>
      <c r="C88" s="8" t="s">
        <v>67</v>
      </c>
      <c r="D88" s="38" t="str">
        <f ca="1">LOOKUP($D88,[1]PRECIOS!$A$1:$B$130)</f>
        <v>UNONU U2 BLANCO</v>
      </c>
      <c r="E88" s="15">
        <v>1</v>
      </c>
      <c r="F88" s="10">
        <v>37</v>
      </c>
      <c r="G88" s="10">
        <f t="shared" si="3"/>
        <v>37</v>
      </c>
      <c r="H88" s="12" t="s">
        <v>43</v>
      </c>
      <c r="I88" s="12"/>
      <c r="J88" s="13">
        <v>32</v>
      </c>
      <c r="K88" s="13">
        <f t="shared" si="4"/>
        <v>5</v>
      </c>
      <c r="L88" s="13">
        <f t="shared" si="5"/>
        <v>5</v>
      </c>
    </row>
    <row r="89" spans="2:12" x14ac:dyDescent="0.25">
      <c r="B89" s="7">
        <v>43657</v>
      </c>
      <c r="C89" s="8" t="s">
        <v>69</v>
      </c>
      <c r="D89" s="38" t="str">
        <f ca="1">LOOKUP($D89,[1]PRECIOS!$A$1:$B$130)</f>
        <v>UNONU U2 NEGRO</v>
      </c>
      <c r="E89" s="15">
        <v>1</v>
      </c>
      <c r="F89" s="10">
        <v>37</v>
      </c>
      <c r="G89" s="10">
        <f t="shared" si="3"/>
        <v>37</v>
      </c>
      <c r="H89" s="12" t="s">
        <v>43</v>
      </c>
      <c r="I89" s="12"/>
      <c r="J89" s="13">
        <v>32</v>
      </c>
      <c r="K89" s="13">
        <f t="shared" si="4"/>
        <v>5</v>
      </c>
      <c r="L89" s="13">
        <f t="shared" si="5"/>
        <v>5</v>
      </c>
    </row>
    <row r="90" spans="2:12" x14ac:dyDescent="0.25">
      <c r="B90" s="7">
        <v>43657</v>
      </c>
      <c r="C90" s="8" t="s">
        <v>37</v>
      </c>
      <c r="D90" s="38" t="str">
        <f ca="1">LOOKUP($D90,[1]PRECIOS!$A$1:$B$130)</f>
        <v>UNONU U2 NARANJA</v>
      </c>
      <c r="E90" s="15">
        <v>1</v>
      </c>
      <c r="F90" s="10">
        <v>37</v>
      </c>
      <c r="G90" s="10">
        <f t="shared" si="3"/>
        <v>37</v>
      </c>
      <c r="H90" s="12" t="s">
        <v>43</v>
      </c>
      <c r="I90" s="12"/>
      <c r="J90" s="13">
        <v>32</v>
      </c>
      <c r="K90" s="13">
        <f t="shared" si="4"/>
        <v>5</v>
      </c>
      <c r="L90" s="13">
        <f t="shared" si="5"/>
        <v>5</v>
      </c>
    </row>
    <row r="91" spans="2:12" x14ac:dyDescent="0.25">
      <c r="B91" s="7">
        <v>43657</v>
      </c>
      <c r="C91" s="8" t="s">
        <v>12</v>
      </c>
      <c r="D91" s="38" t="str">
        <f ca="1">LOOKUP($D91,[1]PRECIOS!$A$1:$B$130)</f>
        <v>SAMSUNG E1272</v>
      </c>
      <c r="E91" s="15">
        <v>2</v>
      </c>
      <c r="F91" s="10">
        <v>70</v>
      </c>
      <c r="G91" s="10">
        <f t="shared" si="3"/>
        <v>140</v>
      </c>
      <c r="H91" s="12" t="s">
        <v>43</v>
      </c>
      <c r="I91" s="12"/>
      <c r="J91" s="13">
        <v>56</v>
      </c>
      <c r="K91" s="13">
        <f t="shared" si="4"/>
        <v>14</v>
      </c>
      <c r="L91" s="13">
        <f t="shared" si="5"/>
        <v>28</v>
      </c>
    </row>
    <row r="92" spans="2:12" x14ac:dyDescent="0.25">
      <c r="B92" s="7">
        <v>43657</v>
      </c>
      <c r="C92" s="8" t="s">
        <v>16</v>
      </c>
      <c r="D92" s="38" t="str">
        <f ca="1">LOOKUP($D92,[1]PRECIOS!$A$1:$B$130)</f>
        <v>PROLINK NEO PLUS - AZUL</v>
      </c>
      <c r="E92" s="15">
        <v>1</v>
      </c>
      <c r="F92" s="10">
        <v>38</v>
      </c>
      <c r="G92" s="10">
        <f t="shared" si="3"/>
        <v>38</v>
      </c>
      <c r="H92" s="12" t="s">
        <v>43</v>
      </c>
      <c r="I92" s="12"/>
      <c r="J92" s="13">
        <v>31</v>
      </c>
      <c r="K92" s="13">
        <f t="shared" si="4"/>
        <v>7</v>
      </c>
      <c r="L92" s="13">
        <f t="shared" si="5"/>
        <v>7</v>
      </c>
    </row>
    <row r="93" spans="2:12" x14ac:dyDescent="0.25">
      <c r="B93" s="7">
        <v>43657</v>
      </c>
      <c r="C93" s="8" t="s">
        <v>60</v>
      </c>
      <c r="D93" s="38" t="str">
        <f ca="1">LOOKUP($D93,[1]PRECIOS!$A$1:$B$130)</f>
        <v>OWN S3020</v>
      </c>
      <c r="E93" s="15">
        <v>1</v>
      </c>
      <c r="F93" s="10">
        <v>129</v>
      </c>
      <c r="G93" s="10">
        <f t="shared" si="3"/>
        <v>129</v>
      </c>
      <c r="H93" s="12" t="s">
        <v>43</v>
      </c>
      <c r="I93" s="12"/>
      <c r="J93" s="13">
        <v>90</v>
      </c>
      <c r="K93" s="13">
        <f t="shared" si="4"/>
        <v>39</v>
      </c>
      <c r="L93" s="13">
        <f t="shared" si="5"/>
        <v>39</v>
      </c>
    </row>
    <row r="94" spans="2:12" x14ac:dyDescent="0.25">
      <c r="B94" s="7">
        <v>43657</v>
      </c>
      <c r="C94" s="8" t="s">
        <v>54</v>
      </c>
      <c r="D94" s="38" t="str">
        <f ca="1">LOOKUP($D94,[1]PRECIOS!$A$1:$B$130)</f>
        <v>SAMSUNG GALAXY TREND DUOS</v>
      </c>
      <c r="E94" s="15">
        <v>1</v>
      </c>
      <c r="F94" s="10">
        <v>161</v>
      </c>
      <c r="G94" s="10">
        <f t="shared" si="3"/>
        <v>161</v>
      </c>
      <c r="H94" s="12" t="s">
        <v>43</v>
      </c>
      <c r="I94" s="12"/>
      <c r="J94" s="13">
        <v>131</v>
      </c>
      <c r="K94" s="13">
        <f t="shared" si="4"/>
        <v>30</v>
      </c>
      <c r="L94" s="13">
        <f t="shared" si="5"/>
        <v>30</v>
      </c>
    </row>
    <row r="95" spans="2:12" x14ac:dyDescent="0.25">
      <c r="B95" s="7">
        <v>43657</v>
      </c>
      <c r="C95" s="8" t="s">
        <v>52</v>
      </c>
      <c r="D95" s="38" t="str">
        <f ca="1">LOOKUP($D95,[1]PRECIOS!$A$1:$B$130)</f>
        <v>GOL S1 NAPOLI - PLOMO</v>
      </c>
      <c r="E95" s="15">
        <v>1</v>
      </c>
      <c r="F95" s="10">
        <v>65</v>
      </c>
      <c r="G95" s="10">
        <f t="shared" si="3"/>
        <v>65</v>
      </c>
      <c r="H95" s="14" t="s">
        <v>70</v>
      </c>
      <c r="I95" s="12"/>
      <c r="J95" s="13">
        <v>46.99</v>
      </c>
      <c r="K95" s="13">
        <f t="shared" si="4"/>
        <v>18.009999999999998</v>
      </c>
      <c r="L95" s="13">
        <f t="shared" si="5"/>
        <v>18.009999999999998</v>
      </c>
    </row>
    <row r="96" spans="2:12" x14ac:dyDescent="0.25">
      <c r="B96" s="7">
        <v>43657</v>
      </c>
      <c r="C96" s="8" t="s">
        <v>12</v>
      </c>
      <c r="D96" s="38" t="str">
        <f ca="1">LOOKUP($D96,[1]PRECIOS!$A$1:$B$130)</f>
        <v>SAMSUNG E1272</v>
      </c>
      <c r="E96" s="15">
        <v>2</v>
      </c>
      <c r="F96" s="10">
        <v>70</v>
      </c>
      <c r="G96" s="10">
        <f t="shared" si="3"/>
        <v>140</v>
      </c>
      <c r="H96" s="12" t="s">
        <v>48</v>
      </c>
      <c r="I96" s="12"/>
      <c r="J96" s="13">
        <v>56</v>
      </c>
      <c r="K96" s="13">
        <f t="shared" si="4"/>
        <v>14</v>
      </c>
      <c r="L96" s="13">
        <f t="shared" si="5"/>
        <v>28</v>
      </c>
    </row>
    <row r="97" spans="2:12" x14ac:dyDescent="0.25">
      <c r="B97" s="7">
        <v>43658</v>
      </c>
      <c r="C97" s="8" t="s">
        <v>49</v>
      </c>
      <c r="D97" s="38" t="str">
        <f ca="1">LOOKUP($D97,[1]PRECIOS!$A$1:$B$130)</f>
        <v>LANDBYTE LT 2020- NEGRO</v>
      </c>
      <c r="E97" s="15">
        <v>1</v>
      </c>
      <c r="F97" s="10">
        <v>70</v>
      </c>
      <c r="G97" s="10">
        <f t="shared" si="3"/>
        <v>70</v>
      </c>
      <c r="H97" s="16" t="s">
        <v>71</v>
      </c>
      <c r="I97" s="12"/>
      <c r="J97" s="13">
        <v>66</v>
      </c>
      <c r="K97" s="13">
        <f t="shared" si="4"/>
        <v>4</v>
      </c>
      <c r="L97" s="13">
        <f t="shared" si="5"/>
        <v>4</v>
      </c>
    </row>
    <row r="98" spans="2:12" x14ac:dyDescent="0.25">
      <c r="B98" s="7">
        <v>43658</v>
      </c>
      <c r="C98" s="8" t="s">
        <v>72</v>
      </c>
      <c r="D98" s="38" t="str">
        <f ca="1">LOOKUP($D98,[1]PRECIOS!$A$1:$B$130)</f>
        <v>LANDBYTE LT 2020- ROJO</v>
      </c>
      <c r="E98" s="15">
        <v>1</v>
      </c>
      <c r="F98" s="10">
        <v>70</v>
      </c>
      <c r="G98" s="10">
        <f t="shared" si="3"/>
        <v>70</v>
      </c>
      <c r="H98" s="16" t="s">
        <v>71</v>
      </c>
      <c r="I98" s="12"/>
      <c r="J98" s="13">
        <v>66</v>
      </c>
      <c r="K98" s="13">
        <f t="shared" si="4"/>
        <v>4</v>
      </c>
      <c r="L98" s="13">
        <f t="shared" si="5"/>
        <v>4</v>
      </c>
    </row>
    <row r="99" spans="2:12" x14ac:dyDescent="0.25">
      <c r="B99" s="7">
        <v>43658</v>
      </c>
      <c r="C99" s="8" t="s">
        <v>15</v>
      </c>
      <c r="D99" s="38" t="str">
        <f ca="1">LOOKUP($D99,[1]PRECIOS!$A$1:$B$130)</f>
        <v>LG A270</v>
      </c>
      <c r="E99" s="15">
        <v>1</v>
      </c>
      <c r="F99" s="10">
        <v>60</v>
      </c>
      <c r="G99" s="10">
        <f t="shared" si="3"/>
        <v>60</v>
      </c>
      <c r="H99" s="16" t="s">
        <v>71</v>
      </c>
      <c r="I99" s="12"/>
      <c r="J99" s="13">
        <v>50</v>
      </c>
      <c r="K99" s="13">
        <f t="shared" si="4"/>
        <v>10</v>
      </c>
      <c r="L99" s="13">
        <f t="shared" si="5"/>
        <v>10</v>
      </c>
    </row>
    <row r="100" spans="2:12" x14ac:dyDescent="0.25">
      <c r="B100" s="7">
        <v>43658</v>
      </c>
      <c r="C100" s="8" t="s">
        <v>34</v>
      </c>
      <c r="D100" s="38" t="str">
        <f ca="1">LOOKUP($D100,[1]PRECIOS!$A$1:$B$130)</f>
        <v>PROLINK NEO PLUS - ROJO</v>
      </c>
      <c r="E100" s="15">
        <v>1</v>
      </c>
      <c r="F100" s="10">
        <v>38</v>
      </c>
      <c r="G100" s="10">
        <f t="shared" si="3"/>
        <v>38</v>
      </c>
      <c r="H100" s="16" t="s">
        <v>71</v>
      </c>
      <c r="I100" s="12"/>
      <c r="J100" s="13">
        <v>31</v>
      </c>
      <c r="K100" s="13">
        <f t="shared" si="4"/>
        <v>7</v>
      </c>
      <c r="L100" s="13">
        <f t="shared" si="5"/>
        <v>7</v>
      </c>
    </row>
    <row r="101" spans="2:12" x14ac:dyDescent="0.25">
      <c r="B101" s="7">
        <v>43658</v>
      </c>
      <c r="C101" s="8" t="s">
        <v>60</v>
      </c>
      <c r="D101" s="38" t="str">
        <f ca="1">LOOKUP($D101,[1]PRECIOS!$A$1:$B$140)</f>
        <v>OWN S3020</v>
      </c>
      <c r="E101" s="15">
        <v>1</v>
      </c>
      <c r="F101" s="10">
        <v>129</v>
      </c>
      <c r="G101" s="10">
        <f t="shared" si="3"/>
        <v>129</v>
      </c>
      <c r="H101" s="12" t="s">
        <v>73</v>
      </c>
      <c r="I101" s="12"/>
      <c r="J101" s="13">
        <v>90</v>
      </c>
      <c r="K101" s="13">
        <f t="shared" si="4"/>
        <v>39</v>
      </c>
      <c r="L101" s="13">
        <f t="shared" si="5"/>
        <v>39</v>
      </c>
    </row>
    <row r="102" spans="2:12" x14ac:dyDescent="0.25">
      <c r="B102" s="7">
        <v>43658</v>
      </c>
      <c r="C102" s="8" t="s">
        <v>19</v>
      </c>
      <c r="D102" s="38" t="str">
        <f ca="1">LOOKUP($D102,[1]PRECIOS!$A$1:$B$140)</f>
        <v>VOLKS COMM VK1070 -GOLD</v>
      </c>
      <c r="E102" s="15">
        <v>1</v>
      </c>
      <c r="F102" s="10">
        <v>70</v>
      </c>
      <c r="G102" s="10">
        <f t="shared" si="3"/>
        <v>70</v>
      </c>
      <c r="H102" s="12" t="s">
        <v>73</v>
      </c>
      <c r="I102" s="12"/>
      <c r="J102" s="13">
        <v>63</v>
      </c>
      <c r="K102" s="13">
        <f t="shared" si="4"/>
        <v>7</v>
      </c>
      <c r="L102" s="13">
        <f t="shared" si="5"/>
        <v>7</v>
      </c>
    </row>
    <row r="103" spans="2:12" x14ac:dyDescent="0.25">
      <c r="B103" s="7">
        <v>43658</v>
      </c>
      <c r="C103" s="8" t="s">
        <v>59</v>
      </c>
      <c r="D103" s="38" t="str">
        <f ca="1">LOOKUP($D103,[1]PRECIOS!$A$1:$B$140)</f>
        <v>GOL S1  NAPOLI- NEGRO</v>
      </c>
      <c r="E103" s="15">
        <v>1</v>
      </c>
      <c r="F103" s="10">
        <v>65</v>
      </c>
      <c r="G103" s="10">
        <f t="shared" si="3"/>
        <v>65</v>
      </c>
      <c r="H103" s="12" t="s">
        <v>73</v>
      </c>
      <c r="I103" s="12"/>
      <c r="J103" s="13">
        <v>46.99</v>
      </c>
      <c r="K103" s="13">
        <f t="shared" si="4"/>
        <v>18.009999999999998</v>
      </c>
      <c r="L103" s="13">
        <f t="shared" si="5"/>
        <v>18.009999999999998</v>
      </c>
    </row>
    <row r="104" spans="2:12" x14ac:dyDescent="0.25">
      <c r="B104" s="7">
        <v>43658</v>
      </c>
      <c r="C104" s="8" t="s">
        <v>60</v>
      </c>
      <c r="D104" s="38" t="str">
        <f ca="1">LOOKUP($D104,[1]PRECIOS!$A$1:$B$130)</f>
        <v>OWN S3020</v>
      </c>
      <c r="E104" s="15">
        <v>2</v>
      </c>
      <c r="F104" s="10">
        <v>129</v>
      </c>
      <c r="G104" s="10">
        <f t="shared" si="3"/>
        <v>258</v>
      </c>
      <c r="H104" s="12" t="s">
        <v>74</v>
      </c>
      <c r="I104" s="12"/>
      <c r="J104" s="13">
        <v>90</v>
      </c>
      <c r="K104" s="13">
        <f t="shared" si="4"/>
        <v>39</v>
      </c>
      <c r="L104" s="13">
        <f t="shared" si="5"/>
        <v>78</v>
      </c>
    </row>
    <row r="105" spans="2:12" x14ac:dyDescent="0.25">
      <c r="B105" s="7">
        <v>43658</v>
      </c>
      <c r="C105" s="8" t="s">
        <v>23</v>
      </c>
      <c r="D105" s="38" t="str">
        <f ca="1">LOOKUP($D105,[1]PRECIOS!$A$1:$B$130)</f>
        <v>PROLINK NEO PLUS - NEGRO</v>
      </c>
      <c r="E105" s="15">
        <v>2</v>
      </c>
      <c r="F105" s="10">
        <v>38</v>
      </c>
      <c r="G105" s="10">
        <f t="shared" si="3"/>
        <v>76</v>
      </c>
      <c r="H105" s="12" t="s">
        <v>74</v>
      </c>
      <c r="I105" s="12"/>
      <c r="J105" s="13">
        <v>31</v>
      </c>
      <c r="K105" s="13">
        <f t="shared" si="4"/>
        <v>7</v>
      </c>
      <c r="L105" s="13">
        <f t="shared" si="5"/>
        <v>14</v>
      </c>
    </row>
    <row r="106" spans="2:12" x14ac:dyDescent="0.25">
      <c r="B106" s="7">
        <v>43658</v>
      </c>
      <c r="C106" s="8" t="s">
        <v>16</v>
      </c>
      <c r="D106" s="38" t="str">
        <f ca="1">LOOKUP($D106,[1]PRECIOS!$A$1:$B$130)</f>
        <v>PROLINK NEO PLUS - AZUL</v>
      </c>
      <c r="E106" s="15">
        <v>1</v>
      </c>
      <c r="F106" s="10">
        <v>38</v>
      </c>
      <c r="G106" s="10">
        <f t="shared" si="3"/>
        <v>38</v>
      </c>
      <c r="H106" s="12" t="s">
        <v>74</v>
      </c>
      <c r="I106" s="12"/>
      <c r="J106" s="13">
        <v>31</v>
      </c>
      <c r="K106" s="13">
        <f t="shared" si="4"/>
        <v>7</v>
      </c>
      <c r="L106" s="13">
        <f t="shared" si="5"/>
        <v>7</v>
      </c>
    </row>
    <row r="107" spans="2:12" x14ac:dyDescent="0.25">
      <c r="B107" s="7">
        <v>43658</v>
      </c>
      <c r="C107" s="8" t="s">
        <v>14</v>
      </c>
      <c r="D107" s="38" t="str">
        <f ca="1">LOOKUP($D107,[1]PRECIOS!$A$1:$B$130)</f>
        <v>SAMSUNG SM - B109H</v>
      </c>
      <c r="E107" s="15">
        <v>1</v>
      </c>
      <c r="F107" s="10">
        <v>65</v>
      </c>
      <c r="G107" s="10">
        <f t="shared" si="3"/>
        <v>65</v>
      </c>
      <c r="H107" s="12" t="s">
        <v>74</v>
      </c>
      <c r="I107" s="12"/>
      <c r="J107" s="13">
        <v>58</v>
      </c>
      <c r="K107" s="13">
        <f t="shared" si="4"/>
        <v>7</v>
      </c>
      <c r="L107" s="13">
        <f t="shared" si="5"/>
        <v>7</v>
      </c>
    </row>
    <row r="108" spans="2:12" x14ac:dyDescent="0.25">
      <c r="B108" s="7">
        <v>43658</v>
      </c>
      <c r="C108" s="8" t="s">
        <v>64</v>
      </c>
      <c r="D108" s="38" t="str">
        <f ca="1">LOOKUP($D108,[1]PRECIOS!$A$1:$B$130)</f>
        <v>SMOOTH SNAP MINI - AMARILLO</v>
      </c>
      <c r="E108" s="15">
        <v>1</v>
      </c>
      <c r="F108" s="10">
        <v>48</v>
      </c>
      <c r="G108" s="10">
        <f t="shared" si="3"/>
        <v>48</v>
      </c>
      <c r="H108" s="12" t="s">
        <v>74</v>
      </c>
      <c r="I108" s="12"/>
      <c r="J108" s="13">
        <v>31</v>
      </c>
      <c r="K108" s="13">
        <f t="shared" si="4"/>
        <v>17</v>
      </c>
      <c r="L108" s="13">
        <f t="shared" si="5"/>
        <v>17</v>
      </c>
    </row>
    <row r="109" spans="2:12" x14ac:dyDescent="0.25">
      <c r="B109" s="7">
        <v>43658</v>
      </c>
      <c r="C109" s="8" t="s">
        <v>39</v>
      </c>
      <c r="D109" s="38" t="str">
        <f ca="1">LOOKUP($D109,[1]PRECIOS!$A$1:$B$130)</f>
        <v>SMOOTH SNAP MINI 2 - AZUL</v>
      </c>
      <c r="E109" s="15">
        <v>2</v>
      </c>
      <c r="F109" s="10">
        <v>36</v>
      </c>
      <c r="G109" s="10">
        <f t="shared" si="3"/>
        <v>72</v>
      </c>
      <c r="H109" s="12" t="s">
        <v>74</v>
      </c>
      <c r="I109" s="12"/>
      <c r="J109" s="13">
        <v>31</v>
      </c>
      <c r="K109" s="13">
        <f t="shared" si="4"/>
        <v>5</v>
      </c>
      <c r="L109" s="13">
        <f t="shared" si="5"/>
        <v>10</v>
      </c>
    </row>
    <row r="110" spans="2:12" x14ac:dyDescent="0.25">
      <c r="B110" s="7">
        <v>43658</v>
      </c>
      <c r="C110" s="8" t="s">
        <v>41</v>
      </c>
      <c r="D110" s="38" t="str">
        <f ca="1">LOOKUP($D110,[1]PRECIOS!$A$1:$B$130)</f>
        <v>SMOOTH SNAP MINI 2 - NEGRO</v>
      </c>
      <c r="E110" s="15">
        <v>1</v>
      </c>
      <c r="F110" s="10">
        <v>36</v>
      </c>
      <c r="G110" s="10">
        <f t="shared" si="3"/>
        <v>36</v>
      </c>
      <c r="H110" s="12" t="s">
        <v>74</v>
      </c>
      <c r="I110" s="12"/>
      <c r="J110" s="13">
        <v>31</v>
      </c>
      <c r="K110" s="13">
        <f t="shared" si="4"/>
        <v>5</v>
      </c>
      <c r="L110" s="13">
        <f t="shared" si="5"/>
        <v>5</v>
      </c>
    </row>
    <row r="111" spans="2:12" x14ac:dyDescent="0.25">
      <c r="B111" s="7">
        <v>43658</v>
      </c>
      <c r="C111" s="8" t="s">
        <v>15</v>
      </c>
      <c r="D111" s="38" t="str">
        <f ca="1">LOOKUP($D111,[1]PRECIOS!$A$1:$B$119)</f>
        <v>LG A270</v>
      </c>
      <c r="E111" s="15">
        <v>4</v>
      </c>
      <c r="F111" s="10">
        <v>60</v>
      </c>
      <c r="G111" s="10">
        <f t="shared" si="3"/>
        <v>240</v>
      </c>
      <c r="H111" s="12" t="s">
        <v>40</v>
      </c>
      <c r="I111" s="12"/>
      <c r="J111" s="13">
        <v>50</v>
      </c>
      <c r="K111" s="13">
        <f t="shared" si="4"/>
        <v>10</v>
      </c>
      <c r="L111" s="13">
        <f t="shared" si="5"/>
        <v>40</v>
      </c>
    </row>
    <row r="112" spans="2:12" x14ac:dyDescent="0.25">
      <c r="B112" s="7">
        <v>43658</v>
      </c>
      <c r="C112" s="8" t="s">
        <v>19</v>
      </c>
      <c r="D112" s="38" t="str">
        <f ca="1">LOOKUP($D112,[1]PRECIOS!$A$1:$B$119)</f>
        <v>VOLKS COMM VK1070 -GOLD</v>
      </c>
      <c r="E112" s="15">
        <v>1</v>
      </c>
      <c r="F112" s="10">
        <v>70</v>
      </c>
      <c r="G112" s="10">
        <f t="shared" si="3"/>
        <v>70</v>
      </c>
      <c r="H112" s="12" t="s">
        <v>40</v>
      </c>
      <c r="I112" s="12"/>
      <c r="J112" s="13">
        <v>63</v>
      </c>
      <c r="K112" s="13">
        <f t="shared" si="4"/>
        <v>7</v>
      </c>
      <c r="L112" s="13">
        <f t="shared" si="5"/>
        <v>7</v>
      </c>
    </row>
    <row r="113" spans="2:12" x14ac:dyDescent="0.25">
      <c r="B113" s="7">
        <v>43658</v>
      </c>
      <c r="C113" s="8" t="s">
        <v>21</v>
      </c>
      <c r="D113" s="38" t="str">
        <f ca="1">LOOKUP($D113,[1]PRECIOS!$A$1:$B$119)</f>
        <v>VOLKS COMM VK1070 - SILVER</v>
      </c>
      <c r="E113" s="15">
        <v>1</v>
      </c>
      <c r="F113" s="10">
        <v>70</v>
      </c>
      <c r="G113" s="10">
        <f t="shared" si="3"/>
        <v>70</v>
      </c>
      <c r="H113" s="12" t="s">
        <v>40</v>
      </c>
      <c r="I113" s="12"/>
      <c r="J113" s="13">
        <v>63</v>
      </c>
      <c r="K113" s="13">
        <f t="shared" si="4"/>
        <v>7</v>
      </c>
      <c r="L113" s="13">
        <f t="shared" si="5"/>
        <v>7</v>
      </c>
    </row>
    <row r="114" spans="2:12" x14ac:dyDescent="0.25">
      <c r="B114" s="7">
        <v>43658</v>
      </c>
      <c r="C114" s="8" t="s">
        <v>12</v>
      </c>
      <c r="D114" s="38" t="str">
        <f ca="1">LOOKUP($D114,[1]PRECIOS!$A$1:$B$119)</f>
        <v>SAMSUNG E1272</v>
      </c>
      <c r="E114" s="15">
        <v>5</v>
      </c>
      <c r="F114" s="10">
        <v>70</v>
      </c>
      <c r="G114" s="10">
        <f t="shared" si="3"/>
        <v>350</v>
      </c>
      <c r="H114" s="12" t="s">
        <v>40</v>
      </c>
      <c r="I114" s="12"/>
      <c r="J114" s="13">
        <v>56</v>
      </c>
      <c r="K114" s="13">
        <f t="shared" si="4"/>
        <v>14</v>
      </c>
      <c r="L114" s="13">
        <f t="shared" si="5"/>
        <v>70</v>
      </c>
    </row>
    <row r="115" spans="2:12" x14ac:dyDescent="0.25">
      <c r="B115" s="7">
        <v>43658</v>
      </c>
      <c r="C115" s="8" t="s">
        <v>54</v>
      </c>
      <c r="D115" s="39" t="str">
        <f ca="1">LOOKUP($D115,[1]PRECIOS!$A$1:$B$119)</f>
        <v>SMOOTH X SNAP - NEGRO</v>
      </c>
      <c r="E115" s="19">
        <v>6</v>
      </c>
      <c r="F115" s="20">
        <v>161</v>
      </c>
      <c r="G115" s="20">
        <f t="shared" si="3"/>
        <v>966</v>
      </c>
      <c r="H115" s="12" t="s">
        <v>40</v>
      </c>
      <c r="I115" s="12"/>
      <c r="J115" s="13">
        <v>131</v>
      </c>
      <c r="K115" s="13">
        <f t="shared" si="4"/>
        <v>30</v>
      </c>
      <c r="L115" s="13">
        <f t="shared" si="5"/>
        <v>180</v>
      </c>
    </row>
    <row r="116" spans="2:12" x14ac:dyDescent="0.25">
      <c r="B116" s="7">
        <v>43658</v>
      </c>
      <c r="C116" s="8" t="s">
        <v>60</v>
      </c>
      <c r="D116" s="38" t="str">
        <f ca="1">LOOKUP($D116,[1]PRECIOS!$A$1:$B$140)</f>
        <v>OWN S3020</v>
      </c>
      <c r="E116" s="15">
        <v>2</v>
      </c>
      <c r="F116" s="10">
        <v>129</v>
      </c>
      <c r="G116" s="10">
        <f t="shared" si="3"/>
        <v>258</v>
      </c>
      <c r="H116" s="11" t="s">
        <v>11</v>
      </c>
      <c r="I116" s="12"/>
      <c r="J116" s="13">
        <v>90</v>
      </c>
      <c r="K116" s="13">
        <f t="shared" si="4"/>
        <v>39</v>
      </c>
      <c r="L116" s="13">
        <f t="shared" si="5"/>
        <v>78</v>
      </c>
    </row>
    <row r="117" spans="2:12" x14ac:dyDescent="0.25">
      <c r="B117" s="7">
        <v>43658</v>
      </c>
      <c r="C117" s="8" t="s">
        <v>39</v>
      </c>
      <c r="D117" s="38" t="str">
        <f ca="1">LOOKUP($D117,[1]PRECIOS!$A$1:$B$130)</f>
        <v>SMOOTH SNAP MINI 2 - AZUL</v>
      </c>
      <c r="E117" s="15">
        <v>1</v>
      </c>
      <c r="F117" s="10">
        <v>36</v>
      </c>
      <c r="G117" s="10">
        <f t="shared" si="3"/>
        <v>36</v>
      </c>
      <c r="H117" s="14" t="s">
        <v>75</v>
      </c>
      <c r="I117" s="12"/>
      <c r="J117" s="13">
        <v>31</v>
      </c>
      <c r="K117" s="13">
        <f t="shared" si="4"/>
        <v>5</v>
      </c>
      <c r="L117" s="13">
        <f t="shared" si="5"/>
        <v>5</v>
      </c>
    </row>
    <row r="118" spans="2:12" x14ac:dyDescent="0.25">
      <c r="B118" s="7">
        <v>43658</v>
      </c>
      <c r="C118" s="8" t="s">
        <v>41</v>
      </c>
      <c r="D118" s="38" t="str">
        <f ca="1">LOOKUP($D118,[1]PRECIOS!$A$1:$B$130)</f>
        <v>SMOOTH SNAP MINI 2 - NEGRO</v>
      </c>
      <c r="E118" s="15">
        <v>1</v>
      </c>
      <c r="F118" s="10">
        <v>36</v>
      </c>
      <c r="G118" s="10">
        <f t="shared" si="3"/>
        <v>36</v>
      </c>
      <c r="H118" s="14" t="s">
        <v>75</v>
      </c>
      <c r="I118" s="12"/>
      <c r="J118" s="13">
        <v>31</v>
      </c>
      <c r="K118" s="13">
        <f t="shared" si="4"/>
        <v>5</v>
      </c>
      <c r="L118" s="13">
        <f t="shared" si="5"/>
        <v>5</v>
      </c>
    </row>
    <row r="119" spans="2:12" x14ac:dyDescent="0.25">
      <c r="B119" s="7">
        <v>43658</v>
      </c>
      <c r="C119" s="8" t="s">
        <v>60</v>
      </c>
      <c r="D119" s="38" t="str">
        <f ca="1">LOOKUP($D119,[1]PRECIOS!$A$1:$B$130)</f>
        <v>OWN S3020</v>
      </c>
      <c r="E119" s="15">
        <v>1</v>
      </c>
      <c r="F119" s="10">
        <v>129</v>
      </c>
      <c r="G119" s="10">
        <f t="shared" si="3"/>
        <v>129</v>
      </c>
      <c r="H119" s="14" t="s">
        <v>75</v>
      </c>
      <c r="I119" s="12"/>
      <c r="J119" s="13">
        <v>90</v>
      </c>
      <c r="K119" s="13">
        <f t="shared" si="4"/>
        <v>39</v>
      </c>
      <c r="L119" s="13">
        <f t="shared" si="5"/>
        <v>39</v>
      </c>
    </row>
    <row r="120" spans="2:12" x14ac:dyDescent="0.25">
      <c r="B120" s="7">
        <v>43658</v>
      </c>
      <c r="C120" s="8" t="s">
        <v>41</v>
      </c>
      <c r="D120" s="38" t="str">
        <f ca="1">LOOKUP($D120,[1]PRECIOS!$A$1:$B$119)</f>
        <v>SMOOTH SNAP MINI 2 - NEGRO</v>
      </c>
      <c r="E120" s="15">
        <v>3</v>
      </c>
      <c r="F120" s="10">
        <v>36</v>
      </c>
      <c r="G120" s="10">
        <f t="shared" si="3"/>
        <v>108</v>
      </c>
      <c r="H120" s="14" t="s">
        <v>51</v>
      </c>
      <c r="I120" s="12"/>
      <c r="J120" s="13">
        <v>31</v>
      </c>
      <c r="K120" s="13">
        <f t="shared" si="4"/>
        <v>5</v>
      </c>
      <c r="L120" s="13">
        <f t="shared" si="5"/>
        <v>15</v>
      </c>
    </row>
    <row r="121" spans="2:12" x14ac:dyDescent="0.25">
      <c r="B121" s="7">
        <v>43658</v>
      </c>
      <c r="C121" s="8" t="s">
        <v>39</v>
      </c>
      <c r="D121" s="38" t="str">
        <f ca="1">LOOKUP($D121,[1]PRECIOS!$A$1:$B$119)</f>
        <v>SMOOTH SNAP MINI 2 - AZUL</v>
      </c>
      <c r="E121" s="15">
        <v>2</v>
      </c>
      <c r="F121" s="10">
        <v>37</v>
      </c>
      <c r="G121" s="10">
        <f t="shared" si="3"/>
        <v>74</v>
      </c>
      <c r="H121" s="14" t="s">
        <v>51</v>
      </c>
      <c r="I121" s="12"/>
      <c r="J121" s="13">
        <v>31</v>
      </c>
      <c r="K121" s="13">
        <f t="shared" si="4"/>
        <v>6</v>
      </c>
      <c r="L121" s="13">
        <f t="shared" si="5"/>
        <v>12</v>
      </c>
    </row>
    <row r="122" spans="2:12" x14ac:dyDescent="0.25">
      <c r="B122" s="7">
        <v>43658</v>
      </c>
      <c r="C122" s="8" t="s">
        <v>44</v>
      </c>
      <c r="D122" s="38" t="str">
        <f ca="1">LOOKUP($D122,[1]PRECIOS!$A$1:$B$119)</f>
        <v>SMOOTH SNAP MAX 5 - NEGRO</v>
      </c>
      <c r="E122" s="15">
        <v>2</v>
      </c>
      <c r="F122" s="10">
        <v>68</v>
      </c>
      <c r="G122" s="10">
        <f t="shared" si="3"/>
        <v>136</v>
      </c>
      <c r="H122" s="14" t="s">
        <v>51</v>
      </c>
      <c r="I122" s="12"/>
      <c r="J122" s="13">
        <v>62</v>
      </c>
      <c r="K122" s="13">
        <f t="shared" si="4"/>
        <v>6</v>
      </c>
      <c r="L122" s="13">
        <f t="shared" si="5"/>
        <v>12</v>
      </c>
    </row>
    <row r="123" spans="2:12" x14ac:dyDescent="0.25">
      <c r="B123" s="7">
        <v>43658</v>
      </c>
      <c r="C123" s="8" t="s">
        <v>54</v>
      </c>
      <c r="D123" s="38" t="str">
        <f ca="1">LOOKUP($D123,[1]PRECIOS!$A$1:$B$119)</f>
        <v>SAMSUNG GALAXY TREND DUOS</v>
      </c>
      <c r="E123" s="15">
        <v>2</v>
      </c>
      <c r="F123" s="10">
        <v>161</v>
      </c>
      <c r="G123" s="10">
        <f t="shared" si="3"/>
        <v>322</v>
      </c>
      <c r="H123" s="14" t="s">
        <v>51</v>
      </c>
      <c r="I123" s="12"/>
      <c r="J123" s="13">
        <v>161</v>
      </c>
      <c r="K123" s="13">
        <f t="shared" si="4"/>
        <v>0</v>
      </c>
      <c r="L123" s="13">
        <f t="shared" si="5"/>
        <v>0</v>
      </c>
    </row>
    <row r="124" spans="2:12" x14ac:dyDescent="0.25">
      <c r="B124" s="7">
        <v>43658</v>
      </c>
      <c r="C124" s="8" t="s">
        <v>14</v>
      </c>
      <c r="D124" s="38" t="str">
        <f ca="1">LOOKUP($D124,[1]PRECIOS!$A$1:$B$119)</f>
        <v>SAMSUNG SM - B109H</v>
      </c>
      <c r="E124" s="15">
        <v>1</v>
      </c>
      <c r="F124" s="10">
        <v>65</v>
      </c>
      <c r="G124" s="10">
        <f t="shared" si="3"/>
        <v>65</v>
      </c>
      <c r="H124" s="14" t="s">
        <v>51</v>
      </c>
      <c r="I124" s="12"/>
      <c r="J124" s="13">
        <v>58</v>
      </c>
      <c r="K124" s="13">
        <f t="shared" si="4"/>
        <v>7</v>
      </c>
      <c r="L124" s="13">
        <f t="shared" si="5"/>
        <v>7</v>
      </c>
    </row>
    <row r="125" spans="2:12" x14ac:dyDescent="0.25">
      <c r="B125" s="7">
        <v>43658</v>
      </c>
      <c r="C125" s="8" t="s">
        <v>15</v>
      </c>
      <c r="D125" s="38" t="str">
        <f ca="1">LOOKUP($D125,[1]PRECIOS!$A$1:$B$119)</f>
        <v>LG A270</v>
      </c>
      <c r="E125" s="15">
        <v>1</v>
      </c>
      <c r="F125" s="10">
        <v>60</v>
      </c>
      <c r="G125" s="10">
        <f t="shared" si="3"/>
        <v>60</v>
      </c>
      <c r="H125" s="14" t="s">
        <v>51</v>
      </c>
      <c r="I125" s="12"/>
      <c r="J125" s="13">
        <v>50</v>
      </c>
      <c r="K125" s="13">
        <f t="shared" si="4"/>
        <v>10</v>
      </c>
      <c r="L125" s="13">
        <f t="shared" si="5"/>
        <v>10</v>
      </c>
    </row>
    <row r="126" spans="2:12" x14ac:dyDescent="0.25">
      <c r="B126" s="7">
        <v>43661</v>
      </c>
      <c r="C126" s="8" t="s">
        <v>60</v>
      </c>
      <c r="D126" s="38" t="str">
        <f ca="1">LOOKUP($D126,[1]PRECIOS!$A$1:$B$130)</f>
        <v>OWN S3020</v>
      </c>
      <c r="E126" s="15">
        <v>1</v>
      </c>
      <c r="F126" s="10">
        <v>129</v>
      </c>
      <c r="G126" s="10">
        <f t="shared" si="3"/>
        <v>129</v>
      </c>
      <c r="H126" s="12" t="s">
        <v>76</v>
      </c>
      <c r="I126" s="12"/>
      <c r="J126" s="13">
        <v>90</v>
      </c>
      <c r="K126" s="13">
        <f t="shared" si="4"/>
        <v>39</v>
      </c>
      <c r="L126" s="13">
        <f t="shared" si="5"/>
        <v>39</v>
      </c>
    </row>
    <row r="127" spans="2:12" x14ac:dyDescent="0.25">
      <c r="B127" s="7">
        <v>43661</v>
      </c>
      <c r="C127" s="8" t="s">
        <v>54</v>
      </c>
      <c r="D127" s="38" t="str">
        <f ca="1">LOOKUP($D127,[1]PRECIOS!$A$1:$B$130)</f>
        <v>SAMSUNG GALAXY TREND DUOS</v>
      </c>
      <c r="E127" s="15">
        <v>1</v>
      </c>
      <c r="F127" s="10">
        <v>161</v>
      </c>
      <c r="G127" s="10">
        <f t="shared" si="3"/>
        <v>161</v>
      </c>
      <c r="H127" s="12" t="s">
        <v>76</v>
      </c>
      <c r="I127" s="12"/>
      <c r="J127" s="13">
        <v>131</v>
      </c>
      <c r="K127" s="13">
        <f t="shared" si="4"/>
        <v>30</v>
      </c>
      <c r="L127" s="13">
        <f t="shared" si="5"/>
        <v>30</v>
      </c>
    </row>
    <row r="128" spans="2:12" x14ac:dyDescent="0.25">
      <c r="B128" s="7">
        <v>43661</v>
      </c>
      <c r="C128" s="8" t="s">
        <v>12</v>
      </c>
      <c r="D128" s="38" t="str">
        <f ca="1">LOOKUP($D128,[1]PRECIOS!$A$1:$B$130)</f>
        <v>SAMSUNG E1272</v>
      </c>
      <c r="E128" s="15">
        <v>2</v>
      </c>
      <c r="F128" s="10">
        <v>70</v>
      </c>
      <c r="G128" s="10">
        <f t="shared" si="3"/>
        <v>140</v>
      </c>
      <c r="H128" s="12" t="s">
        <v>76</v>
      </c>
      <c r="I128" s="12"/>
      <c r="J128" s="13">
        <v>56</v>
      </c>
      <c r="K128" s="13">
        <f t="shared" si="4"/>
        <v>14</v>
      </c>
      <c r="L128" s="13">
        <f t="shared" si="5"/>
        <v>28</v>
      </c>
    </row>
    <row r="129" spans="2:12" x14ac:dyDescent="0.25">
      <c r="B129" s="7">
        <v>43661</v>
      </c>
      <c r="C129" s="8" t="s">
        <v>15</v>
      </c>
      <c r="D129" s="38" t="str">
        <f ca="1">LOOKUP($D129,[1]PRECIOS!$A$1:$B$130)</f>
        <v>LG A270</v>
      </c>
      <c r="E129" s="15">
        <v>1</v>
      </c>
      <c r="F129" s="10">
        <v>60</v>
      </c>
      <c r="G129" s="10">
        <f t="shared" si="3"/>
        <v>60</v>
      </c>
      <c r="H129" s="12" t="s">
        <v>76</v>
      </c>
      <c r="I129" s="12"/>
      <c r="J129" s="13">
        <v>50</v>
      </c>
      <c r="K129" s="13">
        <f t="shared" si="4"/>
        <v>10</v>
      </c>
      <c r="L129" s="13">
        <f t="shared" si="5"/>
        <v>10</v>
      </c>
    </row>
    <row r="130" spans="2:12" x14ac:dyDescent="0.25">
      <c r="B130" s="7">
        <v>43661</v>
      </c>
      <c r="C130" s="8" t="s">
        <v>14</v>
      </c>
      <c r="D130" s="38" t="str">
        <f ca="1">LOOKUP($D130,[1]PRECIOS!$A$1:$B$130)</f>
        <v>SAMSUNG SM - B109H</v>
      </c>
      <c r="E130" s="15">
        <v>1</v>
      </c>
      <c r="F130" s="10">
        <v>65</v>
      </c>
      <c r="G130" s="10">
        <f t="shared" ref="G130:G193" si="6">E130*F130</f>
        <v>65</v>
      </c>
      <c r="H130" s="12" t="s">
        <v>76</v>
      </c>
      <c r="I130" s="12"/>
      <c r="J130" s="13">
        <v>58</v>
      </c>
      <c r="K130" s="13">
        <f t="shared" si="4"/>
        <v>7</v>
      </c>
      <c r="L130" s="13">
        <f t="shared" si="5"/>
        <v>7</v>
      </c>
    </row>
    <row r="131" spans="2:12" x14ac:dyDescent="0.25">
      <c r="B131" s="7">
        <v>43661</v>
      </c>
      <c r="C131" s="8" t="s">
        <v>60</v>
      </c>
      <c r="D131" s="38" t="str">
        <f ca="1">LOOKUP($D131,[1]PRECIOS!$A$1:$B$130)</f>
        <v>OWN S3020</v>
      </c>
      <c r="E131" s="15">
        <v>2</v>
      </c>
      <c r="F131" s="10">
        <v>129</v>
      </c>
      <c r="G131" s="10">
        <f t="shared" si="6"/>
        <v>258</v>
      </c>
      <c r="H131" s="11" t="s">
        <v>61</v>
      </c>
      <c r="I131" s="12"/>
      <c r="J131" s="13">
        <v>90</v>
      </c>
      <c r="K131" s="13">
        <f t="shared" ref="K131:K194" si="7">F131-J131</f>
        <v>39</v>
      </c>
      <c r="L131" s="13">
        <f t="shared" ref="L131:L194" si="8">K131*E131</f>
        <v>78</v>
      </c>
    </row>
    <row r="132" spans="2:12" x14ac:dyDescent="0.25">
      <c r="B132" s="7">
        <v>43661</v>
      </c>
      <c r="C132" s="8" t="s">
        <v>65</v>
      </c>
      <c r="D132" s="38" t="str">
        <f ca="1">LOOKUP($D132,[1]PRECIOS!$A$1:$B$130)</f>
        <v>SMOOTH SNAP MINI - ROJO</v>
      </c>
      <c r="E132" s="15">
        <v>1</v>
      </c>
      <c r="F132" s="10">
        <v>48</v>
      </c>
      <c r="G132" s="10">
        <f t="shared" si="6"/>
        <v>48</v>
      </c>
      <c r="H132" s="11" t="s">
        <v>61</v>
      </c>
      <c r="I132" s="12"/>
      <c r="J132" s="13">
        <v>36</v>
      </c>
      <c r="K132" s="13">
        <f t="shared" si="7"/>
        <v>12</v>
      </c>
      <c r="L132" s="13">
        <f t="shared" si="8"/>
        <v>12</v>
      </c>
    </row>
    <row r="133" spans="2:12" x14ac:dyDescent="0.25">
      <c r="B133" s="7">
        <v>43661</v>
      </c>
      <c r="C133" s="8" t="s">
        <v>12</v>
      </c>
      <c r="D133" s="38" t="str">
        <f ca="1">LOOKUP($D133,[1]PRECIOS!$A$1:$B$130)</f>
        <v>SAMSUNG E1272</v>
      </c>
      <c r="E133" s="15">
        <v>1</v>
      </c>
      <c r="F133" s="10">
        <v>70</v>
      </c>
      <c r="G133" s="10">
        <f t="shared" si="6"/>
        <v>70</v>
      </c>
      <c r="H133" s="11" t="s">
        <v>61</v>
      </c>
      <c r="I133" s="12"/>
      <c r="J133" s="13">
        <v>56</v>
      </c>
      <c r="K133" s="13">
        <f t="shared" si="7"/>
        <v>14</v>
      </c>
      <c r="L133" s="13">
        <f t="shared" si="8"/>
        <v>14</v>
      </c>
    </row>
    <row r="134" spans="2:12" x14ac:dyDescent="0.25">
      <c r="B134" s="7">
        <v>43661</v>
      </c>
      <c r="C134" s="8" t="s">
        <v>23</v>
      </c>
      <c r="D134" s="38" t="str">
        <f ca="1">LOOKUP($D134,[1]PRECIOS!$A$1:$B$130)</f>
        <v>PROLINK NEO PLUS - NEGRO</v>
      </c>
      <c r="E134" s="15">
        <v>1</v>
      </c>
      <c r="F134" s="10">
        <v>38</v>
      </c>
      <c r="G134" s="10">
        <f t="shared" si="6"/>
        <v>38</v>
      </c>
      <c r="H134" s="12" t="s">
        <v>13</v>
      </c>
      <c r="I134" s="12"/>
      <c r="J134" s="13">
        <v>31</v>
      </c>
      <c r="K134" s="13">
        <f t="shared" si="7"/>
        <v>7</v>
      </c>
      <c r="L134" s="13">
        <f t="shared" si="8"/>
        <v>7</v>
      </c>
    </row>
    <row r="135" spans="2:12" x14ac:dyDescent="0.25">
      <c r="B135" s="7">
        <v>43661</v>
      </c>
      <c r="C135" s="8" t="s">
        <v>16</v>
      </c>
      <c r="D135" s="38" t="str">
        <f ca="1">LOOKUP($D135,[1]PRECIOS!$A$1:$B$130)</f>
        <v>PROLINK NEO PLUS - AZUL</v>
      </c>
      <c r="E135" s="15">
        <v>2</v>
      </c>
      <c r="F135" s="10">
        <v>38</v>
      </c>
      <c r="G135" s="10">
        <f t="shared" si="6"/>
        <v>76</v>
      </c>
      <c r="H135" s="12" t="s">
        <v>13</v>
      </c>
      <c r="I135" s="12"/>
      <c r="J135" s="13">
        <v>31</v>
      </c>
      <c r="K135" s="13">
        <f t="shared" si="7"/>
        <v>7</v>
      </c>
      <c r="L135" s="13">
        <f t="shared" si="8"/>
        <v>14</v>
      </c>
    </row>
    <row r="136" spans="2:12" x14ac:dyDescent="0.25">
      <c r="B136" s="7">
        <v>43661</v>
      </c>
      <c r="C136" s="8" t="s">
        <v>60</v>
      </c>
      <c r="D136" s="38" t="str">
        <f ca="1">LOOKUP($D136,[1]PRECIOS!$A$1:$B$120)</f>
        <v>OWN S3020</v>
      </c>
      <c r="E136" s="15">
        <v>2</v>
      </c>
      <c r="F136" s="10">
        <v>129</v>
      </c>
      <c r="G136" s="10">
        <f t="shared" si="6"/>
        <v>258</v>
      </c>
      <c r="H136" s="12" t="s">
        <v>20</v>
      </c>
      <c r="I136" s="12"/>
      <c r="J136" s="13">
        <v>90</v>
      </c>
      <c r="K136" s="13">
        <f t="shared" si="7"/>
        <v>39</v>
      </c>
      <c r="L136" s="13">
        <f t="shared" si="8"/>
        <v>78</v>
      </c>
    </row>
    <row r="137" spans="2:12" x14ac:dyDescent="0.25">
      <c r="B137" s="7">
        <v>43661</v>
      </c>
      <c r="C137" s="8" t="s">
        <v>54</v>
      </c>
      <c r="D137" s="38" t="str">
        <f ca="1">LOOKUP($D137,[1]PRECIOS!$A$1:$B$120)</f>
        <v>SAMSUNG GALAXY TREND DUOS</v>
      </c>
      <c r="E137" s="15">
        <v>2</v>
      </c>
      <c r="F137" s="10">
        <v>161</v>
      </c>
      <c r="G137" s="10">
        <f t="shared" si="6"/>
        <v>322</v>
      </c>
      <c r="H137" s="12" t="s">
        <v>20</v>
      </c>
      <c r="I137" s="12"/>
      <c r="J137" s="13">
        <v>131</v>
      </c>
      <c r="K137" s="13">
        <f t="shared" si="7"/>
        <v>30</v>
      </c>
      <c r="L137" s="13">
        <f t="shared" si="8"/>
        <v>60</v>
      </c>
    </row>
    <row r="138" spans="2:12" x14ac:dyDescent="0.25">
      <c r="B138" s="7">
        <v>43661</v>
      </c>
      <c r="C138" s="8" t="s">
        <v>65</v>
      </c>
      <c r="D138" s="38" t="str">
        <f ca="1">LOOKUP($D138,[1]PRECIOS!$A$1:$B$120)</f>
        <v>SMOOTH SNAP MINI - ROJO</v>
      </c>
      <c r="E138" s="15">
        <v>1</v>
      </c>
      <c r="F138" s="10">
        <v>48</v>
      </c>
      <c r="G138" s="10">
        <f t="shared" si="6"/>
        <v>48</v>
      </c>
      <c r="H138" s="12" t="s">
        <v>20</v>
      </c>
      <c r="I138" s="12"/>
      <c r="J138" s="13">
        <v>36</v>
      </c>
      <c r="K138" s="13">
        <f t="shared" si="7"/>
        <v>12</v>
      </c>
      <c r="L138" s="13">
        <f t="shared" si="8"/>
        <v>12</v>
      </c>
    </row>
    <row r="139" spans="2:12" x14ac:dyDescent="0.25">
      <c r="B139" s="7">
        <v>43661</v>
      </c>
      <c r="C139" s="8" t="s">
        <v>77</v>
      </c>
      <c r="D139" s="38" t="str">
        <f ca="1">LOOKUP($D139,[1]PRECIOS!$A$1:$B$120)</f>
        <v>SMOOTH SNAP MINI - NARAJA</v>
      </c>
      <c r="E139" s="15">
        <v>1</v>
      </c>
      <c r="F139" s="10">
        <v>48</v>
      </c>
      <c r="G139" s="10">
        <f t="shared" si="6"/>
        <v>48</v>
      </c>
      <c r="H139" s="12" t="s">
        <v>20</v>
      </c>
      <c r="I139" s="12"/>
      <c r="J139" s="13">
        <v>36</v>
      </c>
      <c r="K139" s="13">
        <f t="shared" si="7"/>
        <v>12</v>
      </c>
      <c r="L139" s="13">
        <f t="shared" si="8"/>
        <v>12</v>
      </c>
    </row>
    <row r="140" spans="2:12" x14ac:dyDescent="0.25">
      <c r="B140" s="7">
        <v>43661</v>
      </c>
      <c r="C140" s="8" t="s">
        <v>14</v>
      </c>
      <c r="D140" s="38" t="str">
        <f ca="1">LOOKUP($D140,[1]PRECIOS!$A$1:$B$120)</f>
        <v>SAMSUNG SM - B109H</v>
      </c>
      <c r="E140" s="15">
        <v>1</v>
      </c>
      <c r="F140" s="10">
        <v>65</v>
      </c>
      <c r="G140" s="10">
        <f t="shared" si="6"/>
        <v>65</v>
      </c>
      <c r="H140" s="12" t="s">
        <v>20</v>
      </c>
      <c r="I140" s="12"/>
      <c r="J140" s="13">
        <v>58</v>
      </c>
      <c r="K140" s="13">
        <f t="shared" si="7"/>
        <v>7</v>
      </c>
      <c r="L140" s="13">
        <f t="shared" si="8"/>
        <v>7</v>
      </c>
    </row>
    <row r="141" spans="2:12" x14ac:dyDescent="0.25">
      <c r="B141" s="7">
        <v>43661</v>
      </c>
      <c r="C141" s="8" t="s">
        <v>52</v>
      </c>
      <c r="D141" s="38" t="str">
        <f ca="1">LOOKUP($D141,[1]PRECIOS!$A$1:$B$130)</f>
        <v>GOL S1 NAPOLI - PLOMO</v>
      </c>
      <c r="E141" s="15">
        <v>1</v>
      </c>
      <c r="F141" s="10">
        <v>65</v>
      </c>
      <c r="G141" s="10">
        <f t="shared" si="6"/>
        <v>65</v>
      </c>
      <c r="H141" s="14" t="s">
        <v>78</v>
      </c>
      <c r="I141" s="12"/>
      <c r="J141" s="13">
        <v>46.99</v>
      </c>
      <c r="K141" s="13">
        <f t="shared" si="7"/>
        <v>18.009999999999998</v>
      </c>
      <c r="L141" s="13">
        <f t="shared" si="8"/>
        <v>18.009999999999998</v>
      </c>
    </row>
    <row r="142" spans="2:12" x14ac:dyDescent="0.25">
      <c r="B142" s="7">
        <v>43661</v>
      </c>
      <c r="C142" s="8" t="s">
        <v>23</v>
      </c>
      <c r="D142" s="38" t="str">
        <f ca="1">LOOKUP($D142,[1]PRECIOS!$A$1:$B$130)</f>
        <v>PROLINK NEO PLUS - NEGRO</v>
      </c>
      <c r="E142" s="15">
        <v>1</v>
      </c>
      <c r="F142" s="10">
        <v>38</v>
      </c>
      <c r="G142" s="10">
        <f t="shared" si="6"/>
        <v>38</v>
      </c>
      <c r="H142" s="14" t="s">
        <v>78</v>
      </c>
      <c r="I142" s="12"/>
      <c r="J142" s="13">
        <v>31</v>
      </c>
      <c r="K142" s="13">
        <f t="shared" si="7"/>
        <v>7</v>
      </c>
      <c r="L142" s="13">
        <f t="shared" si="8"/>
        <v>7</v>
      </c>
    </row>
    <row r="143" spans="2:12" x14ac:dyDescent="0.25">
      <c r="B143" s="7">
        <v>43661</v>
      </c>
      <c r="C143" s="8" t="s">
        <v>67</v>
      </c>
      <c r="D143" s="38" t="str">
        <f ca="1">LOOKUP($D143,[1]PRECIOS!$A$1:$B$130)</f>
        <v>UNONU U2 BLANCO</v>
      </c>
      <c r="E143" s="15">
        <v>1</v>
      </c>
      <c r="F143" s="10">
        <v>37</v>
      </c>
      <c r="G143" s="10">
        <f t="shared" si="6"/>
        <v>37</v>
      </c>
      <c r="H143" s="14" t="s">
        <v>78</v>
      </c>
      <c r="I143" s="12"/>
      <c r="J143" s="13">
        <v>32</v>
      </c>
      <c r="K143" s="13">
        <f t="shared" si="7"/>
        <v>5</v>
      </c>
      <c r="L143" s="13">
        <f t="shared" si="8"/>
        <v>5</v>
      </c>
    </row>
    <row r="144" spans="2:12" x14ac:dyDescent="0.25">
      <c r="B144" s="7">
        <v>43661</v>
      </c>
      <c r="C144" s="8" t="s">
        <v>54</v>
      </c>
      <c r="D144" s="38" t="str">
        <f ca="1">LOOKUP($D144,[1]PRECIOS!$A$1:$B$130)</f>
        <v>SAMSUNG GALAXY TREND DUOS</v>
      </c>
      <c r="E144" s="15">
        <v>2</v>
      </c>
      <c r="F144" s="10">
        <v>161</v>
      </c>
      <c r="G144" s="10">
        <f t="shared" si="6"/>
        <v>322</v>
      </c>
      <c r="H144" s="12" t="s">
        <v>24</v>
      </c>
      <c r="I144" s="12"/>
      <c r="J144" s="13">
        <v>131</v>
      </c>
      <c r="K144" s="13">
        <f t="shared" si="7"/>
        <v>30</v>
      </c>
      <c r="L144" s="13">
        <f t="shared" si="8"/>
        <v>60</v>
      </c>
    </row>
    <row r="145" spans="2:12" x14ac:dyDescent="0.25">
      <c r="B145" s="7">
        <v>43661</v>
      </c>
      <c r="C145" s="8" t="s">
        <v>39</v>
      </c>
      <c r="D145" s="38" t="str">
        <f ca="1">LOOKUP($D145,[1]PRECIOS!$A$1:$B$130)</f>
        <v>SMOOTH SNAP MINI 2 - AZUL</v>
      </c>
      <c r="E145" s="15">
        <v>2</v>
      </c>
      <c r="F145" s="10">
        <v>36</v>
      </c>
      <c r="G145" s="10">
        <f t="shared" si="6"/>
        <v>72</v>
      </c>
      <c r="H145" s="12" t="s">
        <v>24</v>
      </c>
      <c r="I145" s="12"/>
      <c r="J145" s="13">
        <v>31</v>
      </c>
      <c r="K145" s="13">
        <f t="shared" si="7"/>
        <v>5</v>
      </c>
      <c r="L145" s="13">
        <f t="shared" si="8"/>
        <v>10</v>
      </c>
    </row>
    <row r="146" spans="2:12" x14ac:dyDescent="0.25">
      <c r="B146" s="7">
        <v>43661</v>
      </c>
      <c r="C146" s="8" t="s">
        <v>66</v>
      </c>
      <c r="D146" s="38" t="str">
        <f ca="1">LOOKUP($D146,[1]PRECIOS!$A$1:$B$130)</f>
        <v>SMOOTH SNAP MINI 2 - NARANJA</v>
      </c>
      <c r="E146" s="15">
        <v>1</v>
      </c>
      <c r="F146" s="10">
        <v>36</v>
      </c>
      <c r="G146" s="10">
        <f t="shared" si="6"/>
        <v>36</v>
      </c>
      <c r="H146" s="12" t="s">
        <v>24</v>
      </c>
      <c r="I146" s="12"/>
      <c r="J146" s="13">
        <v>31</v>
      </c>
      <c r="K146" s="13">
        <f t="shared" si="7"/>
        <v>5</v>
      </c>
      <c r="L146" s="13">
        <f t="shared" si="8"/>
        <v>5</v>
      </c>
    </row>
    <row r="147" spans="2:12" x14ac:dyDescent="0.25">
      <c r="B147" s="7">
        <v>43661</v>
      </c>
      <c r="C147" s="8" t="s">
        <v>41</v>
      </c>
      <c r="D147" s="38" t="str">
        <f ca="1">LOOKUP($D147,[1]PRECIOS!$A$1:$B$130)</f>
        <v>SMOOTH SNAP MINI 2 - NEGRO</v>
      </c>
      <c r="E147" s="15">
        <v>1</v>
      </c>
      <c r="F147" s="10">
        <v>36</v>
      </c>
      <c r="G147" s="10">
        <f t="shared" si="6"/>
        <v>36</v>
      </c>
      <c r="H147" s="12" t="s">
        <v>24</v>
      </c>
      <c r="I147" s="12"/>
      <c r="J147" s="13">
        <v>31</v>
      </c>
      <c r="K147" s="13">
        <f t="shared" si="7"/>
        <v>5</v>
      </c>
      <c r="L147" s="13">
        <f t="shared" si="8"/>
        <v>5</v>
      </c>
    </row>
    <row r="148" spans="2:12" x14ac:dyDescent="0.25">
      <c r="B148" s="7">
        <v>43661</v>
      </c>
      <c r="C148" s="8" t="s">
        <v>69</v>
      </c>
      <c r="D148" s="38" t="str">
        <f ca="1">LOOKUP($D148,[1]PRECIOS!$A$1:$B$130)</f>
        <v>UNONU U2 NEGRO</v>
      </c>
      <c r="E148" s="15">
        <v>1</v>
      </c>
      <c r="F148" s="10">
        <v>37</v>
      </c>
      <c r="G148" s="10">
        <f t="shared" si="6"/>
        <v>37</v>
      </c>
      <c r="H148" s="12" t="s">
        <v>24</v>
      </c>
      <c r="I148" s="12"/>
      <c r="J148" s="13">
        <v>32</v>
      </c>
      <c r="K148" s="13">
        <f t="shared" si="7"/>
        <v>5</v>
      </c>
      <c r="L148" s="13">
        <f t="shared" si="8"/>
        <v>5</v>
      </c>
    </row>
    <row r="149" spans="2:12" x14ac:dyDescent="0.25">
      <c r="B149" s="7">
        <v>43661</v>
      </c>
      <c r="C149" s="8" t="s">
        <v>37</v>
      </c>
      <c r="D149" s="38" t="str">
        <f ca="1">LOOKUP($D149,[1]PRECIOS!$A$1:$B$130)</f>
        <v>UNONU U2 NARANJA</v>
      </c>
      <c r="E149" s="15">
        <v>2</v>
      </c>
      <c r="F149" s="10">
        <v>37</v>
      </c>
      <c r="G149" s="10">
        <f t="shared" si="6"/>
        <v>74</v>
      </c>
      <c r="H149" s="12" t="s">
        <v>24</v>
      </c>
      <c r="I149" s="12"/>
      <c r="J149" s="13">
        <v>32</v>
      </c>
      <c r="K149" s="13">
        <f t="shared" si="7"/>
        <v>5</v>
      </c>
      <c r="L149" s="13">
        <f t="shared" si="8"/>
        <v>10</v>
      </c>
    </row>
    <row r="150" spans="2:12" x14ac:dyDescent="0.25">
      <c r="B150" s="7">
        <v>43661</v>
      </c>
      <c r="C150" s="8" t="s">
        <v>67</v>
      </c>
      <c r="D150" s="38" t="str">
        <f ca="1">LOOKUP($D150,[1]PRECIOS!$A$1:$B$130)</f>
        <v>UNONU U2 BLANCO</v>
      </c>
      <c r="E150" s="15">
        <v>1</v>
      </c>
      <c r="F150" s="10">
        <v>37</v>
      </c>
      <c r="G150" s="10">
        <f t="shared" si="6"/>
        <v>37</v>
      </c>
      <c r="H150" s="12" t="s">
        <v>24</v>
      </c>
      <c r="I150" s="12"/>
      <c r="J150" s="13">
        <v>32</v>
      </c>
      <c r="K150" s="13">
        <f t="shared" si="7"/>
        <v>5</v>
      </c>
      <c r="L150" s="13">
        <f t="shared" si="8"/>
        <v>5</v>
      </c>
    </row>
    <row r="151" spans="2:12" x14ac:dyDescent="0.25">
      <c r="B151" s="7">
        <v>43661</v>
      </c>
      <c r="C151" s="8" t="s">
        <v>12</v>
      </c>
      <c r="D151" s="38" t="str">
        <f ca="1">LOOKUP($D151,[1]PRECIOS!$A$1:$B$130)</f>
        <v>SAMSUNG E1272</v>
      </c>
      <c r="E151" s="15">
        <v>2</v>
      </c>
      <c r="F151" s="10">
        <v>70</v>
      </c>
      <c r="G151" s="10">
        <f t="shared" si="6"/>
        <v>140</v>
      </c>
      <c r="H151" s="12" t="s">
        <v>24</v>
      </c>
      <c r="I151" s="12"/>
      <c r="J151" s="13">
        <v>56</v>
      </c>
      <c r="K151" s="13">
        <f t="shared" si="7"/>
        <v>14</v>
      </c>
      <c r="L151" s="13">
        <f t="shared" si="8"/>
        <v>28</v>
      </c>
    </row>
    <row r="152" spans="2:12" x14ac:dyDescent="0.25">
      <c r="B152" s="7">
        <v>43661</v>
      </c>
      <c r="C152" s="8" t="s">
        <v>14</v>
      </c>
      <c r="D152" s="38" t="str">
        <f ca="1">LOOKUP($D152,[1]PRECIOS!$A$1:$B$130)</f>
        <v>SAMSUNG SM - B109H</v>
      </c>
      <c r="E152" s="15">
        <v>2</v>
      </c>
      <c r="F152" s="10">
        <v>65</v>
      </c>
      <c r="G152" s="10">
        <f t="shared" si="6"/>
        <v>130</v>
      </c>
      <c r="H152" s="12" t="s">
        <v>24</v>
      </c>
      <c r="I152" s="12"/>
      <c r="J152" s="13">
        <v>58</v>
      </c>
      <c r="K152" s="13">
        <f t="shared" si="7"/>
        <v>7</v>
      </c>
      <c r="L152" s="13">
        <f t="shared" si="8"/>
        <v>14</v>
      </c>
    </row>
    <row r="153" spans="2:12" x14ac:dyDescent="0.25">
      <c r="B153" s="7">
        <v>43662</v>
      </c>
      <c r="C153" s="8" t="s">
        <v>79</v>
      </c>
      <c r="D153" s="38" t="str">
        <f ca="1">LOOKUP($D153,[1]PRECIOS!$A$1:$B$130)</f>
        <v>SMOOTH SNAP MINI 2 - NEGRO</v>
      </c>
      <c r="E153" s="15">
        <v>1</v>
      </c>
      <c r="F153" s="10">
        <v>48</v>
      </c>
      <c r="G153" s="10">
        <f t="shared" si="6"/>
        <v>48</v>
      </c>
      <c r="H153" s="12" t="s">
        <v>53</v>
      </c>
      <c r="I153" s="12"/>
      <c r="J153" s="13">
        <v>31</v>
      </c>
      <c r="K153" s="13">
        <f t="shared" si="7"/>
        <v>17</v>
      </c>
      <c r="L153" s="13">
        <f t="shared" si="8"/>
        <v>17</v>
      </c>
    </row>
    <row r="154" spans="2:12" x14ac:dyDescent="0.25">
      <c r="B154" s="7">
        <v>43662</v>
      </c>
      <c r="C154" s="8" t="s">
        <v>67</v>
      </c>
      <c r="D154" s="38" t="str">
        <f ca="1">LOOKUP($D154,[1]PRECIOS!$A$1:$B$120)</f>
        <v>UNONU U2 BLANCO</v>
      </c>
      <c r="E154" s="15">
        <v>2</v>
      </c>
      <c r="F154" s="10">
        <v>37</v>
      </c>
      <c r="G154" s="10">
        <f t="shared" si="6"/>
        <v>74</v>
      </c>
      <c r="H154" s="12" t="s">
        <v>53</v>
      </c>
      <c r="I154" s="12"/>
      <c r="J154" s="13">
        <v>32</v>
      </c>
      <c r="K154" s="13">
        <f t="shared" si="7"/>
        <v>5</v>
      </c>
      <c r="L154" s="13">
        <f t="shared" si="8"/>
        <v>10</v>
      </c>
    </row>
    <row r="155" spans="2:12" x14ac:dyDescent="0.25">
      <c r="B155" s="7">
        <v>43662</v>
      </c>
      <c r="C155" s="8" t="s">
        <v>60</v>
      </c>
      <c r="D155" s="38" t="str">
        <f ca="1">LOOKUP($D155,[1]PRECIOS!$A$1:$B$150)</f>
        <v>OWN S3020</v>
      </c>
      <c r="E155" s="15">
        <v>2</v>
      </c>
      <c r="F155" s="10">
        <v>129</v>
      </c>
      <c r="G155" s="10">
        <f t="shared" si="6"/>
        <v>258</v>
      </c>
      <c r="H155" s="14" t="s">
        <v>80</v>
      </c>
      <c r="I155" s="12"/>
      <c r="J155" s="13">
        <v>90</v>
      </c>
      <c r="K155" s="13">
        <f t="shared" si="7"/>
        <v>39</v>
      </c>
      <c r="L155" s="13">
        <f t="shared" si="8"/>
        <v>78</v>
      </c>
    </row>
    <row r="156" spans="2:12" x14ac:dyDescent="0.25">
      <c r="B156" s="7">
        <v>43662</v>
      </c>
      <c r="C156" s="8" t="s">
        <v>81</v>
      </c>
      <c r="D156" s="38" t="str">
        <f ca="1">LOOKUP($D156,[1]PRECIOS!$A$1:$B$150)</f>
        <v>LANDBYTE LT5030 - AZUL</v>
      </c>
      <c r="E156" s="15">
        <v>2</v>
      </c>
      <c r="F156" s="10">
        <v>149</v>
      </c>
      <c r="G156" s="10">
        <f t="shared" si="6"/>
        <v>298</v>
      </c>
      <c r="H156" s="14" t="s">
        <v>80</v>
      </c>
      <c r="I156" s="12"/>
      <c r="J156" s="13">
        <v>131.6</v>
      </c>
      <c r="K156" s="13">
        <f t="shared" si="7"/>
        <v>17.400000000000006</v>
      </c>
      <c r="L156" s="13">
        <f t="shared" si="8"/>
        <v>34.800000000000011</v>
      </c>
    </row>
    <row r="157" spans="2:12" x14ac:dyDescent="0.25">
      <c r="B157" s="7">
        <v>43662</v>
      </c>
      <c r="C157" s="8" t="s">
        <v>67</v>
      </c>
      <c r="D157" s="38" t="str">
        <f ca="1">LOOKUP($D157,[1]PRECIOS!$A$1:$B$150)</f>
        <v>UNONU U2 BLANCO</v>
      </c>
      <c r="E157" s="15">
        <v>4</v>
      </c>
      <c r="F157" s="10">
        <v>37</v>
      </c>
      <c r="G157" s="10">
        <f t="shared" si="6"/>
        <v>148</v>
      </c>
      <c r="H157" s="14" t="s">
        <v>80</v>
      </c>
      <c r="I157" s="12"/>
      <c r="J157" s="13">
        <v>32</v>
      </c>
      <c r="K157" s="13">
        <f t="shared" si="7"/>
        <v>5</v>
      </c>
      <c r="L157" s="13">
        <f t="shared" si="8"/>
        <v>20</v>
      </c>
    </row>
    <row r="158" spans="2:12" x14ac:dyDescent="0.25">
      <c r="B158" s="7">
        <v>43663</v>
      </c>
      <c r="C158" s="8" t="s">
        <v>82</v>
      </c>
      <c r="D158" s="38" t="str">
        <f ca="1">LOOKUP($D158,[1]PRECIOS!$A$1:$B$150)</f>
        <v>OWN F1313</v>
      </c>
      <c r="E158" s="15">
        <v>2</v>
      </c>
      <c r="F158" s="10">
        <v>80</v>
      </c>
      <c r="G158" s="10">
        <f t="shared" si="6"/>
        <v>160</v>
      </c>
      <c r="H158" s="14" t="s">
        <v>83</v>
      </c>
      <c r="I158" s="12"/>
      <c r="J158" s="13">
        <v>68</v>
      </c>
      <c r="K158" s="13">
        <f t="shared" si="7"/>
        <v>12</v>
      </c>
      <c r="L158" s="13">
        <f t="shared" si="8"/>
        <v>24</v>
      </c>
    </row>
    <row r="159" spans="2:12" x14ac:dyDescent="0.25">
      <c r="B159" s="7">
        <v>43663</v>
      </c>
      <c r="C159" s="8" t="s">
        <v>65</v>
      </c>
      <c r="D159" s="38" t="str">
        <f ca="1">LOOKUP($D159,[1]PRECIOS!$A$1:$B$150)</f>
        <v>SMOOTH SNAP MINI - ROJO</v>
      </c>
      <c r="E159" s="15">
        <v>1</v>
      </c>
      <c r="F159" s="10">
        <v>48</v>
      </c>
      <c r="G159" s="10">
        <f t="shared" si="6"/>
        <v>48</v>
      </c>
      <c r="H159" s="14" t="s">
        <v>83</v>
      </c>
      <c r="I159" s="12"/>
      <c r="J159" s="13">
        <v>36</v>
      </c>
      <c r="K159" s="13">
        <f t="shared" si="7"/>
        <v>12</v>
      </c>
      <c r="L159" s="13">
        <f t="shared" si="8"/>
        <v>12</v>
      </c>
    </row>
    <row r="160" spans="2:12" x14ac:dyDescent="0.25">
      <c r="B160" s="7">
        <v>43664</v>
      </c>
      <c r="C160" s="8" t="s">
        <v>15</v>
      </c>
      <c r="D160" s="38" t="str">
        <f ca="1">LOOKUP($D160,[1]PRECIOS!$A$1:$B$150)</f>
        <v>LG A270</v>
      </c>
      <c r="E160" s="15">
        <v>1</v>
      </c>
      <c r="F160" s="10">
        <v>60</v>
      </c>
      <c r="G160" s="10">
        <f t="shared" si="6"/>
        <v>60</v>
      </c>
      <c r="H160" s="14" t="s">
        <v>84</v>
      </c>
      <c r="I160" s="12"/>
      <c r="J160" s="13">
        <v>50</v>
      </c>
      <c r="K160" s="13">
        <f t="shared" si="7"/>
        <v>10</v>
      </c>
      <c r="L160" s="13">
        <f t="shared" si="8"/>
        <v>10</v>
      </c>
    </row>
    <row r="161" spans="2:12" x14ac:dyDescent="0.25">
      <c r="B161" s="7">
        <v>43664</v>
      </c>
      <c r="C161" s="8" t="s">
        <v>14</v>
      </c>
      <c r="D161" s="38" t="str">
        <f ca="1">LOOKUP($D161,[1]PRECIOS!$A$1:$B$150)</f>
        <v>SAMSUNG SM - B109H</v>
      </c>
      <c r="E161" s="15">
        <v>3</v>
      </c>
      <c r="F161" s="10">
        <v>65</v>
      </c>
      <c r="G161" s="10">
        <f t="shared" si="6"/>
        <v>195</v>
      </c>
      <c r="H161" s="14" t="s">
        <v>84</v>
      </c>
      <c r="I161" s="12"/>
      <c r="J161" s="13">
        <v>58</v>
      </c>
      <c r="K161" s="13">
        <f t="shared" si="7"/>
        <v>7</v>
      </c>
      <c r="L161" s="13">
        <f t="shared" si="8"/>
        <v>21</v>
      </c>
    </row>
    <row r="162" spans="2:12" x14ac:dyDescent="0.25">
      <c r="B162" s="7">
        <v>43664</v>
      </c>
      <c r="C162" s="8" t="s">
        <v>29</v>
      </c>
      <c r="D162" s="38" t="str">
        <f ca="1">LOOKUP($D162,[1]PRECIOS!$A$1:$B$150)</f>
        <v>LOGIC - L5U BLANCO</v>
      </c>
      <c r="E162" s="15">
        <v>1</v>
      </c>
      <c r="F162" s="10">
        <v>180</v>
      </c>
      <c r="G162" s="10">
        <f t="shared" si="6"/>
        <v>180</v>
      </c>
      <c r="H162" s="14" t="s">
        <v>85</v>
      </c>
      <c r="I162" s="12"/>
      <c r="J162" s="13">
        <v>190</v>
      </c>
      <c r="K162" s="13">
        <f t="shared" si="7"/>
        <v>-10</v>
      </c>
      <c r="L162" s="13">
        <f t="shared" si="8"/>
        <v>-10</v>
      </c>
    </row>
    <row r="163" spans="2:12" x14ac:dyDescent="0.25">
      <c r="B163" s="7">
        <v>43664</v>
      </c>
      <c r="C163" s="8" t="s">
        <v>12</v>
      </c>
      <c r="D163" s="38" t="str">
        <f ca="1">LOOKUP($D163,[1]PRECIOS!$A$1:$B$150)</f>
        <v>SAMSUNG E1272</v>
      </c>
      <c r="E163" s="15">
        <v>1</v>
      </c>
      <c r="F163" s="10">
        <v>70</v>
      </c>
      <c r="G163" s="10">
        <f t="shared" si="6"/>
        <v>70</v>
      </c>
      <c r="H163" s="14" t="s">
        <v>85</v>
      </c>
      <c r="I163" s="12"/>
      <c r="J163" s="13">
        <v>56</v>
      </c>
      <c r="K163" s="13">
        <f t="shared" si="7"/>
        <v>14</v>
      </c>
      <c r="L163" s="13">
        <f t="shared" si="8"/>
        <v>14</v>
      </c>
    </row>
    <row r="164" spans="2:12" x14ac:dyDescent="0.25">
      <c r="B164" s="7">
        <v>43664</v>
      </c>
      <c r="C164" s="8" t="s">
        <v>15</v>
      </c>
      <c r="D164" s="38" t="str">
        <f ca="1">LOOKUP($D164,[1]PRECIOS!$A$1:$B$150)</f>
        <v>LG A270</v>
      </c>
      <c r="E164" s="15">
        <v>2</v>
      </c>
      <c r="F164" s="10">
        <v>60</v>
      </c>
      <c r="G164" s="10">
        <f t="shared" si="6"/>
        <v>120</v>
      </c>
      <c r="H164" s="14" t="s">
        <v>86</v>
      </c>
      <c r="I164" s="12"/>
      <c r="J164" s="13">
        <v>50</v>
      </c>
      <c r="K164" s="13">
        <f t="shared" si="7"/>
        <v>10</v>
      </c>
      <c r="L164" s="13">
        <f t="shared" si="8"/>
        <v>20</v>
      </c>
    </row>
    <row r="165" spans="2:12" x14ac:dyDescent="0.25">
      <c r="B165" s="7">
        <v>43664</v>
      </c>
      <c r="C165" s="8" t="s">
        <v>23</v>
      </c>
      <c r="D165" s="38" t="str">
        <f ca="1">LOOKUP($D165,[1]PRECIOS!$A$1:$B$150)</f>
        <v>PROLINK NEO PLUS - NEGRO</v>
      </c>
      <c r="E165" s="15">
        <v>2</v>
      </c>
      <c r="F165" s="10">
        <v>38</v>
      </c>
      <c r="G165" s="10">
        <f t="shared" si="6"/>
        <v>76</v>
      </c>
      <c r="H165" s="14" t="s">
        <v>86</v>
      </c>
      <c r="I165" s="12"/>
      <c r="J165" s="13">
        <v>31</v>
      </c>
      <c r="K165" s="13">
        <f t="shared" si="7"/>
        <v>7</v>
      </c>
      <c r="L165" s="13">
        <f t="shared" si="8"/>
        <v>14</v>
      </c>
    </row>
    <row r="166" spans="2:12" x14ac:dyDescent="0.25">
      <c r="B166" s="7">
        <v>43664</v>
      </c>
      <c r="C166" s="8" t="s">
        <v>64</v>
      </c>
      <c r="D166" s="38" t="str">
        <f ca="1">LOOKUP($D166,[1]PRECIOS!$A$1:$B$150)</f>
        <v>SMOOTH SNAP MINI - AMARILLO</v>
      </c>
      <c r="E166" s="15">
        <v>1</v>
      </c>
      <c r="F166" s="10">
        <v>48</v>
      </c>
      <c r="G166" s="10">
        <f t="shared" si="6"/>
        <v>48</v>
      </c>
      <c r="H166" s="14" t="s">
        <v>87</v>
      </c>
      <c r="I166" s="12"/>
      <c r="J166" s="13">
        <v>36</v>
      </c>
      <c r="K166" s="13">
        <f t="shared" si="7"/>
        <v>12</v>
      </c>
      <c r="L166" s="13">
        <f t="shared" si="8"/>
        <v>12</v>
      </c>
    </row>
    <row r="167" spans="2:12" x14ac:dyDescent="0.25">
      <c r="B167" s="7">
        <v>43664</v>
      </c>
      <c r="C167" s="8" t="s">
        <v>49</v>
      </c>
      <c r="D167" s="38" t="str">
        <f ca="1">LOOKUP($D167,[1]PRECIOS!$A$1:$B$150)</f>
        <v>LANDBYTE LT 2020- NEGRO</v>
      </c>
      <c r="E167" s="15">
        <v>1</v>
      </c>
      <c r="F167" s="10">
        <v>69</v>
      </c>
      <c r="G167" s="10">
        <f t="shared" si="6"/>
        <v>69</v>
      </c>
      <c r="H167" s="14" t="s">
        <v>88</v>
      </c>
      <c r="I167" s="12"/>
      <c r="J167" s="13">
        <v>66</v>
      </c>
      <c r="K167" s="13">
        <f t="shared" si="7"/>
        <v>3</v>
      </c>
      <c r="L167" s="13">
        <f t="shared" si="8"/>
        <v>3</v>
      </c>
    </row>
    <row r="168" spans="2:12" x14ac:dyDescent="0.25">
      <c r="B168" s="7">
        <v>43664</v>
      </c>
      <c r="C168" s="8" t="s">
        <v>16</v>
      </c>
      <c r="D168" s="38" t="str">
        <f ca="1">LOOKUP($D168,[1]PRECIOS!$A$1:$B$150)</f>
        <v>PROLINK NEO PLUS - AZUL</v>
      </c>
      <c r="E168" s="15">
        <v>2</v>
      </c>
      <c r="F168" s="10">
        <v>38</v>
      </c>
      <c r="G168" s="10">
        <f t="shared" si="6"/>
        <v>76</v>
      </c>
      <c r="H168" s="14" t="s">
        <v>88</v>
      </c>
      <c r="I168" s="12"/>
      <c r="J168" s="13">
        <v>31</v>
      </c>
      <c r="K168" s="13">
        <f t="shared" si="7"/>
        <v>7</v>
      </c>
      <c r="L168" s="13">
        <f t="shared" si="8"/>
        <v>14</v>
      </c>
    </row>
    <row r="169" spans="2:12" x14ac:dyDescent="0.25">
      <c r="B169" s="7">
        <v>43664</v>
      </c>
      <c r="C169" s="8" t="s">
        <v>59</v>
      </c>
      <c r="D169" s="38" t="str">
        <f ca="1">LOOKUP($D169,[1]PRECIOS!$A$1:$B$150)</f>
        <v>GOL S1  NAPOLI- NEGRO</v>
      </c>
      <c r="E169" s="15">
        <v>1</v>
      </c>
      <c r="F169" s="10">
        <v>60</v>
      </c>
      <c r="G169" s="10">
        <f t="shared" si="6"/>
        <v>60</v>
      </c>
      <c r="H169" s="14" t="s">
        <v>88</v>
      </c>
      <c r="I169" s="12"/>
      <c r="J169" s="13">
        <v>46.99</v>
      </c>
      <c r="K169" s="13">
        <f t="shared" si="7"/>
        <v>13.009999999999998</v>
      </c>
      <c r="L169" s="13">
        <f t="shared" si="8"/>
        <v>13.009999999999998</v>
      </c>
    </row>
    <row r="170" spans="2:12" x14ac:dyDescent="0.25">
      <c r="B170" s="7">
        <v>43664</v>
      </c>
      <c r="C170" s="8" t="s">
        <v>52</v>
      </c>
      <c r="D170" s="38" t="str">
        <f ca="1">LOOKUP($D170,[1]PRECIOS!$A$1:$B$150)</f>
        <v>GOL S1 NAPOLI - PLOMO</v>
      </c>
      <c r="E170" s="15">
        <v>1</v>
      </c>
      <c r="F170" s="10">
        <v>60</v>
      </c>
      <c r="G170" s="10">
        <f t="shared" si="6"/>
        <v>60</v>
      </c>
      <c r="H170" s="14" t="s">
        <v>88</v>
      </c>
      <c r="I170" s="12"/>
      <c r="J170" s="13">
        <v>46.99</v>
      </c>
      <c r="K170" s="13">
        <f t="shared" si="7"/>
        <v>13.009999999999998</v>
      </c>
      <c r="L170" s="13">
        <f t="shared" si="8"/>
        <v>13.009999999999998</v>
      </c>
    </row>
    <row r="171" spans="2:12" x14ac:dyDescent="0.25">
      <c r="B171" s="7">
        <v>43664</v>
      </c>
      <c r="C171" s="8" t="s">
        <v>52</v>
      </c>
      <c r="D171" s="38" t="str">
        <f ca="1">LOOKUP($D171,[1]PRECIOS!$A$1:$B$150)</f>
        <v>GOL S1 NAPOLI - PLOMO</v>
      </c>
      <c r="E171" s="15">
        <v>1</v>
      </c>
      <c r="F171" s="10">
        <v>65</v>
      </c>
      <c r="G171" s="10">
        <f t="shared" si="6"/>
        <v>65</v>
      </c>
      <c r="H171" s="14" t="s">
        <v>89</v>
      </c>
      <c r="I171" s="12"/>
      <c r="J171" s="13">
        <v>46.99</v>
      </c>
      <c r="K171" s="13">
        <f t="shared" si="7"/>
        <v>18.009999999999998</v>
      </c>
      <c r="L171" s="13">
        <f t="shared" si="8"/>
        <v>18.009999999999998</v>
      </c>
    </row>
    <row r="172" spans="2:12" x14ac:dyDescent="0.25">
      <c r="B172" s="7">
        <v>43664</v>
      </c>
      <c r="C172" s="8" t="s">
        <v>82</v>
      </c>
      <c r="D172" s="38" t="str">
        <f ca="1">LOOKUP($D172,[1]PRECIOS!$A$1:$B$150)</f>
        <v>OWN F1313</v>
      </c>
      <c r="E172" s="15">
        <v>1</v>
      </c>
      <c r="F172" s="10">
        <v>80</v>
      </c>
      <c r="G172" s="10">
        <f t="shared" si="6"/>
        <v>80</v>
      </c>
      <c r="H172" s="14" t="s">
        <v>89</v>
      </c>
      <c r="I172" s="12"/>
      <c r="J172" s="13">
        <v>68</v>
      </c>
      <c r="K172" s="13">
        <f t="shared" si="7"/>
        <v>12</v>
      </c>
      <c r="L172" s="13">
        <f t="shared" si="8"/>
        <v>12</v>
      </c>
    </row>
    <row r="173" spans="2:12" x14ac:dyDescent="0.25">
      <c r="B173" s="7">
        <v>43665</v>
      </c>
      <c r="C173" s="8" t="s">
        <v>23</v>
      </c>
      <c r="D173" s="38" t="str">
        <f ca="1">LOOKUP($D173,[1]PRECIOS!$A$1:$B$130)</f>
        <v>PROLINK NEO PLUS - NEGRO</v>
      </c>
      <c r="E173" s="15">
        <v>1</v>
      </c>
      <c r="F173" s="10">
        <v>38</v>
      </c>
      <c r="G173" s="10">
        <f t="shared" si="6"/>
        <v>38</v>
      </c>
      <c r="H173" s="12" t="s">
        <v>33</v>
      </c>
      <c r="I173" s="12"/>
      <c r="J173" s="13">
        <v>31</v>
      </c>
      <c r="K173" s="13">
        <f t="shared" si="7"/>
        <v>7</v>
      </c>
      <c r="L173" s="13">
        <f t="shared" si="8"/>
        <v>7</v>
      </c>
    </row>
    <row r="174" spans="2:12" x14ac:dyDescent="0.25">
      <c r="B174" s="7">
        <v>43665</v>
      </c>
      <c r="C174" s="8" t="s">
        <v>16</v>
      </c>
      <c r="D174" s="38" t="str">
        <f ca="1">LOOKUP($D174,[1]PRECIOS!$A$1:$B$130)</f>
        <v>PROLINK NEO PLUS - AZUL</v>
      </c>
      <c r="E174" s="15">
        <v>1</v>
      </c>
      <c r="F174" s="10">
        <v>38</v>
      </c>
      <c r="G174" s="10">
        <f t="shared" si="6"/>
        <v>38</v>
      </c>
      <c r="H174" s="12" t="s">
        <v>33</v>
      </c>
      <c r="I174" s="12"/>
      <c r="J174" s="13">
        <v>31</v>
      </c>
      <c r="K174" s="13">
        <f t="shared" si="7"/>
        <v>7</v>
      </c>
      <c r="L174" s="13">
        <f t="shared" si="8"/>
        <v>7</v>
      </c>
    </row>
    <row r="175" spans="2:12" x14ac:dyDescent="0.25">
      <c r="B175" s="7">
        <v>43665</v>
      </c>
      <c r="C175" s="8" t="s">
        <v>90</v>
      </c>
      <c r="D175" s="38" t="str">
        <f ca="1">LOOKUP($D175,[1]PRECIOS!$A$1:$B$130)</f>
        <v>MAXWEST UNO M7 -BLANCO</v>
      </c>
      <c r="E175" s="15">
        <v>1</v>
      </c>
      <c r="F175" s="10">
        <v>47</v>
      </c>
      <c r="G175" s="10">
        <f t="shared" si="6"/>
        <v>47</v>
      </c>
      <c r="H175" s="12" t="s">
        <v>33</v>
      </c>
      <c r="I175" s="12"/>
      <c r="J175" s="13">
        <v>37</v>
      </c>
      <c r="K175" s="13">
        <f t="shared" si="7"/>
        <v>10</v>
      </c>
      <c r="L175" s="13">
        <f t="shared" si="8"/>
        <v>10</v>
      </c>
    </row>
    <row r="176" spans="2:12" x14ac:dyDescent="0.25">
      <c r="B176" s="7">
        <v>43665</v>
      </c>
      <c r="C176" s="8" t="s">
        <v>19</v>
      </c>
      <c r="D176" s="38" t="str">
        <f ca="1">LOOKUP($D176,[1]PRECIOS!$A$1:$B$130)</f>
        <v>VOLKS COMM VK1070 -GOLD</v>
      </c>
      <c r="E176" s="15">
        <v>1</v>
      </c>
      <c r="F176" s="10">
        <v>70</v>
      </c>
      <c r="G176" s="10">
        <f t="shared" si="6"/>
        <v>70</v>
      </c>
      <c r="H176" s="12" t="s">
        <v>33</v>
      </c>
      <c r="I176" s="12"/>
      <c r="J176" s="13">
        <v>63</v>
      </c>
      <c r="K176" s="13">
        <f t="shared" si="7"/>
        <v>7</v>
      </c>
      <c r="L176" s="13">
        <f t="shared" si="8"/>
        <v>7</v>
      </c>
    </row>
    <row r="177" spans="2:12" x14ac:dyDescent="0.25">
      <c r="B177" s="7">
        <v>43665</v>
      </c>
      <c r="C177" s="8" t="s">
        <v>54</v>
      </c>
      <c r="D177" s="38" t="str">
        <f ca="1">LOOKUP($D177,[1]PRECIOS!$A$1:$B$130)</f>
        <v>SAMSUNG GALAXY TREND DUOS</v>
      </c>
      <c r="E177" s="15">
        <v>2</v>
      </c>
      <c r="F177" s="10">
        <v>161</v>
      </c>
      <c r="G177" s="10">
        <f t="shared" si="6"/>
        <v>322</v>
      </c>
      <c r="H177" s="12" t="s">
        <v>33</v>
      </c>
      <c r="I177" s="12"/>
      <c r="J177" s="13">
        <v>131</v>
      </c>
      <c r="K177" s="13">
        <f t="shared" si="7"/>
        <v>30</v>
      </c>
      <c r="L177" s="13">
        <f t="shared" si="8"/>
        <v>60</v>
      </c>
    </row>
    <row r="178" spans="2:12" x14ac:dyDescent="0.25">
      <c r="B178" s="7">
        <v>43665</v>
      </c>
      <c r="C178" s="8" t="s">
        <v>64</v>
      </c>
      <c r="D178" s="38" t="str">
        <f ca="1">LOOKUP($D178,[1]PRECIOS!$A$1:$B$130)</f>
        <v>SMOOTH SNAP MINI - AMARILLO</v>
      </c>
      <c r="E178" s="15">
        <v>1</v>
      </c>
      <c r="F178" s="10">
        <v>48</v>
      </c>
      <c r="G178" s="10">
        <f t="shared" si="6"/>
        <v>48</v>
      </c>
      <c r="H178" s="12" t="s">
        <v>33</v>
      </c>
      <c r="I178" s="12"/>
      <c r="J178" s="13">
        <v>36</v>
      </c>
      <c r="K178" s="13">
        <f t="shared" si="7"/>
        <v>12</v>
      </c>
      <c r="L178" s="13">
        <f t="shared" si="8"/>
        <v>12</v>
      </c>
    </row>
    <row r="179" spans="2:12" x14ac:dyDescent="0.25">
      <c r="B179" s="7">
        <v>43665</v>
      </c>
      <c r="C179" s="8" t="s">
        <v>14</v>
      </c>
      <c r="D179" s="38" t="str">
        <f ca="1">LOOKUP($D179,[1]PRECIOS!$A$1:$B$119)</f>
        <v>SAMSUNG SM - B109H</v>
      </c>
      <c r="E179" s="15">
        <v>6</v>
      </c>
      <c r="F179" s="10">
        <v>65</v>
      </c>
      <c r="G179" s="10">
        <f t="shared" si="6"/>
        <v>390</v>
      </c>
      <c r="H179" s="16" t="s">
        <v>35</v>
      </c>
      <c r="I179" s="12"/>
      <c r="J179" s="13">
        <v>58</v>
      </c>
      <c r="K179" s="13">
        <f t="shared" si="7"/>
        <v>7</v>
      </c>
      <c r="L179" s="13">
        <f t="shared" si="8"/>
        <v>42</v>
      </c>
    </row>
    <row r="180" spans="2:12" x14ac:dyDescent="0.25">
      <c r="B180" s="7">
        <v>43665</v>
      </c>
      <c r="C180" s="8" t="s">
        <v>19</v>
      </c>
      <c r="D180" s="38" t="str">
        <f ca="1">LOOKUP($D180,[1]PRECIOS!$A$1:$B$119)</f>
        <v>VOLKS COMM VK1070 -GOLD</v>
      </c>
      <c r="E180" s="15">
        <v>1</v>
      </c>
      <c r="F180" s="10">
        <v>70</v>
      </c>
      <c r="G180" s="10">
        <f t="shared" si="6"/>
        <v>70</v>
      </c>
      <c r="H180" s="16" t="s">
        <v>35</v>
      </c>
      <c r="I180" s="12"/>
      <c r="J180" s="13">
        <v>63</v>
      </c>
      <c r="K180" s="13">
        <f t="shared" si="7"/>
        <v>7</v>
      </c>
      <c r="L180" s="13">
        <f t="shared" si="8"/>
        <v>7</v>
      </c>
    </row>
    <row r="181" spans="2:12" x14ac:dyDescent="0.25">
      <c r="B181" s="7">
        <v>43665</v>
      </c>
      <c r="C181" s="8" t="s">
        <v>21</v>
      </c>
      <c r="D181" s="38" t="str">
        <f ca="1">LOOKUP($D181,[1]PRECIOS!$A$1:$B$119)</f>
        <v>VOLKS COMM VK1070 - SILVER</v>
      </c>
      <c r="E181" s="15">
        <v>1</v>
      </c>
      <c r="F181" s="10">
        <v>70</v>
      </c>
      <c r="G181" s="10">
        <f t="shared" si="6"/>
        <v>70</v>
      </c>
      <c r="H181" s="16" t="s">
        <v>35</v>
      </c>
      <c r="I181" s="12"/>
      <c r="J181" s="13">
        <v>63</v>
      </c>
      <c r="K181" s="13">
        <f t="shared" si="7"/>
        <v>7</v>
      </c>
      <c r="L181" s="13">
        <f t="shared" si="8"/>
        <v>7</v>
      </c>
    </row>
    <row r="182" spans="2:12" x14ac:dyDescent="0.25">
      <c r="B182" s="7">
        <v>43665</v>
      </c>
      <c r="C182" s="8" t="s">
        <v>49</v>
      </c>
      <c r="D182" s="38" t="str">
        <f ca="1">LOOKUP($D182,[1]PRECIOS!$A$1:$B$119)</f>
        <v>LANDBYTE LT 2020- NEGRO</v>
      </c>
      <c r="E182" s="15">
        <v>1</v>
      </c>
      <c r="F182" s="10">
        <v>70</v>
      </c>
      <c r="G182" s="10">
        <f t="shared" si="6"/>
        <v>70</v>
      </c>
      <c r="H182" s="16" t="s">
        <v>35</v>
      </c>
      <c r="I182" s="12"/>
      <c r="J182" s="13">
        <v>66</v>
      </c>
      <c r="K182" s="13">
        <f t="shared" si="7"/>
        <v>4</v>
      </c>
      <c r="L182" s="13">
        <f t="shared" si="8"/>
        <v>4</v>
      </c>
    </row>
    <row r="183" spans="2:12" x14ac:dyDescent="0.25">
      <c r="B183" s="7">
        <v>43665</v>
      </c>
      <c r="C183" s="8" t="s">
        <v>50</v>
      </c>
      <c r="D183" s="38" t="str">
        <f ca="1">LOOKUP($D183,[1]PRECIOS!$A$1:$B$119)</f>
        <v>LANDBYTE LT 2020- AZUL</v>
      </c>
      <c r="E183" s="15">
        <v>1</v>
      </c>
      <c r="F183" s="10">
        <v>70</v>
      </c>
      <c r="G183" s="10">
        <f t="shared" si="6"/>
        <v>70</v>
      </c>
      <c r="H183" s="16" t="s">
        <v>35</v>
      </c>
      <c r="I183" s="12"/>
      <c r="J183" s="13">
        <v>66</v>
      </c>
      <c r="K183" s="13">
        <f t="shared" si="7"/>
        <v>4</v>
      </c>
      <c r="L183" s="13">
        <f t="shared" si="8"/>
        <v>4</v>
      </c>
    </row>
    <row r="184" spans="2:12" x14ac:dyDescent="0.25">
      <c r="B184" s="7">
        <v>43665</v>
      </c>
      <c r="C184" s="8" t="s">
        <v>49</v>
      </c>
      <c r="D184" s="38" t="str">
        <f ca="1">LOOKUP($D184,[1]PRECIOS!$A$1:$B$130)</f>
        <v>LANDBYTE LT 2020- NEGRO</v>
      </c>
      <c r="E184" s="15">
        <v>2</v>
      </c>
      <c r="F184" s="10">
        <v>70</v>
      </c>
      <c r="G184" s="10">
        <f t="shared" si="6"/>
        <v>140</v>
      </c>
      <c r="H184" s="12" t="s">
        <v>74</v>
      </c>
      <c r="I184" s="12"/>
      <c r="J184" s="13">
        <v>66</v>
      </c>
      <c r="K184" s="13">
        <f t="shared" si="7"/>
        <v>4</v>
      </c>
      <c r="L184" s="13">
        <f t="shared" si="8"/>
        <v>8</v>
      </c>
    </row>
    <row r="185" spans="2:12" x14ac:dyDescent="0.25">
      <c r="B185" s="7">
        <v>43665</v>
      </c>
      <c r="C185" s="8" t="s">
        <v>50</v>
      </c>
      <c r="D185" s="38" t="str">
        <f ca="1">LOOKUP($D185,[1]PRECIOS!$A$1:$B$130)</f>
        <v>LANDBYTE LT 2020- AZUL</v>
      </c>
      <c r="E185" s="15">
        <v>1</v>
      </c>
      <c r="F185" s="10">
        <v>70</v>
      </c>
      <c r="G185" s="10">
        <f t="shared" si="6"/>
        <v>70</v>
      </c>
      <c r="H185" s="12" t="s">
        <v>74</v>
      </c>
      <c r="I185" s="12"/>
      <c r="J185" s="13">
        <v>66</v>
      </c>
      <c r="K185" s="13">
        <f t="shared" si="7"/>
        <v>4</v>
      </c>
      <c r="L185" s="13">
        <f t="shared" si="8"/>
        <v>4</v>
      </c>
    </row>
    <row r="186" spans="2:12" x14ac:dyDescent="0.25">
      <c r="B186" s="7">
        <v>43665</v>
      </c>
      <c r="C186" s="8" t="s">
        <v>60</v>
      </c>
      <c r="D186" s="38" t="str">
        <f ca="1">LOOKUP($D186,[1]PRECIOS!$A$1:$B$130)</f>
        <v>OWN S3020</v>
      </c>
      <c r="E186" s="15">
        <v>2</v>
      </c>
      <c r="F186" s="10">
        <v>129</v>
      </c>
      <c r="G186" s="10">
        <f t="shared" si="6"/>
        <v>258</v>
      </c>
      <c r="H186" s="12" t="s">
        <v>74</v>
      </c>
      <c r="I186" s="12"/>
      <c r="J186" s="13">
        <v>90</v>
      </c>
      <c r="K186" s="13">
        <f t="shared" si="7"/>
        <v>39</v>
      </c>
      <c r="L186" s="13">
        <f t="shared" si="8"/>
        <v>78</v>
      </c>
    </row>
    <row r="187" spans="2:12" x14ac:dyDescent="0.25">
      <c r="B187" s="7">
        <v>43665</v>
      </c>
      <c r="C187" s="8" t="s">
        <v>90</v>
      </c>
      <c r="D187" s="38" t="str">
        <f ca="1">LOOKUP($D187,[1]PRECIOS!$A$1:$B$119)</f>
        <v>MAXWEST UNO M7 -BLANCO</v>
      </c>
      <c r="E187" s="15">
        <v>2</v>
      </c>
      <c r="F187" s="10">
        <v>47</v>
      </c>
      <c r="G187" s="10">
        <f t="shared" si="6"/>
        <v>94</v>
      </c>
      <c r="H187" s="12" t="s">
        <v>40</v>
      </c>
      <c r="I187" s="12"/>
      <c r="J187" s="13">
        <v>37</v>
      </c>
      <c r="K187" s="13">
        <f t="shared" si="7"/>
        <v>10</v>
      </c>
      <c r="L187" s="13">
        <f t="shared" si="8"/>
        <v>20</v>
      </c>
    </row>
    <row r="188" spans="2:12" x14ac:dyDescent="0.25">
      <c r="B188" s="7">
        <v>43665</v>
      </c>
      <c r="C188" s="8" t="s">
        <v>38</v>
      </c>
      <c r="D188" s="38" t="str">
        <f ca="1">LOOKUP($D188,[1]PRECIOS!$A$1:$B$119)</f>
        <v>UNONU U8 FLIP - ROSA</v>
      </c>
      <c r="E188" s="15">
        <v>3</v>
      </c>
      <c r="F188" s="10">
        <v>57</v>
      </c>
      <c r="G188" s="10">
        <f t="shared" si="6"/>
        <v>171</v>
      </c>
      <c r="H188" s="12" t="s">
        <v>40</v>
      </c>
      <c r="I188" s="12"/>
      <c r="J188" s="13">
        <v>48</v>
      </c>
      <c r="K188" s="13">
        <f t="shared" si="7"/>
        <v>9</v>
      </c>
      <c r="L188" s="13">
        <f t="shared" si="8"/>
        <v>27</v>
      </c>
    </row>
    <row r="189" spans="2:12" x14ac:dyDescent="0.25">
      <c r="B189" s="7">
        <v>43665</v>
      </c>
      <c r="C189" s="8" t="s">
        <v>91</v>
      </c>
      <c r="D189" s="38" t="str">
        <f ca="1">LOOKUP($D189,[1]PRECIOS!$A$1:$B$130)</f>
        <v>NOKIA 105 - NEGRO</v>
      </c>
      <c r="E189" s="15">
        <v>5</v>
      </c>
      <c r="F189" s="10">
        <v>78</v>
      </c>
      <c r="G189" s="10">
        <f t="shared" si="6"/>
        <v>390</v>
      </c>
      <c r="H189" s="12" t="s">
        <v>48</v>
      </c>
      <c r="I189" s="12"/>
      <c r="J189" s="13">
        <v>68</v>
      </c>
      <c r="K189" s="13">
        <f t="shared" si="7"/>
        <v>10</v>
      </c>
      <c r="L189" s="13">
        <f t="shared" si="8"/>
        <v>50</v>
      </c>
    </row>
    <row r="190" spans="2:12" x14ac:dyDescent="0.25">
      <c r="B190" s="7">
        <v>43665</v>
      </c>
      <c r="C190" s="8" t="s">
        <v>54</v>
      </c>
      <c r="D190" s="38" t="str">
        <f ca="1">LOOKUP($D190,[1]PRECIOS!$A$1:$B$119)</f>
        <v>SAMSUNG GALAXY TREND DUOS</v>
      </c>
      <c r="E190" s="15">
        <v>2</v>
      </c>
      <c r="F190" s="10">
        <v>161</v>
      </c>
      <c r="G190" s="10">
        <f t="shared" si="6"/>
        <v>322</v>
      </c>
      <c r="H190" s="14" t="s">
        <v>51</v>
      </c>
      <c r="I190" s="12"/>
      <c r="J190" s="13">
        <v>131</v>
      </c>
      <c r="K190" s="13">
        <f t="shared" si="7"/>
        <v>30</v>
      </c>
      <c r="L190" s="13">
        <f t="shared" si="8"/>
        <v>60</v>
      </c>
    </row>
    <row r="191" spans="2:12" x14ac:dyDescent="0.25">
      <c r="B191" s="7">
        <v>43665</v>
      </c>
      <c r="C191" s="8" t="s">
        <v>49</v>
      </c>
      <c r="D191" s="38" t="str">
        <f ca="1">LOOKUP($D191,[1]PRECIOS!$A$1:$B$119)</f>
        <v>LANDBYTE LT 2020- NEGRO</v>
      </c>
      <c r="E191" s="15">
        <v>1</v>
      </c>
      <c r="F191" s="10">
        <v>70</v>
      </c>
      <c r="G191" s="10">
        <f t="shared" si="6"/>
        <v>70</v>
      </c>
      <c r="H191" s="14" t="s">
        <v>51</v>
      </c>
      <c r="I191" s="12"/>
      <c r="J191" s="13">
        <v>66</v>
      </c>
      <c r="K191" s="13">
        <f t="shared" si="7"/>
        <v>4</v>
      </c>
      <c r="L191" s="13">
        <f t="shared" si="8"/>
        <v>4</v>
      </c>
    </row>
    <row r="192" spans="2:12" x14ac:dyDescent="0.25">
      <c r="B192" s="7">
        <v>43665</v>
      </c>
      <c r="C192" s="8" t="s">
        <v>50</v>
      </c>
      <c r="D192" s="38" t="str">
        <f ca="1">LOOKUP($D192,[1]PRECIOS!$A$1:$B$119)</f>
        <v>LANDBYTE LT 2020- AZUL</v>
      </c>
      <c r="E192" s="15">
        <v>1</v>
      </c>
      <c r="F192" s="10">
        <v>70</v>
      </c>
      <c r="G192" s="10">
        <f t="shared" si="6"/>
        <v>70</v>
      </c>
      <c r="H192" s="14" t="s">
        <v>51</v>
      </c>
      <c r="I192" s="12"/>
      <c r="J192" s="13">
        <v>66</v>
      </c>
      <c r="K192" s="13">
        <f t="shared" si="7"/>
        <v>4</v>
      </c>
      <c r="L192" s="13">
        <f t="shared" si="8"/>
        <v>4</v>
      </c>
    </row>
    <row r="193" spans="2:12" x14ac:dyDescent="0.25">
      <c r="B193" s="7">
        <v>43665</v>
      </c>
      <c r="C193" s="8" t="s">
        <v>59</v>
      </c>
      <c r="D193" s="38" t="str">
        <f>LOOKUP($C193,[1]PRECIOS!$A$1:$B$150)</f>
        <v>GOL S1  NAPOLI- NEGRO</v>
      </c>
      <c r="E193" s="15">
        <v>1</v>
      </c>
      <c r="F193" s="10">
        <v>65</v>
      </c>
      <c r="G193" s="10">
        <f t="shared" si="6"/>
        <v>65</v>
      </c>
      <c r="H193" s="14" t="s">
        <v>92</v>
      </c>
      <c r="I193" s="12"/>
      <c r="J193" s="13">
        <v>46.99</v>
      </c>
      <c r="K193" s="13">
        <f t="shared" si="7"/>
        <v>18.009999999999998</v>
      </c>
      <c r="L193" s="13">
        <f t="shared" si="8"/>
        <v>18.009999999999998</v>
      </c>
    </row>
    <row r="194" spans="2:12" x14ac:dyDescent="0.25">
      <c r="B194" s="7">
        <v>43665</v>
      </c>
      <c r="C194" s="8" t="s">
        <v>15</v>
      </c>
      <c r="D194" s="38" t="str">
        <f>LOOKUP($C194,[1]PRECIOS!$A$1:$B$150)</f>
        <v>LG A270</v>
      </c>
      <c r="E194" s="15">
        <v>2</v>
      </c>
      <c r="F194" s="10">
        <v>60</v>
      </c>
      <c r="G194" s="10">
        <f t="shared" ref="G194:G232" si="9">E194*F194</f>
        <v>120</v>
      </c>
      <c r="H194" s="14" t="s">
        <v>92</v>
      </c>
      <c r="I194" s="12"/>
      <c r="J194" s="13">
        <v>50</v>
      </c>
      <c r="K194" s="13">
        <f t="shared" si="7"/>
        <v>10</v>
      </c>
      <c r="L194" s="13">
        <f t="shared" si="8"/>
        <v>20</v>
      </c>
    </row>
    <row r="195" spans="2:12" x14ac:dyDescent="0.25">
      <c r="B195" s="7">
        <v>43665</v>
      </c>
      <c r="C195" s="8" t="s">
        <v>23</v>
      </c>
      <c r="D195" s="38" t="str">
        <f>LOOKUP($C195,[1]PRECIOS!$A$1:$B$150)</f>
        <v>PROLINK NEO PLUS - NEGRO</v>
      </c>
      <c r="E195" s="15">
        <v>2</v>
      </c>
      <c r="F195" s="10">
        <v>38</v>
      </c>
      <c r="G195" s="10">
        <f t="shared" si="9"/>
        <v>76</v>
      </c>
      <c r="H195" s="14" t="s">
        <v>92</v>
      </c>
      <c r="I195" s="12"/>
      <c r="J195" s="13">
        <v>31</v>
      </c>
      <c r="K195" s="13">
        <f t="shared" ref="K195:K258" si="10">F195-J195</f>
        <v>7</v>
      </c>
      <c r="L195" s="13">
        <f t="shared" ref="L195:L258" si="11">K195*E195</f>
        <v>14</v>
      </c>
    </row>
    <row r="196" spans="2:12" x14ac:dyDescent="0.25">
      <c r="B196" s="7">
        <v>43665</v>
      </c>
      <c r="C196" s="8" t="s">
        <v>16</v>
      </c>
      <c r="D196" s="38" t="str">
        <f>LOOKUP($C196,[1]PRECIOS!$A$1:$B$150)</f>
        <v>PROLINK NEO PLUS - AZUL</v>
      </c>
      <c r="E196" s="15">
        <v>2</v>
      </c>
      <c r="F196" s="10">
        <v>38</v>
      </c>
      <c r="G196" s="10">
        <f t="shared" si="9"/>
        <v>76</v>
      </c>
      <c r="H196" s="14" t="s">
        <v>92</v>
      </c>
      <c r="I196" s="12"/>
      <c r="J196" s="13">
        <v>31</v>
      </c>
      <c r="K196" s="13">
        <f t="shared" si="10"/>
        <v>7</v>
      </c>
      <c r="L196" s="13">
        <f t="shared" si="11"/>
        <v>14</v>
      </c>
    </row>
    <row r="197" spans="2:12" x14ac:dyDescent="0.25">
      <c r="B197" s="7">
        <v>43665</v>
      </c>
      <c r="C197" s="8" t="s">
        <v>12</v>
      </c>
      <c r="D197" s="38" t="str">
        <f>LOOKUP($C197,[1]PRECIOS!$A$1:$B$150)</f>
        <v>SAMSUNG E1272</v>
      </c>
      <c r="E197" s="15">
        <v>4</v>
      </c>
      <c r="F197" s="10">
        <v>65</v>
      </c>
      <c r="G197" s="10">
        <f t="shared" si="9"/>
        <v>260</v>
      </c>
      <c r="H197" s="14" t="s">
        <v>92</v>
      </c>
      <c r="I197" s="12"/>
      <c r="J197" s="13">
        <v>56</v>
      </c>
      <c r="K197" s="13">
        <f t="shared" si="10"/>
        <v>9</v>
      </c>
      <c r="L197" s="13">
        <f t="shared" si="11"/>
        <v>36</v>
      </c>
    </row>
    <row r="198" spans="2:12" x14ac:dyDescent="0.25">
      <c r="B198" s="7">
        <v>43665</v>
      </c>
      <c r="C198" s="8" t="s">
        <v>67</v>
      </c>
      <c r="D198" s="38" t="str">
        <f>LOOKUP($C198,[1]PRECIOS!$A$1:$B$150)</f>
        <v>UNONU U2 BLANCO</v>
      </c>
      <c r="E198" s="15">
        <v>10</v>
      </c>
      <c r="F198" s="10">
        <v>37</v>
      </c>
      <c r="G198" s="10">
        <f t="shared" si="9"/>
        <v>370</v>
      </c>
      <c r="H198" s="14" t="s">
        <v>92</v>
      </c>
      <c r="I198" s="12"/>
      <c r="J198" s="13">
        <v>32</v>
      </c>
      <c r="K198" s="13">
        <f t="shared" si="10"/>
        <v>5</v>
      </c>
      <c r="L198" s="13">
        <f t="shared" si="11"/>
        <v>50</v>
      </c>
    </row>
    <row r="199" spans="2:12" x14ac:dyDescent="0.25">
      <c r="B199" s="7">
        <v>43668</v>
      </c>
      <c r="C199" s="8" t="s">
        <v>54</v>
      </c>
      <c r="D199" s="38" t="str">
        <f ca="1">LOOKUP($D199,[1]PRECIOS!$A$1:$B$120)</f>
        <v>SAMSUNG GALAXY TREND DUOS</v>
      </c>
      <c r="E199" s="15">
        <v>2</v>
      </c>
      <c r="F199" s="10">
        <v>161</v>
      </c>
      <c r="G199" s="10">
        <f t="shared" si="9"/>
        <v>322</v>
      </c>
      <c r="H199" s="12" t="s">
        <v>20</v>
      </c>
      <c r="I199" s="12"/>
      <c r="J199" s="13">
        <v>131</v>
      </c>
      <c r="K199" s="13">
        <f t="shared" si="10"/>
        <v>30</v>
      </c>
      <c r="L199" s="13">
        <f t="shared" si="11"/>
        <v>60</v>
      </c>
    </row>
    <row r="200" spans="2:12" x14ac:dyDescent="0.25">
      <c r="B200" s="7">
        <v>43668</v>
      </c>
      <c r="C200" s="8" t="s">
        <v>60</v>
      </c>
      <c r="D200" s="38" t="str">
        <f ca="1">LOOKUP($D200,[1]PRECIOS!$A$1:$B$150)</f>
        <v>OWN S3020</v>
      </c>
      <c r="E200" s="15">
        <v>3</v>
      </c>
      <c r="F200" s="10">
        <v>129</v>
      </c>
      <c r="G200" s="10">
        <f t="shared" si="9"/>
        <v>387</v>
      </c>
      <c r="H200" s="12" t="s">
        <v>24</v>
      </c>
      <c r="I200" s="12"/>
      <c r="J200" s="13">
        <v>90</v>
      </c>
      <c r="K200" s="13">
        <f t="shared" si="10"/>
        <v>39</v>
      </c>
      <c r="L200" s="13">
        <f t="shared" si="11"/>
        <v>117</v>
      </c>
    </row>
    <row r="201" spans="2:12" x14ac:dyDescent="0.25">
      <c r="B201" s="7">
        <v>43668</v>
      </c>
      <c r="C201" s="8" t="s">
        <v>93</v>
      </c>
      <c r="D201" s="38" t="str">
        <f ca="1">LOOKUP($D201,[1]PRECIOS!$A$1:$B$150)</f>
        <v>PROLINK NEO CLIP - NEGRO</v>
      </c>
      <c r="E201" s="15">
        <v>1</v>
      </c>
      <c r="F201" s="10">
        <v>60</v>
      </c>
      <c r="G201" s="10">
        <f t="shared" si="9"/>
        <v>60</v>
      </c>
      <c r="H201" s="12" t="s">
        <v>24</v>
      </c>
      <c r="I201" s="12"/>
      <c r="J201" s="13">
        <v>49</v>
      </c>
      <c r="K201" s="13">
        <f t="shared" si="10"/>
        <v>11</v>
      </c>
      <c r="L201" s="13">
        <f t="shared" si="11"/>
        <v>11</v>
      </c>
    </row>
    <row r="202" spans="2:12" x14ac:dyDescent="0.25">
      <c r="B202" s="7">
        <v>43668</v>
      </c>
      <c r="C202" s="8" t="s">
        <v>94</v>
      </c>
      <c r="D202" s="38" t="str">
        <f ca="1">LOOKUP($D202,[1]PRECIOS!$A$1:$B$150)</f>
        <v>PROLINK NEO  CLIP - GRIS</v>
      </c>
      <c r="E202" s="15">
        <v>1</v>
      </c>
      <c r="F202" s="10">
        <v>60</v>
      </c>
      <c r="G202" s="10">
        <f t="shared" si="9"/>
        <v>60</v>
      </c>
      <c r="H202" s="12" t="s">
        <v>24</v>
      </c>
      <c r="I202" s="12"/>
      <c r="J202" s="13">
        <v>49</v>
      </c>
      <c r="K202" s="13">
        <f t="shared" si="10"/>
        <v>11</v>
      </c>
      <c r="L202" s="13">
        <f t="shared" si="11"/>
        <v>11</v>
      </c>
    </row>
    <row r="203" spans="2:12" x14ac:dyDescent="0.25">
      <c r="B203" s="7">
        <v>43668</v>
      </c>
      <c r="C203" s="8" t="s">
        <v>12</v>
      </c>
      <c r="D203" s="38" t="str">
        <f ca="1">LOOKUP($D203,[1]PRECIOS!$A$1:$B$130)</f>
        <v>SAMSUNG E1272</v>
      </c>
      <c r="E203" s="15">
        <v>1</v>
      </c>
      <c r="F203" s="10">
        <v>70</v>
      </c>
      <c r="G203" s="10">
        <f t="shared" si="9"/>
        <v>70</v>
      </c>
      <c r="H203" s="14" t="s">
        <v>95</v>
      </c>
      <c r="I203" s="12"/>
      <c r="J203" s="13">
        <v>56</v>
      </c>
      <c r="K203" s="13">
        <f t="shared" si="10"/>
        <v>14</v>
      </c>
      <c r="L203" s="13">
        <f t="shared" si="11"/>
        <v>14</v>
      </c>
    </row>
    <row r="204" spans="2:12" x14ac:dyDescent="0.25">
      <c r="B204" s="18">
        <v>43669</v>
      </c>
      <c r="C204" s="8" t="s">
        <v>41</v>
      </c>
      <c r="D204" s="38" t="str">
        <f>LOOKUP($C204,[1]PRECIOS!$A$1:$B$150)</f>
        <v>SMOOTH SNAP MINI 2 - NEGRO</v>
      </c>
      <c r="E204" s="15">
        <v>1</v>
      </c>
      <c r="F204" s="10">
        <v>36</v>
      </c>
      <c r="G204" s="10">
        <f t="shared" si="9"/>
        <v>36</v>
      </c>
      <c r="H204" s="14" t="s">
        <v>96</v>
      </c>
      <c r="I204" s="12"/>
      <c r="J204" s="13">
        <v>31</v>
      </c>
      <c r="K204" s="13">
        <f t="shared" si="10"/>
        <v>5</v>
      </c>
      <c r="L204" s="13">
        <f t="shared" si="11"/>
        <v>5</v>
      </c>
    </row>
    <row r="205" spans="2:12" x14ac:dyDescent="0.25">
      <c r="B205" s="18">
        <v>43669</v>
      </c>
      <c r="C205" s="8" t="s">
        <v>39</v>
      </c>
      <c r="D205" s="38" t="str">
        <f>LOOKUP($C205,[1]PRECIOS!$A$1:$B$150)</f>
        <v>SMOOTH SNAP MINI 2 - AZUL</v>
      </c>
      <c r="E205" s="15">
        <v>1</v>
      </c>
      <c r="F205" s="10">
        <v>36</v>
      </c>
      <c r="G205" s="10">
        <f t="shared" si="9"/>
        <v>36</v>
      </c>
      <c r="H205" s="14" t="s">
        <v>96</v>
      </c>
      <c r="I205" s="12"/>
      <c r="J205" s="13">
        <v>31</v>
      </c>
      <c r="K205" s="13">
        <f t="shared" si="10"/>
        <v>5</v>
      </c>
      <c r="L205" s="13">
        <f t="shared" si="11"/>
        <v>5</v>
      </c>
    </row>
    <row r="206" spans="2:12" x14ac:dyDescent="0.25">
      <c r="B206" s="18">
        <v>43669</v>
      </c>
      <c r="C206" s="8" t="s">
        <v>23</v>
      </c>
      <c r="D206" s="38" t="str">
        <f>LOOKUP($C206,[1]PRECIOS!$A$1:$B$150)</f>
        <v>PROLINK NEO PLUS - NEGRO</v>
      </c>
      <c r="E206" s="15">
        <v>2</v>
      </c>
      <c r="F206" s="10">
        <v>38</v>
      </c>
      <c r="G206" s="10">
        <f t="shared" si="9"/>
        <v>76</v>
      </c>
      <c r="H206" s="14" t="s">
        <v>96</v>
      </c>
      <c r="I206" s="12"/>
      <c r="J206" s="13">
        <v>31</v>
      </c>
      <c r="K206" s="13">
        <f t="shared" si="10"/>
        <v>7</v>
      </c>
      <c r="L206" s="13">
        <f t="shared" si="11"/>
        <v>14</v>
      </c>
    </row>
    <row r="207" spans="2:12" x14ac:dyDescent="0.25">
      <c r="B207" s="18">
        <v>43669</v>
      </c>
      <c r="C207" s="8" t="s">
        <v>67</v>
      </c>
      <c r="D207" s="38" t="str">
        <f>LOOKUP($C207,[1]PRECIOS!$A$1:$B$150)</f>
        <v>UNONU U2 BLANCO</v>
      </c>
      <c r="E207" s="15">
        <v>1</v>
      </c>
      <c r="F207" s="10">
        <v>37</v>
      </c>
      <c r="G207" s="10">
        <f t="shared" si="9"/>
        <v>37</v>
      </c>
      <c r="H207" s="14" t="s">
        <v>96</v>
      </c>
      <c r="I207" s="12"/>
      <c r="J207" s="13">
        <v>32</v>
      </c>
      <c r="K207" s="13">
        <f t="shared" si="10"/>
        <v>5</v>
      </c>
      <c r="L207" s="13">
        <f t="shared" si="11"/>
        <v>5</v>
      </c>
    </row>
    <row r="208" spans="2:12" x14ac:dyDescent="0.25">
      <c r="B208" s="18">
        <v>43669</v>
      </c>
      <c r="C208" s="8" t="s">
        <v>36</v>
      </c>
      <c r="D208" s="38" t="str">
        <f>LOOKUP($C208,[1]PRECIOS!$A$1:$B$150)</f>
        <v>UNONU U2 AZUL</v>
      </c>
      <c r="E208" s="15">
        <v>1</v>
      </c>
      <c r="F208" s="10">
        <v>37</v>
      </c>
      <c r="G208" s="10">
        <f t="shared" si="9"/>
        <v>37</v>
      </c>
      <c r="H208" s="14" t="s">
        <v>96</v>
      </c>
      <c r="I208" s="12"/>
      <c r="J208" s="13">
        <v>32</v>
      </c>
      <c r="K208" s="13">
        <f t="shared" si="10"/>
        <v>5</v>
      </c>
      <c r="L208" s="13">
        <f t="shared" si="11"/>
        <v>5</v>
      </c>
    </row>
    <row r="209" spans="2:12" x14ac:dyDescent="0.25">
      <c r="B209" s="18">
        <v>43669</v>
      </c>
      <c r="C209" s="8" t="s">
        <v>93</v>
      </c>
      <c r="D209" s="38" t="str">
        <f>LOOKUP($C209,[1]PRECIOS!$A$1:$B$150)</f>
        <v>PROLINK NEO CLIP - NEGRO</v>
      </c>
      <c r="E209" s="15">
        <v>1</v>
      </c>
      <c r="F209" s="10">
        <v>60</v>
      </c>
      <c r="G209" s="10">
        <f t="shared" si="9"/>
        <v>60</v>
      </c>
      <c r="H209" s="14" t="s">
        <v>33</v>
      </c>
      <c r="I209" s="12"/>
      <c r="J209" s="13">
        <v>49</v>
      </c>
      <c r="K209" s="13">
        <f t="shared" si="10"/>
        <v>11</v>
      </c>
      <c r="L209" s="13">
        <f t="shared" si="11"/>
        <v>11</v>
      </c>
    </row>
    <row r="210" spans="2:12" x14ac:dyDescent="0.25">
      <c r="B210" s="18">
        <v>43669</v>
      </c>
      <c r="C210" s="8" t="s">
        <v>97</v>
      </c>
      <c r="D210" s="38" t="str">
        <f>LOOKUP($C210,[1]PRECIOS!$A$1:$B$150)</f>
        <v>PROLINK NEO  CLIP - ROJO</v>
      </c>
      <c r="E210" s="15">
        <v>1</v>
      </c>
      <c r="F210" s="10">
        <v>60</v>
      </c>
      <c r="G210" s="10">
        <f t="shared" si="9"/>
        <v>60</v>
      </c>
      <c r="H210" s="14" t="s">
        <v>33</v>
      </c>
      <c r="I210" s="12"/>
      <c r="J210" s="13">
        <v>49</v>
      </c>
      <c r="K210" s="13">
        <f t="shared" si="10"/>
        <v>11</v>
      </c>
      <c r="L210" s="13">
        <f t="shared" si="11"/>
        <v>11</v>
      </c>
    </row>
    <row r="211" spans="2:12" x14ac:dyDescent="0.25">
      <c r="B211" s="18">
        <v>43669</v>
      </c>
      <c r="C211" s="8" t="s">
        <v>98</v>
      </c>
      <c r="D211" s="38" t="str">
        <f>LOOKUP($C211,[1]PRECIOS!$A$1:$B$150)</f>
        <v>EPIK ONE -K405 - GOLD</v>
      </c>
      <c r="E211" s="15">
        <v>1</v>
      </c>
      <c r="F211" s="10">
        <v>144</v>
      </c>
      <c r="G211" s="10">
        <f t="shared" si="9"/>
        <v>144</v>
      </c>
      <c r="H211" s="14" t="s">
        <v>33</v>
      </c>
      <c r="I211" s="12"/>
      <c r="J211" s="13">
        <v>132</v>
      </c>
      <c r="K211" s="13">
        <f t="shared" si="10"/>
        <v>12</v>
      </c>
      <c r="L211" s="13">
        <f t="shared" si="11"/>
        <v>12</v>
      </c>
    </row>
    <row r="212" spans="2:12" x14ac:dyDescent="0.25">
      <c r="B212" s="18">
        <v>43669</v>
      </c>
      <c r="C212" s="8" t="s">
        <v>60</v>
      </c>
      <c r="D212" s="38" t="str">
        <f>LOOKUP($C212,[1]PRECIOS!$A$1:$B$150)</f>
        <v>OWN S3020</v>
      </c>
      <c r="E212" s="15">
        <v>1</v>
      </c>
      <c r="F212" s="10">
        <v>129</v>
      </c>
      <c r="G212" s="10">
        <f t="shared" si="9"/>
        <v>129</v>
      </c>
      <c r="H212" s="14" t="s">
        <v>33</v>
      </c>
      <c r="I212" s="12"/>
      <c r="J212" s="13">
        <v>90</v>
      </c>
      <c r="K212" s="13">
        <f t="shared" si="10"/>
        <v>39</v>
      </c>
      <c r="L212" s="13">
        <f t="shared" si="11"/>
        <v>39</v>
      </c>
    </row>
    <row r="213" spans="2:12" x14ac:dyDescent="0.25">
      <c r="B213" s="18">
        <v>43669</v>
      </c>
      <c r="C213" s="8" t="s">
        <v>12</v>
      </c>
      <c r="D213" s="38" t="str">
        <f>LOOKUP($C213,[1]PRECIOS!$A$1:$B$150)</f>
        <v>SAMSUNG E1272</v>
      </c>
      <c r="E213" s="15">
        <v>1</v>
      </c>
      <c r="F213" s="10">
        <v>70</v>
      </c>
      <c r="G213" s="10">
        <f t="shared" si="9"/>
        <v>70</v>
      </c>
      <c r="H213" s="14" t="s">
        <v>33</v>
      </c>
      <c r="I213" s="12"/>
      <c r="J213" s="13">
        <v>56</v>
      </c>
      <c r="K213" s="13">
        <f t="shared" si="10"/>
        <v>14</v>
      </c>
      <c r="L213" s="13">
        <f t="shared" si="11"/>
        <v>14</v>
      </c>
    </row>
    <row r="214" spans="2:12" x14ac:dyDescent="0.25">
      <c r="B214" s="18">
        <v>43669</v>
      </c>
      <c r="C214" s="8" t="s">
        <v>99</v>
      </c>
      <c r="D214" s="38" t="str">
        <f>LOOKUP($C214,[1]PRECIOS!$A$1:$B$130)</f>
        <v>NOKIA 3310 - NEGRO</v>
      </c>
      <c r="E214" s="15">
        <v>1</v>
      </c>
      <c r="F214" s="10">
        <v>70</v>
      </c>
      <c r="G214" s="10">
        <f t="shared" si="9"/>
        <v>70</v>
      </c>
      <c r="H214" s="14" t="s">
        <v>68</v>
      </c>
      <c r="I214" s="12"/>
      <c r="J214" s="13">
        <v>54</v>
      </c>
      <c r="K214" s="13">
        <f t="shared" si="10"/>
        <v>16</v>
      </c>
      <c r="L214" s="13">
        <f t="shared" si="11"/>
        <v>16</v>
      </c>
    </row>
    <row r="215" spans="2:12" x14ac:dyDescent="0.25">
      <c r="B215" s="18">
        <v>43669</v>
      </c>
      <c r="C215" s="8" t="s">
        <v>100</v>
      </c>
      <c r="D215" s="38" t="str">
        <f>LOOKUP($C215,[1]PRECIOS!$A$1:$B$130)</f>
        <v>LANDBYTE LT 1020 - NEGRO VERDE</v>
      </c>
      <c r="E215" s="15">
        <v>2</v>
      </c>
      <c r="F215" s="10">
        <v>38</v>
      </c>
      <c r="G215" s="10">
        <f t="shared" si="9"/>
        <v>76</v>
      </c>
      <c r="H215" s="14" t="s">
        <v>68</v>
      </c>
      <c r="I215" s="12"/>
      <c r="J215" s="13">
        <v>35</v>
      </c>
      <c r="K215" s="13">
        <f t="shared" si="10"/>
        <v>3</v>
      </c>
      <c r="L215" s="13">
        <f t="shared" si="11"/>
        <v>6</v>
      </c>
    </row>
    <row r="216" spans="2:12" x14ac:dyDescent="0.25">
      <c r="B216" s="18">
        <v>43669</v>
      </c>
      <c r="C216" s="8" t="s">
        <v>69</v>
      </c>
      <c r="D216" s="38" t="str">
        <f>LOOKUP($C216,[1]PRECIOS!$A$1:$B$130)</f>
        <v>UNONU U2 NEGRO</v>
      </c>
      <c r="E216" s="15">
        <v>1</v>
      </c>
      <c r="F216" s="10">
        <v>37</v>
      </c>
      <c r="G216" s="10">
        <f t="shared" si="9"/>
        <v>37</v>
      </c>
      <c r="H216" s="14" t="s">
        <v>68</v>
      </c>
      <c r="I216" s="12"/>
      <c r="J216" s="13">
        <v>32</v>
      </c>
      <c r="K216" s="13">
        <f t="shared" si="10"/>
        <v>5</v>
      </c>
      <c r="L216" s="13">
        <f t="shared" si="11"/>
        <v>5</v>
      </c>
    </row>
    <row r="217" spans="2:12" x14ac:dyDescent="0.25">
      <c r="B217" s="18">
        <v>43669</v>
      </c>
      <c r="C217" s="8" t="s">
        <v>94</v>
      </c>
      <c r="D217" s="38" t="str">
        <f>LOOKUP($C217,[1]PRECIOS!$A$1:$B$130)</f>
        <v>PROLINK NEO  CLIP - GRIS</v>
      </c>
      <c r="E217" s="15">
        <v>1</v>
      </c>
      <c r="F217" s="10">
        <v>60</v>
      </c>
      <c r="G217" s="10">
        <f t="shared" si="9"/>
        <v>60</v>
      </c>
      <c r="H217" s="12" t="s">
        <v>43</v>
      </c>
      <c r="I217" s="12"/>
      <c r="J217" s="13">
        <v>49</v>
      </c>
      <c r="K217" s="13">
        <f t="shared" si="10"/>
        <v>11</v>
      </c>
      <c r="L217" s="13">
        <f t="shared" si="11"/>
        <v>11</v>
      </c>
    </row>
    <row r="218" spans="2:12" x14ac:dyDescent="0.25">
      <c r="B218" s="18">
        <v>43669</v>
      </c>
      <c r="C218" s="8" t="s">
        <v>39</v>
      </c>
      <c r="D218" s="38" t="str">
        <f>LOOKUP($C218,[1]PRECIOS!$A$1:$B$150)</f>
        <v>SMOOTH SNAP MINI 2 - AZUL</v>
      </c>
      <c r="E218" s="15">
        <v>1</v>
      </c>
      <c r="F218" s="10">
        <v>36</v>
      </c>
      <c r="G218" s="10">
        <f t="shared" si="9"/>
        <v>36</v>
      </c>
      <c r="H218" s="21" t="s">
        <v>48</v>
      </c>
      <c r="I218" s="12"/>
      <c r="J218" s="13">
        <v>31</v>
      </c>
      <c r="K218" s="13">
        <f t="shared" si="10"/>
        <v>5</v>
      </c>
      <c r="L218" s="13">
        <f t="shared" si="11"/>
        <v>5</v>
      </c>
    </row>
    <row r="219" spans="2:12" x14ac:dyDescent="0.25">
      <c r="B219" s="18">
        <v>43669</v>
      </c>
      <c r="C219" s="8" t="s">
        <v>101</v>
      </c>
      <c r="D219" s="38" t="str">
        <f>LOOKUP($C219,[1]PRECIOS!$A$1:$B$150)</f>
        <v>ALCATEL 1066G - NEGRO</v>
      </c>
      <c r="E219" s="15">
        <v>1</v>
      </c>
      <c r="F219" s="10">
        <v>59</v>
      </c>
      <c r="G219" s="10">
        <f t="shared" si="9"/>
        <v>59</v>
      </c>
      <c r="H219" s="21" t="s">
        <v>48</v>
      </c>
      <c r="I219" s="12"/>
      <c r="J219" s="13">
        <v>48.47</v>
      </c>
      <c r="K219" s="13">
        <f t="shared" si="10"/>
        <v>10.530000000000001</v>
      </c>
      <c r="L219" s="13">
        <f t="shared" si="11"/>
        <v>10.530000000000001</v>
      </c>
    </row>
    <row r="220" spans="2:12" x14ac:dyDescent="0.25">
      <c r="B220" s="18">
        <v>43669</v>
      </c>
      <c r="C220" s="8" t="s">
        <v>14</v>
      </c>
      <c r="D220" s="38" t="str">
        <f>LOOKUP($C220,[1]PRECIOS!$A$1:$B$150)</f>
        <v>SAMSUNG SM - B109H</v>
      </c>
      <c r="E220" s="15">
        <v>1</v>
      </c>
      <c r="F220" s="10">
        <v>65</v>
      </c>
      <c r="G220" s="10">
        <f t="shared" si="9"/>
        <v>65</v>
      </c>
      <c r="H220" s="21" t="s">
        <v>48</v>
      </c>
      <c r="I220" s="12"/>
      <c r="J220" s="13">
        <v>58</v>
      </c>
      <c r="K220" s="13">
        <f t="shared" si="10"/>
        <v>7</v>
      </c>
      <c r="L220" s="13">
        <f t="shared" si="11"/>
        <v>7</v>
      </c>
    </row>
    <row r="221" spans="2:12" x14ac:dyDescent="0.25">
      <c r="B221" s="18">
        <v>43669</v>
      </c>
      <c r="C221" s="8" t="s">
        <v>15</v>
      </c>
      <c r="D221" s="38" t="str">
        <f>LOOKUP($C221,[1]PRECIOS!$A$1:$B$150)</f>
        <v>LG A270</v>
      </c>
      <c r="E221" s="15">
        <v>1</v>
      </c>
      <c r="F221" s="10">
        <v>60</v>
      </c>
      <c r="G221" s="10">
        <f t="shared" si="9"/>
        <v>60</v>
      </c>
      <c r="H221" s="21" t="s">
        <v>48</v>
      </c>
      <c r="I221" s="12"/>
      <c r="J221" s="13">
        <v>50</v>
      </c>
      <c r="K221" s="13">
        <f t="shared" si="10"/>
        <v>10</v>
      </c>
      <c r="L221" s="13">
        <f t="shared" si="11"/>
        <v>10</v>
      </c>
    </row>
    <row r="222" spans="2:12" x14ac:dyDescent="0.25">
      <c r="B222" s="18">
        <v>43669</v>
      </c>
      <c r="C222" s="8" t="s">
        <v>38</v>
      </c>
      <c r="D222" s="38" t="str">
        <f>LOOKUP($C222,[1]PRECIOS!$A$1:$B$150)</f>
        <v>UNONU U8 FLIP - ROSA</v>
      </c>
      <c r="E222" s="15">
        <v>1</v>
      </c>
      <c r="F222" s="10">
        <v>57</v>
      </c>
      <c r="G222" s="10">
        <f t="shared" si="9"/>
        <v>57</v>
      </c>
      <c r="H222" s="21" t="s">
        <v>48</v>
      </c>
      <c r="I222" s="12"/>
      <c r="J222" s="13">
        <v>48</v>
      </c>
      <c r="K222" s="13">
        <f t="shared" si="10"/>
        <v>9</v>
      </c>
      <c r="L222" s="13">
        <f t="shared" si="11"/>
        <v>9</v>
      </c>
    </row>
    <row r="223" spans="2:12" x14ac:dyDescent="0.25">
      <c r="B223" s="18">
        <v>43669</v>
      </c>
      <c r="C223" s="8" t="s">
        <v>50</v>
      </c>
      <c r="D223" s="38" t="str">
        <f>LOOKUP($C223,[1]PRECIOS!$A$1:$B$150)</f>
        <v>LANDBYTE LT 2020- AZUL</v>
      </c>
      <c r="E223" s="15">
        <v>1</v>
      </c>
      <c r="F223" s="10">
        <v>70</v>
      </c>
      <c r="G223" s="10">
        <f t="shared" si="9"/>
        <v>70</v>
      </c>
      <c r="H223" s="21" t="s">
        <v>48</v>
      </c>
      <c r="I223" s="12"/>
      <c r="J223" s="13">
        <v>66</v>
      </c>
      <c r="K223" s="13">
        <f t="shared" si="10"/>
        <v>4</v>
      </c>
      <c r="L223" s="13">
        <f t="shared" si="11"/>
        <v>4</v>
      </c>
    </row>
    <row r="224" spans="2:12" x14ac:dyDescent="0.25">
      <c r="B224" s="18">
        <v>43669</v>
      </c>
      <c r="C224" s="8" t="s">
        <v>77</v>
      </c>
      <c r="D224" s="38" t="str">
        <f>LOOKUP($C224,[1]PRECIOS!$A$1:$B$150)</f>
        <v>SMOOTH SNAP MINI - NARAJA</v>
      </c>
      <c r="E224" s="15">
        <v>1</v>
      </c>
      <c r="F224" s="10">
        <v>48</v>
      </c>
      <c r="G224" s="10">
        <f t="shared" si="9"/>
        <v>48</v>
      </c>
      <c r="H224" s="21" t="s">
        <v>48</v>
      </c>
      <c r="I224" s="12"/>
      <c r="J224" s="13">
        <v>36</v>
      </c>
      <c r="K224" s="13">
        <f t="shared" si="10"/>
        <v>12</v>
      </c>
      <c r="L224" s="13">
        <f t="shared" si="11"/>
        <v>12</v>
      </c>
    </row>
    <row r="225" spans="2:12" x14ac:dyDescent="0.25">
      <c r="B225" s="18">
        <v>43669</v>
      </c>
      <c r="C225" s="8" t="s">
        <v>12</v>
      </c>
      <c r="D225" s="38" t="str">
        <f>LOOKUP($C225,[1]PRECIOS!$A$1:$B$150)</f>
        <v>SAMSUNG E1272</v>
      </c>
      <c r="E225" s="15">
        <v>1</v>
      </c>
      <c r="F225" s="10">
        <v>70</v>
      </c>
      <c r="G225" s="10">
        <f t="shared" si="9"/>
        <v>70</v>
      </c>
      <c r="H225" s="21" t="s">
        <v>48</v>
      </c>
      <c r="I225" s="12"/>
      <c r="J225" s="13">
        <v>56</v>
      </c>
      <c r="K225" s="13">
        <f t="shared" si="10"/>
        <v>14</v>
      </c>
      <c r="L225" s="13">
        <f t="shared" si="11"/>
        <v>14</v>
      </c>
    </row>
    <row r="226" spans="2:12" x14ac:dyDescent="0.25">
      <c r="B226" s="18">
        <v>43669</v>
      </c>
      <c r="C226" s="8" t="s">
        <v>49</v>
      </c>
      <c r="D226" s="38" t="str">
        <f>LOOKUP($C226,[1]PRECIOS!$A$1:$B$150)</f>
        <v>LANDBYTE LT 2020- NEGRO</v>
      </c>
      <c r="E226" s="15">
        <v>1</v>
      </c>
      <c r="F226" s="10">
        <v>70</v>
      </c>
      <c r="G226" s="10">
        <f t="shared" si="9"/>
        <v>70</v>
      </c>
      <c r="H226" s="21" t="s">
        <v>48</v>
      </c>
      <c r="I226" s="12"/>
      <c r="J226" s="13">
        <v>66</v>
      </c>
      <c r="K226" s="13">
        <f t="shared" si="10"/>
        <v>4</v>
      </c>
      <c r="L226" s="13">
        <f t="shared" si="11"/>
        <v>4</v>
      </c>
    </row>
    <row r="227" spans="2:12" x14ac:dyDescent="0.25">
      <c r="B227" s="18">
        <v>43669</v>
      </c>
      <c r="C227" s="8" t="s">
        <v>60</v>
      </c>
      <c r="D227" s="38" t="str">
        <f>LOOKUP($C227,[1]PRECIOS!$A$1:$B$150)</f>
        <v>OWN S3020</v>
      </c>
      <c r="E227" s="15">
        <v>1</v>
      </c>
      <c r="F227" s="10">
        <v>129</v>
      </c>
      <c r="G227" s="10">
        <f t="shared" si="9"/>
        <v>129</v>
      </c>
      <c r="H227" s="21" t="s">
        <v>48</v>
      </c>
      <c r="I227" s="12"/>
      <c r="J227" s="13">
        <v>90</v>
      </c>
      <c r="K227" s="13">
        <f t="shared" si="10"/>
        <v>39</v>
      </c>
      <c r="L227" s="13">
        <f t="shared" si="11"/>
        <v>39</v>
      </c>
    </row>
    <row r="228" spans="2:12" x14ac:dyDescent="0.25">
      <c r="B228" s="18">
        <v>43669</v>
      </c>
      <c r="C228" s="8" t="s">
        <v>99</v>
      </c>
      <c r="D228" s="38" t="str">
        <f>LOOKUP($C228,[1]PRECIOS!$A$1:$B$150)</f>
        <v>NOKIA 3310 - NEGRO</v>
      </c>
      <c r="E228" s="15">
        <v>4</v>
      </c>
      <c r="F228" s="10">
        <v>70</v>
      </c>
      <c r="G228" s="10">
        <f t="shared" si="9"/>
        <v>280</v>
      </c>
      <c r="H228" s="14" t="s">
        <v>32</v>
      </c>
      <c r="I228" s="12"/>
      <c r="J228" s="13">
        <v>54</v>
      </c>
      <c r="K228" s="13">
        <f t="shared" si="10"/>
        <v>16</v>
      </c>
      <c r="L228" s="13">
        <f t="shared" si="11"/>
        <v>64</v>
      </c>
    </row>
    <row r="229" spans="2:12" x14ac:dyDescent="0.25">
      <c r="B229" s="18">
        <v>43669</v>
      </c>
      <c r="C229" s="8" t="s">
        <v>67</v>
      </c>
      <c r="D229" s="38" t="str">
        <f>LOOKUP($C229,[1]PRECIOS!$A$1:$B$150)</f>
        <v>UNONU U2 BLANCO</v>
      </c>
      <c r="E229" s="15">
        <v>2</v>
      </c>
      <c r="F229" s="10">
        <v>37</v>
      </c>
      <c r="G229" s="10">
        <f t="shared" si="9"/>
        <v>74</v>
      </c>
      <c r="H229" s="14" t="s">
        <v>32</v>
      </c>
      <c r="I229" s="12"/>
      <c r="J229" s="13">
        <v>32</v>
      </c>
      <c r="K229" s="13">
        <f t="shared" si="10"/>
        <v>5</v>
      </c>
      <c r="L229" s="13">
        <f t="shared" si="11"/>
        <v>10</v>
      </c>
    </row>
    <row r="230" spans="2:12" x14ac:dyDescent="0.25">
      <c r="B230" s="18">
        <v>43669</v>
      </c>
      <c r="C230" s="8" t="s">
        <v>69</v>
      </c>
      <c r="D230" s="38" t="str">
        <f>LOOKUP($C230,[1]PRECIOS!$A$1:$B$150)</f>
        <v>UNONU U2 NEGRO</v>
      </c>
      <c r="E230" s="15">
        <v>2</v>
      </c>
      <c r="F230" s="10">
        <v>37</v>
      </c>
      <c r="G230" s="10">
        <f t="shared" si="9"/>
        <v>74</v>
      </c>
      <c r="H230" s="14" t="s">
        <v>32</v>
      </c>
      <c r="I230" s="12"/>
      <c r="J230" s="13">
        <v>32</v>
      </c>
      <c r="K230" s="13">
        <f t="shared" si="10"/>
        <v>5</v>
      </c>
      <c r="L230" s="13">
        <f t="shared" si="11"/>
        <v>10</v>
      </c>
    </row>
    <row r="231" spans="2:12" x14ac:dyDescent="0.25">
      <c r="B231" s="18">
        <v>43669</v>
      </c>
      <c r="C231" s="8" t="s">
        <v>36</v>
      </c>
      <c r="D231" s="38" t="str">
        <f>LOOKUP($C231,[1]PRECIOS!$A$1:$B$150)</f>
        <v>UNONU U2 AZUL</v>
      </c>
      <c r="E231" s="15">
        <v>2</v>
      </c>
      <c r="F231" s="10">
        <v>37</v>
      </c>
      <c r="G231" s="10">
        <f t="shared" si="9"/>
        <v>74</v>
      </c>
      <c r="H231" s="14" t="s">
        <v>32</v>
      </c>
      <c r="I231" s="12"/>
      <c r="J231" s="13">
        <v>32</v>
      </c>
      <c r="K231" s="13">
        <f t="shared" si="10"/>
        <v>5</v>
      </c>
      <c r="L231" s="13">
        <f t="shared" si="11"/>
        <v>10</v>
      </c>
    </row>
    <row r="232" spans="2:12" x14ac:dyDescent="0.25">
      <c r="B232" s="18">
        <v>43669</v>
      </c>
      <c r="C232" s="8" t="s">
        <v>23</v>
      </c>
      <c r="D232" s="38" t="str">
        <f>LOOKUP($C232,[1]PRECIOS!$A$1:$B$150)</f>
        <v>PROLINK NEO PLUS - NEGRO</v>
      </c>
      <c r="E232" s="15">
        <v>2</v>
      </c>
      <c r="F232" s="10">
        <v>38</v>
      </c>
      <c r="G232" s="10">
        <f t="shared" si="9"/>
        <v>76</v>
      </c>
      <c r="H232" s="14" t="s">
        <v>32</v>
      </c>
      <c r="I232" s="12"/>
      <c r="J232" s="13">
        <v>31</v>
      </c>
      <c r="K232" s="13">
        <f t="shared" si="10"/>
        <v>7</v>
      </c>
      <c r="L232" s="13">
        <f t="shared" si="11"/>
        <v>14</v>
      </c>
    </row>
    <row r="233" spans="2:12" x14ac:dyDescent="0.25">
      <c r="B233" s="18">
        <v>43669</v>
      </c>
      <c r="C233" s="8" t="s">
        <v>16</v>
      </c>
      <c r="D233" s="38" t="str">
        <f>LOOKUP($C233,[1]PRECIOS!$A$1:$B$150)</f>
        <v>PROLINK NEO PLUS - AZUL</v>
      </c>
      <c r="E233" s="15">
        <v>2</v>
      </c>
      <c r="F233" s="10">
        <v>38</v>
      </c>
      <c r="G233" s="10">
        <f>E233*F233</f>
        <v>76</v>
      </c>
      <c r="H233" s="14" t="s">
        <v>32</v>
      </c>
      <c r="I233" s="12"/>
      <c r="J233" s="13">
        <v>31</v>
      </c>
      <c r="K233" s="13">
        <f t="shared" si="10"/>
        <v>7</v>
      </c>
      <c r="L233" s="13">
        <f t="shared" si="11"/>
        <v>14</v>
      </c>
    </row>
    <row r="234" spans="2:12" x14ac:dyDescent="0.25">
      <c r="B234" s="18">
        <v>43669</v>
      </c>
      <c r="C234" s="8" t="s">
        <v>12</v>
      </c>
      <c r="D234" s="38" t="str">
        <f>LOOKUP($C234,[1]PRECIOS!$A$1:$B$150)</f>
        <v>SAMSUNG E1272</v>
      </c>
      <c r="E234" s="15">
        <v>1</v>
      </c>
      <c r="F234" s="10">
        <v>70</v>
      </c>
      <c r="G234" s="10">
        <f>E234*F234</f>
        <v>70</v>
      </c>
      <c r="H234" s="14" t="s">
        <v>32</v>
      </c>
      <c r="I234" s="12"/>
      <c r="J234" s="13">
        <v>56</v>
      </c>
      <c r="K234" s="13">
        <f t="shared" si="10"/>
        <v>14</v>
      </c>
      <c r="L234" s="13">
        <f t="shared" si="11"/>
        <v>14</v>
      </c>
    </row>
    <row r="235" spans="2:12" x14ac:dyDescent="0.25">
      <c r="B235" s="18">
        <v>43672</v>
      </c>
      <c r="C235" s="8" t="s">
        <v>67</v>
      </c>
      <c r="D235" s="38" t="str">
        <f>LOOKUP($C235,[1]PRECIOS!$A$1:$B$130)</f>
        <v>UNONU U2 BLANCO</v>
      </c>
      <c r="E235" s="15">
        <v>2</v>
      </c>
      <c r="F235" s="10">
        <v>37</v>
      </c>
      <c r="G235" s="10">
        <f t="shared" ref="G235:G259" si="12">E235*F235</f>
        <v>74</v>
      </c>
      <c r="H235" s="14" t="s">
        <v>68</v>
      </c>
      <c r="I235" s="12"/>
      <c r="J235" s="13">
        <v>32</v>
      </c>
      <c r="K235" s="13">
        <f t="shared" si="10"/>
        <v>5</v>
      </c>
      <c r="L235" s="13">
        <f t="shared" si="11"/>
        <v>10</v>
      </c>
    </row>
    <row r="236" spans="2:12" x14ac:dyDescent="0.25">
      <c r="B236" s="18">
        <v>43672</v>
      </c>
      <c r="C236" s="8" t="s">
        <v>69</v>
      </c>
      <c r="D236" s="38" t="str">
        <f>LOOKUP($C236,[1]PRECIOS!$A$1:$B$130)</f>
        <v>UNONU U2 NEGRO</v>
      </c>
      <c r="E236" s="15">
        <v>2</v>
      </c>
      <c r="F236" s="10">
        <v>37</v>
      </c>
      <c r="G236" s="10">
        <f t="shared" si="12"/>
        <v>74</v>
      </c>
      <c r="H236" s="14" t="s">
        <v>68</v>
      </c>
      <c r="I236" s="12"/>
      <c r="J236" s="13">
        <v>32</v>
      </c>
      <c r="K236" s="13">
        <f t="shared" si="10"/>
        <v>5</v>
      </c>
      <c r="L236" s="13">
        <f t="shared" si="11"/>
        <v>10</v>
      </c>
    </row>
    <row r="237" spans="2:12" x14ac:dyDescent="0.25">
      <c r="B237" s="18">
        <v>43672</v>
      </c>
      <c r="C237" s="8" t="s">
        <v>36</v>
      </c>
      <c r="D237" s="38" t="str">
        <f>LOOKUP($C237,[1]PRECIOS!$A$1:$B$130)</f>
        <v>UNONU U2 AZUL</v>
      </c>
      <c r="E237" s="15">
        <v>2</v>
      </c>
      <c r="F237" s="10">
        <v>37</v>
      </c>
      <c r="G237" s="10">
        <f t="shared" si="12"/>
        <v>74</v>
      </c>
      <c r="H237" s="14" t="s">
        <v>68</v>
      </c>
      <c r="I237" s="12"/>
      <c r="J237" s="13">
        <v>32</v>
      </c>
      <c r="K237" s="13">
        <f t="shared" si="10"/>
        <v>5</v>
      </c>
      <c r="L237" s="13">
        <f t="shared" si="11"/>
        <v>10</v>
      </c>
    </row>
    <row r="238" spans="2:12" x14ac:dyDescent="0.25">
      <c r="B238" s="18">
        <v>43672</v>
      </c>
      <c r="C238" s="8" t="s">
        <v>54</v>
      </c>
      <c r="D238" s="38" t="str">
        <f>LOOKUP($C238,[1]PRECIOS!$A$1:$B$150)</f>
        <v>SAMSUNG GALAXY TREND DUOS</v>
      </c>
      <c r="E238" s="15">
        <v>2</v>
      </c>
      <c r="F238" s="10">
        <v>161</v>
      </c>
      <c r="G238" s="10">
        <f t="shared" si="12"/>
        <v>322</v>
      </c>
      <c r="H238" s="14" t="s">
        <v>40</v>
      </c>
      <c r="I238" s="12"/>
      <c r="J238" s="13">
        <v>131</v>
      </c>
      <c r="K238" s="13">
        <f t="shared" si="10"/>
        <v>30</v>
      </c>
      <c r="L238" s="13">
        <f t="shared" si="11"/>
        <v>60</v>
      </c>
    </row>
    <row r="239" spans="2:12" x14ac:dyDescent="0.25">
      <c r="B239" s="18">
        <v>43672</v>
      </c>
      <c r="C239" s="8" t="s">
        <v>97</v>
      </c>
      <c r="D239" s="38" t="str">
        <f>LOOKUP($C239,[1]PRECIOS!$A$1:$B$150)</f>
        <v>PROLINK NEO  CLIP - ROJO</v>
      </c>
      <c r="E239" s="15">
        <v>2</v>
      </c>
      <c r="F239" s="10">
        <v>60</v>
      </c>
      <c r="G239" s="10">
        <f t="shared" si="12"/>
        <v>120</v>
      </c>
      <c r="H239" s="14" t="s">
        <v>40</v>
      </c>
      <c r="I239" s="12"/>
      <c r="J239" s="13">
        <v>49</v>
      </c>
      <c r="K239" s="13">
        <f t="shared" si="10"/>
        <v>11</v>
      </c>
      <c r="L239" s="13">
        <f t="shared" si="11"/>
        <v>22</v>
      </c>
    </row>
    <row r="240" spans="2:12" x14ac:dyDescent="0.25">
      <c r="B240" s="18">
        <v>43672</v>
      </c>
      <c r="C240" s="8" t="s">
        <v>12</v>
      </c>
      <c r="D240" s="38" t="str">
        <f>LOOKUP($C240,[1]PRECIOS!$A$1:$B$150)</f>
        <v>SAMSUNG E1272</v>
      </c>
      <c r="E240" s="15">
        <v>3</v>
      </c>
      <c r="F240" s="10">
        <v>70</v>
      </c>
      <c r="G240" s="10">
        <f t="shared" si="12"/>
        <v>210</v>
      </c>
      <c r="H240" s="14" t="s">
        <v>40</v>
      </c>
      <c r="I240" s="12"/>
      <c r="J240" s="13">
        <v>56</v>
      </c>
      <c r="K240" s="13">
        <f t="shared" si="10"/>
        <v>14</v>
      </c>
      <c r="L240" s="13">
        <f t="shared" si="11"/>
        <v>42</v>
      </c>
    </row>
    <row r="241" spans="2:12" x14ac:dyDescent="0.25">
      <c r="B241" s="18">
        <v>43672</v>
      </c>
      <c r="C241" s="8" t="s">
        <v>10</v>
      </c>
      <c r="D241" s="38" t="str">
        <f>LOOKUP($C241,[1]PRECIOS!$A$1:$B$150)</f>
        <v xml:space="preserve">EPIK ONE -K405 SILVER </v>
      </c>
      <c r="E241" s="15">
        <v>1</v>
      </c>
      <c r="F241" s="10">
        <v>144</v>
      </c>
      <c r="G241" s="10">
        <f t="shared" si="12"/>
        <v>144</v>
      </c>
      <c r="H241" s="14" t="s">
        <v>40</v>
      </c>
      <c r="I241" s="12"/>
      <c r="J241" s="13">
        <v>132</v>
      </c>
      <c r="K241" s="13">
        <f t="shared" si="10"/>
        <v>12</v>
      </c>
      <c r="L241" s="13">
        <f t="shared" si="11"/>
        <v>12</v>
      </c>
    </row>
    <row r="242" spans="2:12" x14ac:dyDescent="0.25">
      <c r="B242" s="18">
        <v>43672</v>
      </c>
      <c r="C242" s="8" t="s">
        <v>60</v>
      </c>
      <c r="D242" s="38" t="str">
        <f>LOOKUP($C242,[1]PRECIOS!$A$1:$B$150)</f>
        <v>OWN S3020</v>
      </c>
      <c r="E242" s="15">
        <v>2</v>
      </c>
      <c r="F242" s="10">
        <v>129</v>
      </c>
      <c r="G242" s="10">
        <f t="shared" si="12"/>
        <v>258</v>
      </c>
      <c r="H242" s="14" t="s">
        <v>40</v>
      </c>
      <c r="I242" s="12"/>
      <c r="J242" s="13">
        <v>90</v>
      </c>
      <c r="K242" s="13">
        <f t="shared" si="10"/>
        <v>39</v>
      </c>
      <c r="L242" s="13">
        <f t="shared" si="11"/>
        <v>78</v>
      </c>
    </row>
    <row r="243" spans="2:12" x14ac:dyDescent="0.25">
      <c r="B243" s="18">
        <v>43672</v>
      </c>
      <c r="C243" s="8" t="s">
        <v>38</v>
      </c>
      <c r="D243" s="38" t="str">
        <f>LOOKUP($C243,[1]PRECIOS!$A$1:$B$130)</f>
        <v>UNONU U8 FLIP - ROSA</v>
      </c>
      <c r="E243" s="15">
        <v>2</v>
      </c>
      <c r="F243" s="10">
        <v>57</v>
      </c>
      <c r="G243" s="10">
        <f t="shared" si="12"/>
        <v>114</v>
      </c>
      <c r="H243" s="14" t="s">
        <v>71</v>
      </c>
      <c r="I243" s="12"/>
      <c r="J243" s="13">
        <v>48</v>
      </c>
      <c r="K243" s="13">
        <f t="shared" si="10"/>
        <v>9</v>
      </c>
      <c r="L243" s="13">
        <f t="shared" si="11"/>
        <v>18</v>
      </c>
    </row>
    <row r="244" spans="2:12" x14ac:dyDescent="0.25">
      <c r="B244" s="18">
        <v>43672</v>
      </c>
      <c r="C244" s="8" t="s">
        <v>29</v>
      </c>
      <c r="D244" s="38" t="str">
        <f>LOOKUP($C244,[1]PRECIOS!$A$1:$B$130)</f>
        <v>LOGIC - L5U BLANCO</v>
      </c>
      <c r="E244" s="15">
        <v>1</v>
      </c>
      <c r="F244" s="10">
        <v>180</v>
      </c>
      <c r="G244" s="10">
        <f t="shared" si="12"/>
        <v>180</v>
      </c>
      <c r="H244" s="14" t="s">
        <v>71</v>
      </c>
      <c r="I244" s="12"/>
      <c r="J244" s="13">
        <v>190</v>
      </c>
      <c r="K244" s="13">
        <f t="shared" si="10"/>
        <v>-10</v>
      </c>
      <c r="L244" s="13">
        <f t="shared" si="11"/>
        <v>-10</v>
      </c>
    </row>
    <row r="245" spans="2:12" x14ac:dyDescent="0.25">
      <c r="B245" s="18">
        <v>43672</v>
      </c>
      <c r="C245" s="8" t="s">
        <v>16</v>
      </c>
      <c r="D245" s="38" t="str">
        <f>LOOKUP($C245,[1]PRECIOS!$A$1:$B$130)</f>
        <v>PROLINK NEO PLUS - AZUL</v>
      </c>
      <c r="E245" s="15">
        <v>1</v>
      </c>
      <c r="F245" s="10">
        <v>38</v>
      </c>
      <c r="G245" s="10">
        <f t="shared" si="12"/>
        <v>38</v>
      </c>
      <c r="H245" s="14" t="s">
        <v>71</v>
      </c>
      <c r="I245" s="12"/>
      <c r="J245" s="13">
        <v>31</v>
      </c>
      <c r="K245" s="13">
        <f t="shared" si="10"/>
        <v>7</v>
      </c>
      <c r="L245" s="13">
        <f t="shared" si="11"/>
        <v>7</v>
      </c>
    </row>
    <row r="246" spans="2:12" x14ac:dyDescent="0.25">
      <c r="B246" s="18">
        <v>43672</v>
      </c>
      <c r="C246" s="8" t="s">
        <v>39</v>
      </c>
      <c r="D246" s="38" t="str">
        <f>LOOKUP($C246,[1]PRECIOS!$A$1:$B$150)</f>
        <v>SMOOTH SNAP MINI 2 - AZUL</v>
      </c>
      <c r="E246" s="15">
        <v>1</v>
      </c>
      <c r="F246" s="10">
        <v>36</v>
      </c>
      <c r="G246" s="10">
        <f t="shared" si="12"/>
        <v>36</v>
      </c>
      <c r="H246" s="14" t="s">
        <v>51</v>
      </c>
      <c r="I246" s="12"/>
      <c r="J246" s="13">
        <v>31</v>
      </c>
      <c r="K246" s="13">
        <f t="shared" si="10"/>
        <v>5</v>
      </c>
      <c r="L246" s="13">
        <f t="shared" si="11"/>
        <v>5</v>
      </c>
    </row>
    <row r="247" spans="2:12" x14ac:dyDescent="0.25">
      <c r="B247" s="18">
        <v>43672</v>
      </c>
      <c r="C247" s="8" t="s">
        <v>93</v>
      </c>
      <c r="D247" s="38" t="str">
        <f>LOOKUP($C247,[1]PRECIOS!$A$1:$B$150)</f>
        <v>PROLINK NEO CLIP - NEGRO</v>
      </c>
      <c r="E247" s="15">
        <v>2</v>
      </c>
      <c r="F247" s="10">
        <v>60</v>
      </c>
      <c r="G247" s="10">
        <f t="shared" si="12"/>
        <v>120</v>
      </c>
      <c r="H247" s="14" t="s">
        <v>51</v>
      </c>
      <c r="I247" s="12"/>
      <c r="J247" s="13">
        <v>49</v>
      </c>
      <c r="K247" s="13">
        <f t="shared" si="10"/>
        <v>11</v>
      </c>
      <c r="L247" s="13">
        <f t="shared" si="11"/>
        <v>22</v>
      </c>
    </row>
    <row r="248" spans="2:12" x14ac:dyDescent="0.25">
      <c r="B248" s="18">
        <v>43672</v>
      </c>
      <c r="C248" s="8" t="s">
        <v>94</v>
      </c>
      <c r="D248" s="38" t="str">
        <f>LOOKUP($C248,[1]PRECIOS!$A$1:$B$150)</f>
        <v>PROLINK NEO  CLIP - GRIS</v>
      </c>
      <c r="E248" s="15">
        <v>2</v>
      </c>
      <c r="F248" s="10">
        <v>60</v>
      </c>
      <c r="G248" s="10">
        <f t="shared" si="12"/>
        <v>120</v>
      </c>
      <c r="H248" s="14" t="s">
        <v>51</v>
      </c>
      <c r="I248" s="12"/>
      <c r="J248" s="13">
        <v>49</v>
      </c>
      <c r="K248" s="13">
        <f t="shared" si="10"/>
        <v>11</v>
      </c>
      <c r="L248" s="13">
        <f t="shared" si="11"/>
        <v>22</v>
      </c>
    </row>
    <row r="249" spans="2:12" x14ac:dyDescent="0.25">
      <c r="B249" s="18">
        <v>43672</v>
      </c>
      <c r="C249" s="8" t="s">
        <v>12</v>
      </c>
      <c r="D249" s="38" t="str">
        <f>LOOKUP($C249,[1]PRECIOS!$A$1:$B$150)</f>
        <v>SAMSUNG E1272</v>
      </c>
      <c r="E249" s="15">
        <v>2</v>
      </c>
      <c r="F249" s="10">
        <v>70</v>
      </c>
      <c r="G249" s="10">
        <f t="shared" si="12"/>
        <v>140</v>
      </c>
      <c r="H249" s="14" t="s">
        <v>51</v>
      </c>
      <c r="I249" s="12"/>
      <c r="J249" s="13">
        <v>56</v>
      </c>
      <c r="K249" s="13">
        <f t="shared" si="10"/>
        <v>14</v>
      </c>
      <c r="L249" s="13">
        <f t="shared" si="11"/>
        <v>28</v>
      </c>
    </row>
    <row r="250" spans="2:12" x14ac:dyDescent="0.25">
      <c r="B250" s="18">
        <v>43672</v>
      </c>
      <c r="C250" s="8" t="s">
        <v>60</v>
      </c>
      <c r="D250" s="38" t="str">
        <f>LOOKUP($C250,[1]PRECIOS!$A$1:$B$150)</f>
        <v>OWN S3020</v>
      </c>
      <c r="E250" s="15">
        <v>2</v>
      </c>
      <c r="F250" s="10">
        <v>129</v>
      </c>
      <c r="G250" s="10">
        <f t="shared" si="12"/>
        <v>258</v>
      </c>
      <c r="H250" s="14" t="s">
        <v>51</v>
      </c>
      <c r="I250" s="12"/>
      <c r="J250" s="13">
        <v>90</v>
      </c>
      <c r="K250" s="13">
        <f t="shared" si="10"/>
        <v>39</v>
      </c>
      <c r="L250" s="13">
        <f t="shared" si="11"/>
        <v>78</v>
      </c>
    </row>
    <row r="251" spans="2:12" x14ac:dyDescent="0.25">
      <c r="B251" s="18">
        <v>43672</v>
      </c>
      <c r="C251" s="8" t="s">
        <v>99</v>
      </c>
      <c r="D251" s="38" t="str">
        <f>LOOKUP($C251,[1]PRECIOS!$A$1:$B$150)</f>
        <v>NOKIA 3310 - NEGRO</v>
      </c>
      <c r="E251" s="15">
        <v>2</v>
      </c>
      <c r="F251" s="10">
        <v>70</v>
      </c>
      <c r="G251" s="10">
        <f t="shared" si="12"/>
        <v>140</v>
      </c>
      <c r="H251" s="14" t="s">
        <v>51</v>
      </c>
      <c r="I251" s="12"/>
      <c r="J251" s="13">
        <v>54</v>
      </c>
      <c r="K251" s="13">
        <f t="shared" si="10"/>
        <v>16</v>
      </c>
      <c r="L251" s="13">
        <f t="shared" si="11"/>
        <v>32</v>
      </c>
    </row>
    <row r="252" spans="2:12" x14ac:dyDescent="0.25">
      <c r="B252" s="18">
        <v>43672</v>
      </c>
      <c r="C252" s="8" t="s">
        <v>15</v>
      </c>
      <c r="D252" s="38" t="str">
        <f>LOOKUP($C252,[1]PRECIOS!$A$1:$B$150)</f>
        <v>LG A270</v>
      </c>
      <c r="E252" s="15">
        <v>2</v>
      </c>
      <c r="F252" s="10">
        <v>60</v>
      </c>
      <c r="G252" s="10">
        <f t="shared" si="12"/>
        <v>120</v>
      </c>
      <c r="H252" s="14" t="s">
        <v>51</v>
      </c>
      <c r="I252" s="12"/>
      <c r="J252" s="13">
        <v>50</v>
      </c>
      <c r="K252" s="13">
        <f t="shared" si="10"/>
        <v>10</v>
      </c>
      <c r="L252" s="13">
        <f t="shared" si="11"/>
        <v>20</v>
      </c>
    </row>
    <row r="253" spans="2:12" x14ac:dyDescent="0.25">
      <c r="B253" s="18">
        <v>43672</v>
      </c>
      <c r="C253" s="8" t="s">
        <v>99</v>
      </c>
      <c r="D253" s="38" t="str">
        <f>LOOKUP($C253,[1]PRECIOS!$A$1:$B$150)</f>
        <v>NOKIA 3310 - NEGRO</v>
      </c>
      <c r="E253" s="15">
        <v>2</v>
      </c>
      <c r="F253" s="10">
        <v>70</v>
      </c>
      <c r="G253" s="10">
        <f t="shared" si="12"/>
        <v>140</v>
      </c>
      <c r="H253" s="14" t="s">
        <v>74</v>
      </c>
      <c r="I253" s="12"/>
      <c r="J253" s="13">
        <v>54</v>
      </c>
      <c r="K253" s="13">
        <f t="shared" si="10"/>
        <v>16</v>
      </c>
      <c r="L253" s="13">
        <f t="shared" si="11"/>
        <v>32</v>
      </c>
    </row>
    <row r="254" spans="2:12" x14ac:dyDescent="0.25">
      <c r="B254" s="18">
        <v>43673</v>
      </c>
      <c r="C254" s="8" t="s">
        <v>99</v>
      </c>
      <c r="D254" s="38" t="str">
        <f>LOOKUP($C254,[1]PRECIOS!$A$1:$B$180)</f>
        <v>NOKIA 3310 - NEGRO</v>
      </c>
      <c r="E254" s="15">
        <v>1</v>
      </c>
      <c r="F254" s="10">
        <v>70</v>
      </c>
      <c r="G254" s="10">
        <f t="shared" si="12"/>
        <v>70</v>
      </c>
      <c r="H254" s="14" t="s">
        <v>87</v>
      </c>
      <c r="I254" s="12"/>
      <c r="J254" s="13">
        <v>54</v>
      </c>
      <c r="K254" s="13">
        <f t="shared" si="10"/>
        <v>16</v>
      </c>
      <c r="L254" s="13">
        <f t="shared" si="11"/>
        <v>16</v>
      </c>
    </row>
    <row r="255" spans="2:12" x14ac:dyDescent="0.25">
      <c r="B255" s="18">
        <v>43673</v>
      </c>
      <c r="C255" s="8" t="s">
        <v>15</v>
      </c>
      <c r="D255" s="38" t="str">
        <f>LOOKUP($C255,[1]PRECIOS!$A$1:$B$150)</f>
        <v>LG A270</v>
      </c>
      <c r="E255" s="15">
        <v>3</v>
      </c>
      <c r="F255" s="10">
        <v>60</v>
      </c>
      <c r="G255" s="10">
        <f t="shared" si="12"/>
        <v>180</v>
      </c>
      <c r="H255" s="14" t="s">
        <v>102</v>
      </c>
      <c r="I255" s="12"/>
      <c r="J255" s="13">
        <v>50</v>
      </c>
      <c r="K255" s="13">
        <f t="shared" si="10"/>
        <v>10</v>
      </c>
      <c r="L255" s="13">
        <f t="shared" si="11"/>
        <v>30</v>
      </c>
    </row>
    <row r="256" spans="2:12" x14ac:dyDescent="0.25">
      <c r="B256" s="18">
        <v>43673</v>
      </c>
      <c r="C256" s="8" t="s">
        <v>14</v>
      </c>
      <c r="D256" s="38" t="str">
        <f>LOOKUP($C256,[1]PRECIOS!$A$1:$B$150)</f>
        <v>SAMSUNG SM - B109H</v>
      </c>
      <c r="E256" s="15">
        <v>1</v>
      </c>
      <c r="F256" s="10">
        <v>65</v>
      </c>
      <c r="G256" s="10">
        <f t="shared" si="12"/>
        <v>65</v>
      </c>
      <c r="H256" s="14" t="s">
        <v>102</v>
      </c>
      <c r="I256" s="12"/>
      <c r="J256" s="13">
        <v>58</v>
      </c>
      <c r="K256" s="13">
        <f t="shared" si="10"/>
        <v>7</v>
      </c>
      <c r="L256" s="13">
        <f t="shared" si="11"/>
        <v>7</v>
      </c>
    </row>
    <row r="257" spans="2:12" x14ac:dyDescent="0.25">
      <c r="B257" s="18">
        <v>43673</v>
      </c>
      <c r="C257" s="8" t="s">
        <v>12</v>
      </c>
      <c r="D257" s="38" t="str">
        <f>LOOKUP($C257,[1]PRECIOS!$A$1:$B$150)</f>
        <v>SAMSUNG E1272</v>
      </c>
      <c r="E257" s="15">
        <v>1</v>
      </c>
      <c r="F257" s="10">
        <v>70</v>
      </c>
      <c r="G257" s="10">
        <f t="shared" si="12"/>
        <v>70</v>
      </c>
      <c r="H257" s="14" t="s">
        <v>102</v>
      </c>
      <c r="I257" s="12"/>
      <c r="J257" s="13">
        <v>56</v>
      </c>
      <c r="K257" s="13">
        <f t="shared" si="10"/>
        <v>14</v>
      </c>
      <c r="L257" s="13">
        <f t="shared" si="11"/>
        <v>14</v>
      </c>
    </row>
    <row r="258" spans="2:12" x14ac:dyDescent="0.25">
      <c r="B258" s="18">
        <v>43661</v>
      </c>
      <c r="C258" s="8" t="s">
        <v>12</v>
      </c>
      <c r="D258" s="38" t="str">
        <f>LOOKUP($C258,[1]PRECIOS!$A$1:$B$150)</f>
        <v>SAMSUNG E1272</v>
      </c>
      <c r="E258" s="15">
        <v>2</v>
      </c>
      <c r="F258" s="10">
        <v>70</v>
      </c>
      <c r="G258" s="10">
        <f t="shared" si="12"/>
        <v>140</v>
      </c>
      <c r="H258" s="14" t="s">
        <v>103</v>
      </c>
      <c r="I258" s="12"/>
      <c r="J258" s="13">
        <v>56</v>
      </c>
      <c r="K258" s="13">
        <f t="shared" si="10"/>
        <v>14</v>
      </c>
      <c r="L258" s="13">
        <f t="shared" si="11"/>
        <v>28</v>
      </c>
    </row>
    <row r="259" spans="2:12" x14ac:dyDescent="0.25">
      <c r="B259" s="18">
        <v>43661</v>
      </c>
      <c r="C259" s="8" t="s">
        <v>14</v>
      </c>
      <c r="D259" s="38" t="str">
        <f>LOOKUP($C259,[1]PRECIOS!$A$1:$B$150)</f>
        <v>SAMSUNG SM - B109H</v>
      </c>
      <c r="E259" s="15">
        <v>1</v>
      </c>
      <c r="F259" s="10">
        <v>65</v>
      </c>
      <c r="G259" s="10">
        <f t="shared" si="12"/>
        <v>65</v>
      </c>
      <c r="H259" s="14" t="s">
        <v>103</v>
      </c>
      <c r="I259" s="12"/>
      <c r="J259" s="13">
        <v>58</v>
      </c>
      <c r="K259" s="13">
        <f t="shared" ref="K259:K311" si="13">F259-J259</f>
        <v>7</v>
      </c>
      <c r="L259" s="13">
        <f t="shared" ref="L259:L311" si="14">K259*E259</f>
        <v>7</v>
      </c>
    </row>
    <row r="260" spans="2:12" x14ac:dyDescent="0.25">
      <c r="B260" s="18">
        <v>43675</v>
      </c>
      <c r="C260" s="8" t="s">
        <v>54</v>
      </c>
      <c r="D260" s="38" t="str">
        <f>LOOKUP($C260,[1]PRECIOS!$A$1:$B$130)</f>
        <v>SAMSUNG GALAXY TREND DUOS</v>
      </c>
      <c r="E260" s="15">
        <v>2</v>
      </c>
      <c r="F260" s="10">
        <v>161</v>
      </c>
      <c r="G260" s="10">
        <f>E260*F260</f>
        <v>322</v>
      </c>
      <c r="H260" s="14" t="s">
        <v>61</v>
      </c>
      <c r="I260" s="12"/>
      <c r="J260" s="13">
        <v>131</v>
      </c>
      <c r="K260" s="13">
        <f t="shared" si="13"/>
        <v>30</v>
      </c>
      <c r="L260" s="13">
        <f t="shared" si="14"/>
        <v>60</v>
      </c>
    </row>
    <row r="261" spans="2:12" x14ac:dyDescent="0.25">
      <c r="B261" s="18">
        <v>43675</v>
      </c>
      <c r="C261" s="8" t="s">
        <v>104</v>
      </c>
      <c r="D261" s="38" t="str">
        <f>LOOKUP($C261,[1]PRECIOS!$A$1:$B$130)</f>
        <v>NOKIA 3310 - NEGRO</v>
      </c>
      <c r="E261" s="15">
        <v>2</v>
      </c>
      <c r="F261" s="10">
        <v>70</v>
      </c>
      <c r="G261" s="10">
        <f t="shared" ref="G261:G311" si="15">E261*F261</f>
        <v>140</v>
      </c>
      <c r="H261" s="14" t="s">
        <v>61</v>
      </c>
      <c r="I261" s="12"/>
      <c r="J261" s="13">
        <v>54</v>
      </c>
      <c r="K261" s="13">
        <f t="shared" si="13"/>
        <v>16</v>
      </c>
      <c r="L261" s="13">
        <f t="shared" si="14"/>
        <v>32</v>
      </c>
    </row>
    <row r="262" spans="2:12" x14ac:dyDescent="0.25">
      <c r="B262" s="18">
        <v>43675</v>
      </c>
      <c r="C262" s="8" t="s">
        <v>93</v>
      </c>
      <c r="D262" s="38" t="str">
        <f>LOOKUP($C262,[1]PRECIOS!$A$1:$B$130)</f>
        <v>PROLINK NEO CLIP - NEGRO</v>
      </c>
      <c r="E262" s="15">
        <v>1</v>
      </c>
      <c r="F262" s="10">
        <v>60</v>
      </c>
      <c r="G262" s="10">
        <f t="shared" si="15"/>
        <v>60</v>
      </c>
      <c r="H262" s="14" t="s">
        <v>61</v>
      </c>
      <c r="I262" s="12"/>
      <c r="J262" s="13">
        <v>49</v>
      </c>
      <c r="K262" s="13">
        <f t="shared" si="13"/>
        <v>11</v>
      </c>
      <c r="L262" s="13">
        <f t="shared" si="14"/>
        <v>11</v>
      </c>
    </row>
    <row r="263" spans="2:12" x14ac:dyDescent="0.25">
      <c r="B263" s="18">
        <v>43675</v>
      </c>
      <c r="C263" s="8" t="s">
        <v>97</v>
      </c>
      <c r="D263" s="38" t="str">
        <f>LOOKUP($C263,[1]PRECIOS!$A$1:$B$130)</f>
        <v>PROLINK NEO  CLIP - ROJO</v>
      </c>
      <c r="E263" s="15">
        <v>1</v>
      </c>
      <c r="F263" s="10">
        <v>60</v>
      </c>
      <c r="G263" s="10">
        <f t="shared" si="15"/>
        <v>60</v>
      </c>
      <c r="H263" s="14" t="s">
        <v>61</v>
      </c>
      <c r="I263" s="12"/>
      <c r="J263" s="13">
        <v>49</v>
      </c>
      <c r="K263" s="13">
        <f t="shared" si="13"/>
        <v>11</v>
      </c>
      <c r="L263" s="13">
        <f t="shared" si="14"/>
        <v>11</v>
      </c>
    </row>
    <row r="264" spans="2:12" x14ac:dyDescent="0.25">
      <c r="B264" s="18">
        <v>43675</v>
      </c>
      <c r="C264" s="8" t="s">
        <v>93</v>
      </c>
      <c r="D264" s="38" t="str">
        <f>LOOKUP($C264,[1]PRECIOS!$A$1:$B$150)</f>
        <v>PROLINK NEO CLIP - NEGRO</v>
      </c>
      <c r="E264" s="15">
        <v>1</v>
      </c>
      <c r="F264" s="10">
        <v>60</v>
      </c>
      <c r="G264" s="10">
        <f t="shared" si="15"/>
        <v>60</v>
      </c>
      <c r="H264" s="14" t="s">
        <v>13</v>
      </c>
      <c r="I264" s="12"/>
      <c r="J264" s="13">
        <v>49</v>
      </c>
      <c r="K264" s="13">
        <f t="shared" si="13"/>
        <v>11</v>
      </c>
      <c r="L264" s="13">
        <f t="shared" si="14"/>
        <v>11</v>
      </c>
    </row>
    <row r="265" spans="2:12" x14ac:dyDescent="0.25">
      <c r="B265" s="18">
        <v>43675</v>
      </c>
      <c r="C265" s="8" t="s">
        <v>94</v>
      </c>
      <c r="D265" s="38" t="str">
        <f>LOOKUP($C265,[1]PRECIOS!$A$1:$B$150)</f>
        <v>PROLINK NEO  CLIP - GRIS</v>
      </c>
      <c r="E265" s="15">
        <v>1</v>
      </c>
      <c r="F265" s="10">
        <v>60</v>
      </c>
      <c r="G265" s="10">
        <f t="shared" si="15"/>
        <v>60</v>
      </c>
      <c r="H265" s="14" t="s">
        <v>13</v>
      </c>
      <c r="I265" s="12"/>
      <c r="J265" s="13">
        <v>49</v>
      </c>
      <c r="K265" s="13">
        <f t="shared" si="13"/>
        <v>11</v>
      </c>
      <c r="L265" s="13">
        <f t="shared" si="14"/>
        <v>11</v>
      </c>
    </row>
    <row r="266" spans="2:12" x14ac:dyDescent="0.25">
      <c r="B266" s="18">
        <v>43675</v>
      </c>
      <c r="C266" s="8" t="s">
        <v>67</v>
      </c>
      <c r="D266" s="38" t="str">
        <f>LOOKUP($C266,[1]PRECIOS!$A$1:$B$150)</f>
        <v>UNONU U2 BLANCO</v>
      </c>
      <c r="E266" s="15">
        <v>2</v>
      </c>
      <c r="F266" s="10">
        <v>37</v>
      </c>
      <c r="G266" s="10">
        <f t="shared" si="15"/>
        <v>74</v>
      </c>
      <c r="H266" s="14" t="s">
        <v>13</v>
      </c>
      <c r="I266" s="12"/>
      <c r="J266" s="13">
        <v>32</v>
      </c>
      <c r="K266" s="13">
        <f t="shared" si="13"/>
        <v>5</v>
      </c>
      <c r="L266" s="13">
        <f t="shared" si="14"/>
        <v>10</v>
      </c>
    </row>
    <row r="267" spans="2:12" x14ac:dyDescent="0.25">
      <c r="B267" s="18">
        <v>43675</v>
      </c>
      <c r="C267" s="8" t="s">
        <v>69</v>
      </c>
      <c r="D267" s="38" t="str">
        <f>LOOKUP($C267,[1]PRECIOS!$A$1:$B$150)</f>
        <v>UNONU U2 NEGRO</v>
      </c>
      <c r="E267" s="15">
        <v>3</v>
      </c>
      <c r="F267" s="10">
        <v>37</v>
      </c>
      <c r="G267" s="10">
        <f t="shared" si="15"/>
        <v>111</v>
      </c>
      <c r="H267" s="14" t="s">
        <v>13</v>
      </c>
      <c r="I267" s="12"/>
      <c r="J267" s="13">
        <v>32</v>
      </c>
      <c r="K267" s="13">
        <f t="shared" si="13"/>
        <v>5</v>
      </c>
      <c r="L267" s="13">
        <f t="shared" si="14"/>
        <v>15</v>
      </c>
    </row>
    <row r="268" spans="2:12" x14ac:dyDescent="0.25">
      <c r="B268" s="18">
        <v>43675</v>
      </c>
      <c r="C268" s="8" t="s">
        <v>36</v>
      </c>
      <c r="D268" s="38" t="str">
        <f>LOOKUP($C268,[1]PRECIOS!$A$1:$B$150)</f>
        <v>UNONU U2 AZUL</v>
      </c>
      <c r="E268" s="15">
        <v>2</v>
      </c>
      <c r="F268" s="10">
        <v>37</v>
      </c>
      <c r="G268" s="10">
        <f t="shared" si="15"/>
        <v>74</v>
      </c>
      <c r="H268" s="14" t="s">
        <v>13</v>
      </c>
      <c r="I268" s="12"/>
      <c r="J268" s="13">
        <v>32</v>
      </c>
      <c r="K268" s="13">
        <f t="shared" si="13"/>
        <v>5</v>
      </c>
      <c r="L268" s="13">
        <f t="shared" si="14"/>
        <v>10</v>
      </c>
    </row>
    <row r="269" spans="2:12" x14ac:dyDescent="0.25">
      <c r="B269" s="18">
        <v>43675</v>
      </c>
      <c r="C269" s="8" t="s">
        <v>100</v>
      </c>
      <c r="D269" s="38" t="str">
        <f>LOOKUP($C269,[1]PRECIOS!$A$1:$B$150)</f>
        <v>LANDBYTE LT 1020 - NEGRO VERDE</v>
      </c>
      <c r="E269" s="15">
        <v>2</v>
      </c>
      <c r="F269" s="10">
        <v>38</v>
      </c>
      <c r="G269" s="10">
        <f t="shared" si="15"/>
        <v>76</v>
      </c>
      <c r="H269" s="14" t="s">
        <v>13</v>
      </c>
      <c r="I269" s="12"/>
      <c r="J269" s="13">
        <v>35</v>
      </c>
      <c r="K269" s="13">
        <f t="shared" si="13"/>
        <v>3</v>
      </c>
      <c r="L269" s="13">
        <f t="shared" si="14"/>
        <v>6</v>
      </c>
    </row>
    <row r="270" spans="2:12" x14ac:dyDescent="0.25">
      <c r="B270" s="18">
        <v>43675</v>
      </c>
      <c r="C270" s="8" t="s">
        <v>105</v>
      </c>
      <c r="D270" s="38" t="str">
        <f>LOOKUP($C270,[1]PRECIOS!$A$1:$B$150)</f>
        <v>LANDBYTE LT 1020 - BLANCO</v>
      </c>
      <c r="E270" s="15">
        <v>2</v>
      </c>
      <c r="F270" s="10">
        <v>38</v>
      </c>
      <c r="G270" s="10">
        <f t="shared" si="15"/>
        <v>76</v>
      </c>
      <c r="H270" s="14" t="s">
        <v>13</v>
      </c>
      <c r="I270" s="12"/>
      <c r="J270" s="13">
        <v>35</v>
      </c>
      <c r="K270" s="13">
        <f t="shared" si="13"/>
        <v>3</v>
      </c>
      <c r="L270" s="13">
        <f t="shared" si="14"/>
        <v>6</v>
      </c>
    </row>
    <row r="271" spans="2:12" x14ac:dyDescent="0.25">
      <c r="B271" s="18">
        <v>43675</v>
      </c>
      <c r="C271" s="8" t="s">
        <v>23</v>
      </c>
      <c r="D271" s="38" t="str">
        <f>LOOKUP($C271,[1]PRECIOS!$A$1:$B$150)</f>
        <v>PROLINK NEO PLUS - NEGRO</v>
      </c>
      <c r="E271" s="15">
        <v>1</v>
      </c>
      <c r="F271" s="10">
        <v>38</v>
      </c>
      <c r="G271" s="10">
        <f t="shared" si="15"/>
        <v>38</v>
      </c>
      <c r="H271" s="14" t="s">
        <v>13</v>
      </c>
      <c r="I271" s="12"/>
      <c r="J271" s="13">
        <v>31</v>
      </c>
      <c r="K271" s="13">
        <f t="shared" si="13"/>
        <v>7</v>
      </c>
      <c r="L271" s="13">
        <f t="shared" si="14"/>
        <v>7</v>
      </c>
    </row>
    <row r="272" spans="2:12" x14ac:dyDescent="0.25">
      <c r="B272" s="18">
        <v>43675</v>
      </c>
      <c r="C272" s="8" t="s">
        <v>16</v>
      </c>
      <c r="D272" s="38" t="str">
        <f>LOOKUP($C272,[1]PRECIOS!$A$1:$B$150)</f>
        <v>PROLINK NEO PLUS - AZUL</v>
      </c>
      <c r="E272" s="15">
        <v>2</v>
      </c>
      <c r="F272" s="10">
        <v>38</v>
      </c>
      <c r="G272" s="10">
        <f t="shared" si="15"/>
        <v>76</v>
      </c>
      <c r="H272" s="14" t="s">
        <v>13</v>
      </c>
      <c r="I272" s="12"/>
      <c r="J272" s="13">
        <v>31</v>
      </c>
      <c r="K272" s="13">
        <f t="shared" si="13"/>
        <v>7</v>
      </c>
      <c r="L272" s="13">
        <f t="shared" si="14"/>
        <v>14</v>
      </c>
    </row>
    <row r="273" spans="2:12" x14ac:dyDescent="0.25">
      <c r="B273" s="18">
        <v>43675</v>
      </c>
      <c r="C273" s="8" t="s">
        <v>99</v>
      </c>
      <c r="D273" s="38" t="str">
        <f>LOOKUP($C273,[1]PRECIOS!$A$1:$B$150)</f>
        <v>NOKIA 3310 - NEGRO</v>
      </c>
      <c r="E273" s="15">
        <v>1</v>
      </c>
      <c r="F273" s="10">
        <v>70</v>
      </c>
      <c r="G273" s="10">
        <f t="shared" si="15"/>
        <v>70</v>
      </c>
      <c r="H273" s="14" t="s">
        <v>13</v>
      </c>
      <c r="I273" s="12"/>
      <c r="J273" s="13">
        <v>54</v>
      </c>
      <c r="K273" s="13">
        <f t="shared" si="13"/>
        <v>16</v>
      </c>
      <c r="L273" s="13">
        <f t="shared" si="14"/>
        <v>16</v>
      </c>
    </row>
    <row r="274" spans="2:12" x14ac:dyDescent="0.25">
      <c r="B274" s="18">
        <v>43675</v>
      </c>
      <c r="C274" s="8" t="s">
        <v>12</v>
      </c>
      <c r="D274" s="38" t="str">
        <f>LOOKUP($C274,[1]PRECIOS!$A$1:$B$150)</f>
        <v>SAMSUNG E1272</v>
      </c>
      <c r="E274" s="15">
        <v>2</v>
      </c>
      <c r="F274" s="10">
        <v>70</v>
      </c>
      <c r="G274" s="10">
        <f t="shared" si="15"/>
        <v>140</v>
      </c>
      <c r="H274" s="14" t="s">
        <v>13</v>
      </c>
      <c r="I274" s="12"/>
      <c r="J274" s="13">
        <v>56</v>
      </c>
      <c r="K274" s="13">
        <f t="shared" si="13"/>
        <v>14</v>
      </c>
      <c r="L274" s="13">
        <f t="shared" si="14"/>
        <v>28</v>
      </c>
    </row>
    <row r="275" spans="2:12" x14ac:dyDescent="0.25">
      <c r="B275" s="18">
        <v>43675</v>
      </c>
      <c r="C275" s="8" t="s">
        <v>29</v>
      </c>
      <c r="D275" s="38" t="str">
        <f>LOOKUP($C275,[1]PRECIOS!$A$1:$B$150)</f>
        <v>LOGIC - L5U BLANCO</v>
      </c>
      <c r="E275" s="15">
        <v>1</v>
      </c>
      <c r="F275" s="10">
        <v>180</v>
      </c>
      <c r="G275" s="10">
        <f t="shared" si="15"/>
        <v>180</v>
      </c>
      <c r="H275" s="14" t="s">
        <v>106</v>
      </c>
      <c r="I275" s="12"/>
      <c r="J275" s="13">
        <v>190</v>
      </c>
      <c r="K275" s="13">
        <f t="shared" si="13"/>
        <v>-10</v>
      </c>
      <c r="L275" s="13">
        <f t="shared" si="14"/>
        <v>-10</v>
      </c>
    </row>
    <row r="276" spans="2:12" x14ac:dyDescent="0.25">
      <c r="B276" s="18">
        <v>43675</v>
      </c>
      <c r="C276" s="8" t="s">
        <v>60</v>
      </c>
      <c r="D276" s="38" t="str">
        <f>LOOKUP($C276,[1]PRECIOS!$A$1:$B$150)</f>
        <v>OWN S3020</v>
      </c>
      <c r="E276" s="15">
        <v>1</v>
      </c>
      <c r="F276" s="10">
        <v>129</v>
      </c>
      <c r="G276" s="10">
        <f t="shared" si="15"/>
        <v>129</v>
      </c>
      <c r="H276" s="14" t="s">
        <v>106</v>
      </c>
      <c r="I276" s="12"/>
      <c r="J276" s="13">
        <v>90</v>
      </c>
      <c r="K276" s="13">
        <f t="shared" si="13"/>
        <v>39</v>
      </c>
      <c r="L276" s="13">
        <f t="shared" si="14"/>
        <v>39</v>
      </c>
    </row>
    <row r="277" spans="2:12" x14ac:dyDescent="0.25">
      <c r="B277" s="18">
        <v>43675</v>
      </c>
      <c r="C277" s="8" t="s">
        <v>15</v>
      </c>
      <c r="D277" s="38" t="str">
        <f>LOOKUP($C277,[1]PRECIOS!$A$1:$B$150)</f>
        <v>LG A270</v>
      </c>
      <c r="E277" s="15">
        <v>1</v>
      </c>
      <c r="F277" s="10">
        <v>60</v>
      </c>
      <c r="G277" s="10">
        <f t="shared" si="15"/>
        <v>60</v>
      </c>
      <c r="H277" s="14" t="s">
        <v>106</v>
      </c>
      <c r="I277" s="12"/>
      <c r="J277" s="13">
        <v>50</v>
      </c>
      <c r="K277" s="13">
        <f t="shared" si="13"/>
        <v>10</v>
      </c>
      <c r="L277" s="13">
        <f t="shared" si="14"/>
        <v>10</v>
      </c>
    </row>
    <row r="278" spans="2:12" x14ac:dyDescent="0.25">
      <c r="B278" s="18">
        <v>43675</v>
      </c>
      <c r="C278" s="8" t="s">
        <v>14</v>
      </c>
      <c r="D278" s="38" t="str">
        <f>LOOKUP($C278,[1]PRECIOS!$A$1:$B$150)</f>
        <v>SAMSUNG SM - B109H</v>
      </c>
      <c r="E278" s="15">
        <v>1</v>
      </c>
      <c r="F278" s="10">
        <v>65</v>
      </c>
      <c r="G278" s="10">
        <f t="shared" si="15"/>
        <v>65</v>
      </c>
      <c r="H278" s="14" t="s">
        <v>106</v>
      </c>
      <c r="I278" s="12"/>
      <c r="J278" s="13">
        <v>58</v>
      </c>
      <c r="K278" s="13">
        <f t="shared" si="13"/>
        <v>7</v>
      </c>
      <c r="L278" s="13">
        <f t="shared" si="14"/>
        <v>7</v>
      </c>
    </row>
    <row r="279" spans="2:12" x14ac:dyDescent="0.25">
      <c r="B279" s="18">
        <v>43675</v>
      </c>
      <c r="C279" s="8" t="s">
        <v>99</v>
      </c>
      <c r="D279" s="38" t="str">
        <f>LOOKUP($C279,[1]PRECIOS!$A$1:$B$150)</f>
        <v>NOKIA 3310 - NEGRO</v>
      </c>
      <c r="E279" s="15">
        <v>1</v>
      </c>
      <c r="F279" s="10">
        <v>70</v>
      </c>
      <c r="G279" s="10">
        <f t="shared" si="15"/>
        <v>70</v>
      </c>
      <c r="H279" s="14" t="s">
        <v>106</v>
      </c>
      <c r="I279" s="12"/>
      <c r="J279" s="13">
        <v>54</v>
      </c>
      <c r="K279" s="13">
        <f t="shared" si="13"/>
        <v>16</v>
      </c>
      <c r="L279" s="13">
        <f t="shared" si="14"/>
        <v>16</v>
      </c>
    </row>
    <row r="280" spans="2:12" x14ac:dyDescent="0.25">
      <c r="B280" s="18">
        <v>43675</v>
      </c>
      <c r="C280" s="8" t="s">
        <v>52</v>
      </c>
      <c r="D280" s="38" t="str">
        <f>LOOKUP($C280,[1]PRECIOS!$A$1:$B$150)</f>
        <v>GOL S1 NAPOLI - PLOMO</v>
      </c>
      <c r="E280" s="15">
        <v>1</v>
      </c>
      <c r="F280" s="10">
        <v>60</v>
      </c>
      <c r="G280" s="10">
        <f t="shared" si="15"/>
        <v>60</v>
      </c>
      <c r="H280" s="14" t="s">
        <v>106</v>
      </c>
      <c r="I280" s="12"/>
      <c r="J280" s="13">
        <v>46.99</v>
      </c>
      <c r="K280" s="13">
        <f t="shared" si="13"/>
        <v>13.009999999999998</v>
      </c>
      <c r="L280" s="13">
        <f t="shared" si="14"/>
        <v>13.009999999999998</v>
      </c>
    </row>
    <row r="281" spans="2:12" x14ac:dyDescent="0.25">
      <c r="B281" s="18">
        <v>43676</v>
      </c>
      <c r="C281" s="8" t="s">
        <v>54</v>
      </c>
      <c r="D281" s="38" t="str">
        <f>LOOKUP($C281,[1]PRECIOS!$A$1:$B$196)</f>
        <v>SAMSUNG GALAXY TREND DUOS</v>
      </c>
      <c r="E281" s="15">
        <v>3</v>
      </c>
      <c r="F281" s="10">
        <v>161</v>
      </c>
      <c r="G281" s="10">
        <f t="shared" si="15"/>
        <v>483</v>
      </c>
      <c r="H281" s="14" t="s">
        <v>57</v>
      </c>
      <c r="I281" s="12"/>
      <c r="J281" s="13">
        <v>131</v>
      </c>
      <c r="K281" s="13">
        <f t="shared" si="13"/>
        <v>30</v>
      </c>
      <c r="L281" s="13">
        <f t="shared" si="14"/>
        <v>90</v>
      </c>
    </row>
    <row r="282" spans="2:12" x14ac:dyDescent="0.25">
      <c r="B282" s="18">
        <v>43676</v>
      </c>
      <c r="C282" s="8" t="s">
        <v>54</v>
      </c>
      <c r="D282" s="38" t="str">
        <f>LOOKUP($C282,[1]PRECIOS!$A$1:$B$196)</f>
        <v>SAMSUNG GALAXY TREND DUOS</v>
      </c>
      <c r="E282" s="15">
        <v>2</v>
      </c>
      <c r="F282" s="10">
        <v>156</v>
      </c>
      <c r="G282" s="10">
        <f t="shared" si="15"/>
        <v>312</v>
      </c>
      <c r="H282" s="14" t="s">
        <v>57</v>
      </c>
      <c r="I282" s="12"/>
      <c r="J282" s="13">
        <v>131</v>
      </c>
      <c r="K282" s="13">
        <f t="shared" si="13"/>
        <v>25</v>
      </c>
      <c r="L282" s="13">
        <f t="shared" si="14"/>
        <v>50</v>
      </c>
    </row>
    <row r="283" spans="2:12" x14ac:dyDescent="0.25">
      <c r="B283" s="18">
        <v>43676</v>
      </c>
      <c r="C283" s="8" t="s">
        <v>90</v>
      </c>
      <c r="D283" s="38" t="str">
        <f>LOOKUP($C283,[1]PRECIOS!$A$1:$B$96)</f>
        <v>MAXWEST UNO M7 -BLANCO</v>
      </c>
      <c r="E283" s="15">
        <v>1</v>
      </c>
      <c r="F283" s="10">
        <v>47</v>
      </c>
      <c r="G283" s="10">
        <f t="shared" si="15"/>
        <v>47</v>
      </c>
      <c r="H283" s="14" t="s">
        <v>30</v>
      </c>
      <c r="I283" s="12"/>
      <c r="J283" s="13">
        <v>37</v>
      </c>
      <c r="K283" s="13">
        <f t="shared" si="13"/>
        <v>10</v>
      </c>
      <c r="L283" s="13">
        <f t="shared" si="14"/>
        <v>10</v>
      </c>
    </row>
    <row r="284" spans="2:12" x14ac:dyDescent="0.25">
      <c r="B284" s="18">
        <v>43676</v>
      </c>
      <c r="C284" s="8" t="s">
        <v>107</v>
      </c>
      <c r="D284" s="39" t="str">
        <f>LOOKUP($C284,[1]PRECIOS!$A$1:$B$96)</f>
        <v>MAXWEST UNO M8 - ROJO</v>
      </c>
      <c r="E284" s="19">
        <v>1</v>
      </c>
      <c r="F284" s="20">
        <v>37</v>
      </c>
      <c r="G284" s="20">
        <f t="shared" si="15"/>
        <v>37</v>
      </c>
      <c r="H284" s="14" t="s">
        <v>30</v>
      </c>
      <c r="I284" s="12"/>
      <c r="J284" s="13">
        <v>37</v>
      </c>
      <c r="K284" s="13">
        <f t="shared" si="13"/>
        <v>0</v>
      </c>
      <c r="L284" s="13">
        <f t="shared" si="14"/>
        <v>0</v>
      </c>
    </row>
    <row r="285" spans="2:12" x14ac:dyDescent="0.25">
      <c r="B285" s="18">
        <v>43676</v>
      </c>
      <c r="C285" s="8" t="s">
        <v>60</v>
      </c>
      <c r="D285" s="38" t="str">
        <f>LOOKUP($C285,[1]PRECIOS!$A$1:$B$196)</f>
        <v>OWN S3020</v>
      </c>
      <c r="E285" s="15">
        <v>1</v>
      </c>
      <c r="F285" s="10">
        <v>129</v>
      </c>
      <c r="G285" s="10">
        <f t="shared" si="15"/>
        <v>129</v>
      </c>
      <c r="H285" s="14" t="s">
        <v>30</v>
      </c>
      <c r="I285" s="12"/>
      <c r="J285" s="13">
        <v>90</v>
      </c>
      <c r="K285" s="13">
        <f t="shared" si="13"/>
        <v>39</v>
      </c>
      <c r="L285" s="13">
        <f t="shared" si="14"/>
        <v>39</v>
      </c>
    </row>
    <row r="286" spans="2:12" x14ac:dyDescent="0.25">
      <c r="B286" s="18">
        <v>43676</v>
      </c>
      <c r="C286" s="8" t="s">
        <v>60</v>
      </c>
      <c r="D286" s="38" t="str">
        <f>LOOKUP($C286,[1]PRECIOS!$A$1:$B$130)</f>
        <v>OWN S3020</v>
      </c>
      <c r="E286" s="15">
        <v>1</v>
      </c>
      <c r="F286" s="10">
        <v>129</v>
      </c>
      <c r="G286" s="10">
        <f t="shared" si="15"/>
        <v>129</v>
      </c>
      <c r="H286" s="14" t="s">
        <v>55</v>
      </c>
      <c r="I286" s="12"/>
      <c r="J286" s="13">
        <v>90</v>
      </c>
      <c r="K286" s="13">
        <f t="shared" si="13"/>
        <v>39</v>
      </c>
      <c r="L286" s="13">
        <f t="shared" si="14"/>
        <v>39</v>
      </c>
    </row>
    <row r="287" spans="2:12" x14ac:dyDescent="0.25">
      <c r="B287" s="18">
        <v>43677</v>
      </c>
      <c r="C287" s="8" t="s">
        <v>12</v>
      </c>
      <c r="D287" s="38" t="str">
        <f>LOOKUP($C287,[1]PRECIOS!$A$1:$B$150)</f>
        <v>SAMSUNG E1272</v>
      </c>
      <c r="E287" s="15">
        <v>2</v>
      </c>
      <c r="F287" s="10">
        <v>70</v>
      </c>
      <c r="G287" s="10">
        <f t="shared" si="15"/>
        <v>140</v>
      </c>
      <c r="H287" s="14" t="s">
        <v>108</v>
      </c>
      <c r="I287" s="12"/>
      <c r="J287" s="13">
        <v>56</v>
      </c>
      <c r="K287" s="13">
        <f t="shared" si="13"/>
        <v>14</v>
      </c>
      <c r="L287" s="13">
        <f t="shared" si="14"/>
        <v>28</v>
      </c>
    </row>
    <row r="288" spans="2:12" x14ac:dyDescent="0.25">
      <c r="B288" s="18">
        <v>43677</v>
      </c>
      <c r="C288" s="8" t="s">
        <v>36</v>
      </c>
      <c r="D288" s="38" t="str">
        <f>LOOKUP($C288,[1]PRECIOS!$A$1:$B$150)</f>
        <v>UNONU U2 AZUL</v>
      </c>
      <c r="E288" s="15">
        <v>1</v>
      </c>
      <c r="F288" s="10">
        <v>37</v>
      </c>
      <c r="G288" s="10">
        <f t="shared" si="15"/>
        <v>37</v>
      </c>
      <c r="H288" s="14" t="s">
        <v>108</v>
      </c>
      <c r="I288" s="12"/>
      <c r="J288" s="13">
        <v>32</v>
      </c>
      <c r="K288" s="13">
        <f t="shared" si="13"/>
        <v>5</v>
      </c>
      <c r="L288" s="13">
        <f t="shared" si="14"/>
        <v>5</v>
      </c>
    </row>
    <row r="289" spans="2:12" x14ac:dyDescent="0.25">
      <c r="B289" s="18">
        <v>43677</v>
      </c>
      <c r="C289" s="8" t="s">
        <v>38</v>
      </c>
      <c r="D289" s="38" t="str">
        <f>LOOKUP($C289,[1]PRECIOS!$A$1:$B$150)</f>
        <v>UNONU U8 FLIP - ROSA</v>
      </c>
      <c r="E289" s="15">
        <v>1</v>
      </c>
      <c r="F289" s="10">
        <v>57</v>
      </c>
      <c r="G289" s="10">
        <f t="shared" si="15"/>
        <v>57</v>
      </c>
      <c r="H289" s="14" t="s">
        <v>108</v>
      </c>
      <c r="I289" s="12"/>
      <c r="J289" s="13">
        <v>48</v>
      </c>
      <c r="K289" s="13">
        <f t="shared" si="13"/>
        <v>9</v>
      </c>
      <c r="L289" s="13">
        <f t="shared" si="14"/>
        <v>9</v>
      </c>
    </row>
    <row r="290" spans="2:12" x14ac:dyDescent="0.25">
      <c r="B290" s="18">
        <v>43677</v>
      </c>
      <c r="C290" s="8" t="s">
        <v>100</v>
      </c>
      <c r="D290" s="38" t="str">
        <f>LOOKUP($C290,[1]PRECIOS!$A$1:$B$150)</f>
        <v>LANDBYTE LT 1020 - NEGRO VERDE</v>
      </c>
      <c r="E290" s="15">
        <v>1</v>
      </c>
      <c r="F290" s="10">
        <v>38</v>
      </c>
      <c r="G290" s="10">
        <f t="shared" si="15"/>
        <v>38</v>
      </c>
      <c r="H290" s="14" t="s">
        <v>108</v>
      </c>
      <c r="I290" s="12"/>
      <c r="J290" s="13">
        <v>35</v>
      </c>
      <c r="K290" s="13">
        <f t="shared" si="13"/>
        <v>3</v>
      </c>
      <c r="L290" s="13">
        <f t="shared" si="14"/>
        <v>3</v>
      </c>
    </row>
    <row r="291" spans="2:12" x14ac:dyDescent="0.25">
      <c r="B291" s="18">
        <v>43677</v>
      </c>
      <c r="C291" s="8" t="s">
        <v>36</v>
      </c>
      <c r="D291" s="38" t="str">
        <f>LOOKUP($C291,[1]PRECIOS!$A$1:$B$150)</f>
        <v>UNONU U2 AZUL</v>
      </c>
      <c r="E291" s="15">
        <v>1</v>
      </c>
      <c r="F291" s="10">
        <v>37</v>
      </c>
      <c r="G291" s="10">
        <f t="shared" si="15"/>
        <v>37</v>
      </c>
      <c r="H291" s="14" t="s">
        <v>109</v>
      </c>
      <c r="I291" s="12"/>
      <c r="J291" s="13">
        <v>32</v>
      </c>
      <c r="K291" s="13">
        <f t="shared" si="13"/>
        <v>5</v>
      </c>
      <c r="L291" s="13">
        <f t="shared" si="14"/>
        <v>5</v>
      </c>
    </row>
    <row r="292" spans="2:12" x14ac:dyDescent="0.25">
      <c r="B292" s="18">
        <v>43677</v>
      </c>
      <c r="C292" s="8" t="s">
        <v>65</v>
      </c>
      <c r="D292" s="38" t="str">
        <f>LOOKUP($C292,[1]PRECIOS!$A$1:$B$150)</f>
        <v>SMOOTH SNAP MINI - ROJO</v>
      </c>
      <c r="E292" s="15">
        <v>1</v>
      </c>
      <c r="F292" s="10">
        <v>48</v>
      </c>
      <c r="G292" s="10">
        <f t="shared" si="15"/>
        <v>48</v>
      </c>
      <c r="H292" s="14" t="s">
        <v>109</v>
      </c>
      <c r="I292" s="12"/>
      <c r="J292" s="13">
        <v>36</v>
      </c>
      <c r="K292" s="13">
        <f t="shared" si="13"/>
        <v>12</v>
      </c>
      <c r="L292" s="13">
        <f t="shared" si="14"/>
        <v>12</v>
      </c>
    </row>
    <row r="293" spans="2:12" x14ac:dyDescent="0.25">
      <c r="B293" s="18">
        <v>43677</v>
      </c>
      <c r="C293" s="8" t="s">
        <v>82</v>
      </c>
      <c r="D293" s="38" t="str">
        <f>LOOKUP($C293,[1]PRECIOS!$A$1:$B$150)</f>
        <v>OWN F1313</v>
      </c>
      <c r="E293" s="15">
        <v>1</v>
      </c>
      <c r="F293" s="10">
        <v>80</v>
      </c>
      <c r="G293" s="10">
        <f t="shared" si="15"/>
        <v>80</v>
      </c>
      <c r="H293" s="14" t="s">
        <v>109</v>
      </c>
      <c r="I293" s="12"/>
      <c r="J293" s="13">
        <v>68</v>
      </c>
      <c r="K293" s="13">
        <f t="shared" si="13"/>
        <v>12</v>
      </c>
      <c r="L293" s="13">
        <f t="shared" si="14"/>
        <v>12</v>
      </c>
    </row>
    <row r="294" spans="2:12" x14ac:dyDescent="0.25">
      <c r="B294" s="18">
        <v>43677</v>
      </c>
      <c r="C294" s="8" t="s">
        <v>12</v>
      </c>
      <c r="D294" s="38" t="str">
        <f>LOOKUP($C294,[1]PRECIOS!$A$1:$B$150)</f>
        <v>SAMSUNG E1272</v>
      </c>
      <c r="E294" s="15">
        <v>1</v>
      </c>
      <c r="F294" s="10">
        <v>70</v>
      </c>
      <c r="G294" s="10">
        <f t="shared" si="15"/>
        <v>70</v>
      </c>
      <c r="H294" s="14" t="s">
        <v>109</v>
      </c>
      <c r="I294" s="12"/>
      <c r="J294" s="13">
        <v>56</v>
      </c>
      <c r="K294" s="13">
        <f t="shared" si="13"/>
        <v>14</v>
      </c>
      <c r="L294" s="13">
        <f t="shared" si="14"/>
        <v>14</v>
      </c>
    </row>
    <row r="295" spans="2:12" x14ac:dyDescent="0.25">
      <c r="B295" s="18">
        <v>43677</v>
      </c>
      <c r="C295" s="8" t="s">
        <v>105</v>
      </c>
      <c r="D295" s="38" t="str">
        <f>LOOKUP($C295,[1]PRECIOS!$A$1:$B$150)</f>
        <v>LANDBYTE LT 1020 - BLANCO</v>
      </c>
      <c r="E295" s="15">
        <v>1</v>
      </c>
      <c r="F295" s="10">
        <v>38</v>
      </c>
      <c r="G295" s="10">
        <f t="shared" si="15"/>
        <v>38</v>
      </c>
      <c r="H295" s="14" t="s">
        <v>109</v>
      </c>
      <c r="I295" s="12"/>
      <c r="J295" s="13">
        <v>35</v>
      </c>
      <c r="K295" s="13">
        <f t="shared" si="13"/>
        <v>3</v>
      </c>
      <c r="L295" s="13">
        <f t="shared" si="14"/>
        <v>3</v>
      </c>
    </row>
    <row r="296" spans="2:12" x14ac:dyDescent="0.25">
      <c r="B296" s="18">
        <v>43677</v>
      </c>
      <c r="C296" s="8" t="s">
        <v>90</v>
      </c>
      <c r="D296" s="38" t="str">
        <f>LOOKUP($C296,[1]PRECIOS!$A$1:$B$150)</f>
        <v>MAXWEST UNO M7 -BLANCO</v>
      </c>
      <c r="E296" s="15">
        <v>1</v>
      </c>
      <c r="F296" s="10">
        <v>47</v>
      </c>
      <c r="G296" s="10">
        <f t="shared" si="15"/>
        <v>47</v>
      </c>
      <c r="H296" s="14" t="s">
        <v>109</v>
      </c>
      <c r="I296" s="12"/>
      <c r="J296" s="13">
        <v>37</v>
      </c>
      <c r="K296" s="13">
        <f t="shared" si="13"/>
        <v>10</v>
      </c>
      <c r="L296" s="13">
        <f t="shared" si="14"/>
        <v>10</v>
      </c>
    </row>
    <row r="297" spans="2:12" x14ac:dyDescent="0.25">
      <c r="B297" s="18">
        <v>43677</v>
      </c>
      <c r="C297" s="8" t="s">
        <v>15</v>
      </c>
      <c r="D297" s="38" t="str">
        <f>LOOKUP($C297,[1]PRECIOS!$A$1:$B$150)</f>
        <v>LG A270</v>
      </c>
      <c r="E297" s="15">
        <v>1</v>
      </c>
      <c r="F297" s="10">
        <v>60</v>
      </c>
      <c r="G297" s="10">
        <f t="shared" si="15"/>
        <v>60</v>
      </c>
      <c r="H297" s="14" t="s">
        <v>109</v>
      </c>
      <c r="I297" s="12"/>
      <c r="J297" s="13">
        <v>50</v>
      </c>
      <c r="K297" s="13">
        <f t="shared" si="13"/>
        <v>10</v>
      </c>
      <c r="L297" s="13">
        <f t="shared" si="14"/>
        <v>10</v>
      </c>
    </row>
    <row r="298" spans="2:12" x14ac:dyDescent="0.25">
      <c r="B298" s="18">
        <v>43677</v>
      </c>
      <c r="C298" s="8" t="s">
        <v>59</v>
      </c>
      <c r="D298" s="38" t="str">
        <f>LOOKUP($C298,[1]PRECIOS!$A$1:$B$150)</f>
        <v>GOL S1  NAPOLI- NEGRO</v>
      </c>
      <c r="E298" s="15">
        <v>1</v>
      </c>
      <c r="F298" s="10">
        <v>60</v>
      </c>
      <c r="G298" s="10">
        <f t="shared" si="15"/>
        <v>60</v>
      </c>
      <c r="H298" s="14" t="s">
        <v>110</v>
      </c>
      <c r="I298" s="12"/>
      <c r="J298" s="13">
        <v>46.99</v>
      </c>
      <c r="K298" s="13">
        <f t="shared" si="13"/>
        <v>13.009999999999998</v>
      </c>
      <c r="L298" s="13">
        <f t="shared" si="14"/>
        <v>13.009999999999998</v>
      </c>
    </row>
    <row r="299" spans="2:12" x14ac:dyDescent="0.25">
      <c r="B299" s="18">
        <v>43677</v>
      </c>
      <c r="C299" s="8" t="s">
        <v>93</v>
      </c>
      <c r="D299" s="38" t="str">
        <f>LOOKUP($C299,[1]PRECIOS!$A$1:$B$150)</f>
        <v>PROLINK NEO CLIP - NEGRO</v>
      </c>
      <c r="E299" s="15">
        <v>1</v>
      </c>
      <c r="F299" s="10">
        <v>60</v>
      </c>
      <c r="G299" s="10">
        <f t="shared" si="15"/>
        <v>60</v>
      </c>
      <c r="H299" s="14" t="s">
        <v>110</v>
      </c>
      <c r="I299" s="12"/>
      <c r="J299" s="13">
        <v>49</v>
      </c>
      <c r="K299" s="13">
        <f t="shared" si="13"/>
        <v>11</v>
      </c>
      <c r="L299" s="13">
        <f t="shared" si="14"/>
        <v>11</v>
      </c>
    </row>
    <row r="300" spans="2:12" x14ac:dyDescent="0.25">
      <c r="B300" s="18">
        <v>43677</v>
      </c>
      <c r="C300" s="8" t="s">
        <v>12</v>
      </c>
      <c r="D300" s="38" t="str">
        <f>LOOKUP($C300,[1]PRECIOS!$A$1:$B$150)</f>
        <v>SAMSUNG E1272</v>
      </c>
      <c r="E300" s="15">
        <v>1</v>
      </c>
      <c r="F300" s="10">
        <v>70</v>
      </c>
      <c r="G300" s="10">
        <f t="shared" si="15"/>
        <v>70</v>
      </c>
      <c r="H300" s="14" t="s">
        <v>110</v>
      </c>
      <c r="I300" s="12"/>
      <c r="J300" s="13">
        <v>56</v>
      </c>
      <c r="K300" s="13">
        <f t="shared" si="13"/>
        <v>14</v>
      </c>
      <c r="L300" s="13">
        <f t="shared" si="14"/>
        <v>14</v>
      </c>
    </row>
    <row r="301" spans="2:12" x14ac:dyDescent="0.25">
      <c r="B301" s="18">
        <v>43677</v>
      </c>
      <c r="C301" s="8" t="s">
        <v>16</v>
      </c>
      <c r="D301" s="38" t="str">
        <f>LOOKUP($C301,[1]PRECIOS!$A$1:$B$150)</f>
        <v>PROLINK NEO PLUS - AZUL</v>
      </c>
      <c r="E301" s="15">
        <v>1</v>
      </c>
      <c r="F301" s="10">
        <v>38</v>
      </c>
      <c r="G301" s="10">
        <f t="shared" si="15"/>
        <v>38</v>
      </c>
      <c r="H301" s="14" t="s">
        <v>110</v>
      </c>
      <c r="I301" s="12"/>
      <c r="J301" s="13">
        <v>31</v>
      </c>
      <c r="K301" s="13">
        <f t="shared" si="13"/>
        <v>7</v>
      </c>
      <c r="L301" s="13">
        <f t="shared" si="14"/>
        <v>7</v>
      </c>
    </row>
    <row r="302" spans="2:12" x14ac:dyDescent="0.25">
      <c r="B302" s="18">
        <v>43677</v>
      </c>
      <c r="C302" s="8" t="s">
        <v>67</v>
      </c>
      <c r="D302" s="38" t="str">
        <f>LOOKUP($C302,[1]PRECIOS!$A$1:$B$150)</f>
        <v>UNONU U2 BLANCO</v>
      </c>
      <c r="E302" s="15">
        <v>2</v>
      </c>
      <c r="F302" s="10">
        <v>37</v>
      </c>
      <c r="G302" s="10">
        <f t="shared" si="15"/>
        <v>74</v>
      </c>
      <c r="H302" s="14" t="s">
        <v>51</v>
      </c>
      <c r="I302" s="12"/>
      <c r="J302" s="13">
        <v>32</v>
      </c>
      <c r="K302" s="13">
        <f t="shared" si="13"/>
        <v>5</v>
      </c>
      <c r="L302" s="13">
        <f t="shared" si="14"/>
        <v>10</v>
      </c>
    </row>
    <row r="303" spans="2:12" x14ac:dyDescent="0.25">
      <c r="B303" s="18">
        <v>43677</v>
      </c>
      <c r="C303" s="8" t="s">
        <v>16</v>
      </c>
      <c r="D303" s="38" t="str">
        <f>LOOKUP($C303,[1]PRECIOS!$A$1:$B$150)</f>
        <v>PROLINK NEO PLUS - AZUL</v>
      </c>
      <c r="E303" s="15">
        <v>1</v>
      </c>
      <c r="F303" s="10">
        <v>38</v>
      </c>
      <c r="G303" s="10">
        <f t="shared" si="15"/>
        <v>38</v>
      </c>
      <c r="H303" s="14" t="s">
        <v>51</v>
      </c>
      <c r="I303" s="12"/>
      <c r="J303" s="13">
        <v>31</v>
      </c>
      <c r="K303" s="13">
        <f t="shared" si="13"/>
        <v>7</v>
      </c>
      <c r="L303" s="13">
        <f t="shared" si="14"/>
        <v>7</v>
      </c>
    </row>
    <row r="304" spans="2:12" x14ac:dyDescent="0.25">
      <c r="B304" s="18">
        <v>43677</v>
      </c>
      <c r="C304" s="8" t="s">
        <v>12</v>
      </c>
      <c r="D304" s="38" t="str">
        <f>LOOKUP($C304,[1]PRECIOS!$A$1:$B$150)</f>
        <v>SAMSUNG E1272</v>
      </c>
      <c r="E304" s="15">
        <v>3</v>
      </c>
      <c r="F304" s="10">
        <v>70</v>
      </c>
      <c r="G304" s="10">
        <f t="shared" si="15"/>
        <v>210</v>
      </c>
      <c r="H304" s="14" t="s">
        <v>51</v>
      </c>
      <c r="I304" s="12"/>
      <c r="J304" s="13">
        <v>56</v>
      </c>
      <c r="K304" s="13">
        <f t="shared" si="13"/>
        <v>14</v>
      </c>
      <c r="L304" s="13">
        <f t="shared" si="14"/>
        <v>42</v>
      </c>
    </row>
    <row r="305" spans="2:12" x14ac:dyDescent="0.25">
      <c r="B305" s="18">
        <v>43677</v>
      </c>
      <c r="C305" s="8" t="s">
        <v>93</v>
      </c>
      <c r="D305" s="38" t="str">
        <f>LOOKUP($C305,[1]PRECIOS!$A$1:$B$130)</f>
        <v>PROLINK NEO CLIP - NEGRO</v>
      </c>
      <c r="E305" s="15">
        <v>1</v>
      </c>
      <c r="F305" s="10">
        <v>60</v>
      </c>
      <c r="G305" s="10">
        <f t="shared" si="15"/>
        <v>60</v>
      </c>
      <c r="H305" s="14" t="s">
        <v>71</v>
      </c>
      <c r="I305" s="12"/>
      <c r="J305" s="13">
        <v>49</v>
      </c>
      <c r="K305" s="13">
        <f t="shared" si="13"/>
        <v>11</v>
      </c>
      <c r="L305" s="13">
        <f t="shared" si="14"/>
        <v>11</v>
      </c>
    </row>
    <row r="306" spans="2:12" x14ac:dyDescent="0.25">
      <c r="B306" s="18">
        <v>43677</v>
      </c>
      <c r="C306" s="8" t="s">
        <v>94</v>
      </c>
      <c r="D306" s="38" t="str">
        <f>LOOKUP($C306,[1]PRECIOS!$A$1:$B$130)</f>
        <v>PROLINK NEO  CLIP - GRIS</v>
      </c>
      <c r="E306" s="15">
        <v>1</v>
      </c>
      <c r="F306" s="10">
        <v>60</v>
      </c>
      <c r="G306" s="10">
        <f t="shared" si="15"/>
        <v>60</v>
      </c>
      <c r="H306" s="14" t="s">
        <v>71</v>
      </c>
      <c r="I306" s="12"/>
      <c r="J306" s="13">
        <v>49</v>
      </c>
      <c r="K306" s="13">
        <f t="shared" si="13"/>
        <v>11</v>
      </c>
      <c r="L306" s="13">
        <f t="shared" si="14"/>
        <v>11</v>
      </c>
    </row>
    <row r="307" spans="2:12" x14ac:dyDescent="0.25">
      <c r="B307" s="18">
        <v>43677</v>
      </c>
      <c r="C307" s="8" t="s">
        <v>97</v>
      </c>
      <c r="D307" s="38" t="str">
        <f>LOOKUP($C307,[1]PRECIOS!$A$1:$B$130)</f>
        <v>PROLINK NEO  CLIP - ROJO</v>
      </c>
      <c r="E307" s="15">
        <v>1</v>
      </c>
      <c r="F307" s="10">
        <v>60</v>
      </c>
      <c r="G307" s="10">
        <f t="shared" si="15"/>
        <v>60</v>
      </c>
      <c r="H307" s="14" t="s">
        <v>71</v>
      </c>
      <c r="I307" s="12"/>
      <c r="J307" s="13">
        <v>31</v>
      </c>
      <c r="K307" s="13">
        <f t="shared" si="13"/>
        <v>29</v>
      </c>
      <c r="L307" s="13">
        <f t="shared" si="14"/>
        <v>29</v>
      </c>
    </row>
    <row r="308" spans="2:12" x14ac:dyDescent="0.25">
      <c r="B308" s="18">
        <v>43677</v>
      </c>
      <c r="C308" s="8" t="s">
        <v>29</v>
      </c>
      <c r="D308" s="38" t="str">
        <f>LOOKUP($C308,[1]PRECIOS!$A$1:$B$130)</f>
        <v>LOGIC - L5U BLANCO</v>
      </c>
      <c r="E308" s="15">
        <v>1</v>
      </c>
      <c r="F308" s="10">
        <v>180</v>
      </c>
      <c r="G308" s="10">
        <f t="shared" si="15"/>
        <v>180</v>
      </c>
      <c r="H308" s="14" t="s">
        <v>71</v>
      </c>
      <c r="I308" s="12"/>
      <c r="J308" s="13">
        <v>190</v>
      </c>
      <c r="K308" s="13">
        <f t="shared" si="13"/>
        <v>-10</v>
      </c>
      <c r="L308" s="13">
        <f t="shared" si="14"/>
        <v>-10</v>
      </c>
    </row>
    <row r="309" spans="2:12" x14ac:dyDescent="0.25">
      <c r="B309" s="18">
        <v>43677</v>
      </c>
      <c r="C309" s="8" t="s">
        <v>93</v>
      </c>
      <c r="D309" s="38" t="str">
        <f>LOOKUP($C309,[1]PRECIOS!$A$1:$B$140)</f>
        <v>PROLINK NEO CLIP - NEGRO</v>
      </c>
      <c r="E309" s="15">
        <v>1</v>
      </c>
      <c r="F309" s="10">
        <v>60</v>
      </c>
      <c r="G309" s="10">
        <f t="shared" si="15"/>
        <v>60</v>
      </c>
      <c r="H309" s="14" t="s">
        <v>73</v>
      </c>
      <c r="I309" s="12"/>
      <c r="J309" s="13">
        <v>49</v>
      </c>
      <c r="K309" s="13">
        <f t="shared" si="13"/>
        <v>11</v>
      </c>
      <c r="L309" s="13">
        <f t="shared" si="14"/>
        <v>11</v>
      </c>
    </row>
    <row r="310" spans="2:12" x14ac:dyDescent="0.25">
      <c r="B310" s="18">
        <v>43677</v>
      </c>
      <c r="C310" s="8" t="s">
        <v>94</v>
      </c>
      <c r="D310" s="38" t="str">
        <f>LOOKUP($C310,[1]PRECIOS!$A$1:$B$140)</f>
        <v>PROLINK NEO  CLIP - GRIS</v>
      </c>
      <c r="E310" s="15">
        <v>1</v>
      </c>
      <c r="F310" s="10">
        <v>60</v>
      </c>
      <c r="G310" s="10">
        <f t="shared" si="15"/>
        <v>60</v>
      </c>
      <c r="H310" s="14" t="s">
        <v>73</v>
      </c>
      <c r="I310" s="12"/>
      <c r="J310" s="13">
        <v>49</v>
      </c>
      <c r="K310" s="13">
        <f t="shared" si="13"/>
        <v>11</v>
      </c>
      <c r="L310" s="13">
        <f t="shared" si="14"/>
        <v>11</v>
      </c>
    </row>
    <row r="311" spans="2:12" x14ac:dyDescent="0.25">
      <c r="B311" s="18">
        <v>43677</v>
      </c>
      <c r="C311" s="8" t="s">
        <v>12</v>
      </c>
      <c r="D311" s="38" t="str">
        <f>LOOKUP($C311,[1]PRECIOS!$A$1:$B$140)</f>
        <v>SAMSUNG E1272</v>
      </c>
      <c r="E311" s="15">
        <v>1</v>
      </c>
      <c r="F311" s="10">
        <v>70</v>
      </c>
      <c r="G311" s="10">
        <f t="shared" si="15"/>
        <v>70</v>
      </c>
      <c r="H311" s="14" t="s">
        <v>73</v>
      </c>
      <c r="I311" s="12"/>
      <c r="J311" s="13">
        <v>56</v>
      </c>
      <c r="K311" s="13">
        <f t="shared" si="13"/>
        <v>14</v>
      </c>
      <c r="L311" s="13">
        <f t="shared" si="14"/>
        <v>14</v>
      </c>
    </row>
    <row r="312" spans="2:12" x14ac:dyDescent="0.25">
      <c r="B312" s="18"/>
      <c r="C312" s="22"/>
      <c r="D312" s="40"/>
      <c r="E312" s="24"/>
      <c r="F312" s="25"/>
      <c r="G312" s="25"/>
      <c r="H312" s="23"/>
    </row>
    <row r="313" spans="2:12" x14ac:dyDescent="0.25">
      <c r="B313" s="18"/>
      <c r="C313" s="22"/>
      <c r="D313" s="40"/>
      <c r="E313" s="13">
        <f t="shared" ref="E313:L313" si="16">SUM(E2:E312)</f>
        <v>500</v>
      </c>
      <c r="F313" s="13">
        <f t="shared" si="16"/>
        <v>22938</v>
      </c>
      <c r="G313" s="13">
        <f t="shared" si="16"/>
        <v>36966</v>
      </c>
      <c r="H313" s="13">
        <f t="shared" si="16"/>
        <v>0</v>
      </c>
      <c r="I313" s="13">
        <f t="shared" si="16"/>
        <v>0</v>
      </c>
      <c r="J313" s="13">
        <f t="shared" si="16"/>
        <v>19143.43</v>
      </c>
      <c r="K313" s="13">
        <f t="shared" si="16"/>
        <v>3794.5700000000015</v>
      </c>
      <c r="L313" s="13">
        <f t="shared" si="16"/>
        <v>6292.9700000000021</v>
      </c>
    </row>
    <row r="314" spans="2:12" x14ac:dyDescent="0.25">
      <c r="B314" s="18"/>
      <c r="C314" s="22"/>
      <c r="D314" s="40"/>
      <c r="E314" s="26"/>
      <c r="F314" s="26"/>
      <c r="G314" s="26"/>
      <c r="H314" s="26"/>
      <c r="I314" s="26"/>
    </row>
    <row r="315" spans="2:12" x14ac:dyDescent="0.25">
      <c r="C315" s="27" t="s">
        <v>111</v>
      </c>
      <c r="E315" s="28">
        <f>SUM(E2:E311)</f>
        <v>500</v>
      </c>
      <c r="F315" s="29"/>
      <c r="G315" s="29"/>
      <c r="H315" s="30"/>
    </row>
    <row r="316" spans="2:12" x14ac:dyDescent="0.25">
      <c r="C316" s="30"/>
      <c r="E316" s="30"/>
      <c r="F316" s="30"/>
      <c r="G316" s="30"/>
      <c r="H316" s="30"/>
    </row>
    <row r="317" spans="2:12" x14ac:dyDescent="0.25">
      <c r="C317" s="30" t="s">
        <v>112</v>
      </c>
      <c r="E317" s="31">
        <v>500</v>
      </c>
      <c r="F317" s="32">
        <f>E317-E315</f>
        <v>0</v>
      </c>
      <c r="G317" s="30"/>
      <c r="H317" s="33">
        <f>(E315*100%)/E317</f>
        <v>1</v>
      </c>
    </row>
    <row r="318" spans="2:12" x14ac:dyDescent="0.25">
      <c r="C318" s="30"/>
      <c r="E318" s="30"/>
      <c r="F318" s="30"/>
      <c r="G318" s="30"/>
      <c r="H318" s="30"/>
    </row>
    <row r="319" spans="2:12" x14ac:dyDescent="0.25">
      <c r="C319" s="30" t="s">
        <v>113</v>
      </c>
      <c r="E319" s="34">
        <v>700</v>
      </c>
      <c r="F319" s="32">
        <f>E319-E315</f>
        <v>200</v>
      </c>
      <c r="G319" s="30"/>
      <c r="H319" s="35">
        <f>(E315*100%)/E319</f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2019-07-30T21:48:13Z</dcterms:created>
  <dcterms:modified xsi:type="dcterms:W3CDTF">2019-08-06T21:54:57Z</dcterms:modified>
</cp:coreProperties>
</file>