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006\cz2\6\"/>
    </mc:Choice>
  </mc:AlternateContent>
  <xr:revisionPtr revIDLastSave="0" documentId="13_ncr:1_{BF199E65-C535-4778-9146-A5CC7C8C6B8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2" r:id="rId1"/>
    <sheet name="61" sheetId="3" r:id="rId2"/>
    <sheet name="62" sheetId="4" r:id="rId3"/>
    <sheet name="63" sheetId="5" r:id="rId4"/>
    <sheet name="64" sheetId="6" r:id="rId5"/>
    <sheet name="65" sheetId="9" r:id="rId6"/>
  </sheets>
  <definedNames>
    <definedName name="ExternalData_1" localSheetId="1" hidden="1">'61'!$A$1:$F$203</definedName>
    <definedName name="ExternalData_1" localSheetId="2" hidden="1">'62'!$A$1:$F$203</definedName>
    <definedName name="ExternalData_1" localSheetId="3" hidden="1">'63'!$A$1:$F$203</definedName>
    <definedName name="ExternalData_1" localSheetId="4" hidden="1">'64'!$A$1:$F$203</definedName>
    <definedName name="ExternalData_1" localSheetId="5" hidden="1">'65'!$A$1:$F$204</definedName>
    <definedName name="ExternalData_1" localSheetId="0" hidden="1">DANE!$A$1:$F$203</definedName>
  </definedNames>
  <calcPr calcId="191029"/>
  <pivotCaches>
    <pivotCache cacheId="3" r:id="rId7"/>
    <pivotCache cacheId="9" r:id="rId8"/>
    <pivotCache cacheId="3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9" l="1"/>
  <c r="J2" i="9"/>
  <c r="N7" i="9"/>
  <c r="H2" i="9"/>
  <c r="H3" i="9"/>
  <c r="H4" i="9"/>
  <c r="H5" i="9"/>
  <c r="H6" i="9"/>
  <c r="H8" i="9"/>
  <c r="H10" i="9"/>
  <c r="H11" i="9"/>
  <c r="H13" i="9"/>
  <c r="H14" i="9"/>
  <c r="H15" i="9"/>
  <c r="H17" i="9"/>
  <c r="H18" i="9"/>
  <c r="H19" i="9"/>
  <c r="H21" i="9"/>
  <c r="H22" i="9"/>
  <c r="H24" i="9"/>
  <c r="H25" i="9"/>
  <c r="H27" i="9"/>
  <c r="H29" i="9"/>
  <c r="H30" i="9"/>
  <c r="H31" i="9"/>
  <c r="H33" i="9"/>
  <c r="H34" i="9"/>
  <c r="H35" i="9"/>
  <c r="H36" i="9"/>
  <c r="H38" i="9"/>
  <c r="H39" i="9"/>
  <c r="H40" i="9"/>
  <c r="H42" i="9"/>
  <c r="H44" i="9"/>
  <c r="H45" i="9"/>
  <c r="H47" i="9"/>
  <c r="H48" i="9"/>
  <c r="H49" i="9"/>
  <c r="H50" i="9"/>
  <c r="H52" i="9"/>
  <c r="H53" i="9"/>
  <c r="H54" i="9"/>
  <c r="H55" i="9"/>
  <c r="H57" i="9"/>
  <c r="H58" i="9"/>
  <c r="H60" i="9"/>
  <c r="H61" i="9"/>
  <c r="H63" i="9"/>
  <c r="H64" i="9"/>
  <c r="H65" i="9"/>
  <c r="H67" i="9"/>
  <c r="H68" i="9"/>
  <c r="H70" i="9"/>
  <c r="H71" i="9"/>
  <c r="H72" i="9"/>
  <c r="H73" i="9"/>
  <c r="H75" i="9"/>
  <c r="H76" i="9"/>
  <c r="H78" i="9"/>
  <c r="H80" i="9"/>
  <c r="H81" i="9"/>
  <c r="H82" i="9"/>
  <c r="H84" i="9"/>
  <c r="H85" i="9"/>
  <c r="H87" i="9"/>
  <c r="H88" i="9"/>
  <c r="H89" i="9"/>
  <c r="H90" i="9"/>
  <c r="H92" i="9"/>
  <c r="H93" i="9"/>
  <c r="H94" i="9"/>
  <c r="H95" i="9"/>
  <c r="H97" i="9"/>
  <c r="H98" i="9"/>
  <c r="H99" i="9"/>
  <c r="H100" i="9"/>
  <c r="H102" i="9"/>
  <c r="H103" i="9"/>
  <c r="H104" i="9"/>
  <c r="H105" i="9"/>
  <c r="H107" i="9"/>
  <c r="H109" i="9"/>
  <c r="H110" i="9"/>
  <c r="H111" i="9"/>
  <c r="H112" i="9"/>
  <c r="H114" i="9"/>
  <c r="H115" i="9"/>
  <c r="H116" i="9"/>
  <c r="H118" i="9"/>
  <c r="H119" i="9"/>
  <c r="H120" i="9"/>
  <c r="H122" i="9"/>
  <c r="H124" i="9"/>
  <c r="H126" i="9"/>
  <c r="H127" i="9"/>
  <c r="H128" i="9"/>
  <c r="H129" i="9"/>
  <c r="H131" i="9"/>
  <c r="H133" i="9"/>
  <c r="H134" i="9"/>
  <c r="H136" i="9"/>
  <c r="H137" i="9"/>
  <c r="H138" i="9"/>
  <c r="H140" i="9"/>
  <c r="H141" i="9"/>
  <c r="H142" i="9"/>
  <c r="H143" i="9"/>
  <c r="H145" i="9"/>
  <c r="H147" i="9"/>
  <c r="H148" i="9"/>
  <c r="H149" i="9"/>
  <c r="H150" i="9"/>
  <c r="H152" i="9"/>
  <c r="H154" i="9"/>
  <c r="H155" i="9"/>
  <c r="H157" i="9"/>
  <c r="H158" i="9"/>
  <c r="H159" i="9"/>
  <c r="H161" i="9"/>
  <c r="H162" i="9"/>
  <c r="H164" i="9"/>
  <c r="H165" i="9"/>
  <c r="H167" i="9"/>
  <c r="H168" i="9"/>
  <c r="H170" i="9"/>
  <c r="H171" i="9"/>
  <c r="H172" i="9"/>
  <c r="H173" i="9"/>
  <c r="H175" i="9"/>
  <c r="H176" i="9"/>
  <c r="H177" i="9"/>
  <c r="H179" i="9"/>
  <c r="H180" i="9"/>
  <c r="H181" i="9"/>
  <c r="H183" i="9"/>
  <c r="H184" i="9"/>
  <c r="H185" i="9"/>
  <c r="H187" i="9"/>
  <c r="H188" i="9"/>
  <c r="H189" i="9"/>
  <c r="H190" i="9"/>
  <c r="H192" i="9"/>
  <c r="H193" i="9"/>
  <c r="H195" i="9"/>
  <c r="H197" i="9"/>
  <c r="H198" i="9"/>
  <c r="H200" i="9"/>
  <c r="H201" i="9"/>
  <c r="H202" i="9"/>
  <c r="H203" i="9"/>
  <c r="G3" i="9"/>
  <c r="G4" i="9" s="1"/>
  <c r="J4" i="9" s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S9" i="5"/>
  <c r="S8" i="5"/>
  <c r="Q9" i="5"/>
  <c r="Q8" i="5"/>
  <c r="G4" i="5"/>
  <c r="H4" i="5"/>
  <c r="I4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K4" i="5"/>
  <c r="G5" i="5"/>
  <c r="H5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K5" i="5"/>
  <c r="G6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K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K7" i="5"/>
  <c r="K8" i="5" s="1"/>
  <c r="K9" i="5" s="1"/>
  <c r="K10" i="5" s="1"/>
  <c r="K11" i="5"/>
  <c r="K12" i="5" s="1"/>
  <c r="K13" i="5" s="1"/>
  <c r="K14" i="5" s="1"/>
  <c r="K15" i="5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G19" i="5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H22" i="5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K31" i="5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G35" i="5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3" i="5"/>
  <c r="J3" i="5"/>
  <c r="I3" i="5"/>
  <c r="H3" i="5"/>
  <c r="G3" i="5"/>
  <c r="N11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9" i="4"/>
  <c r="J3" i="9" l="1"/>
  <c r="G5" i="9"/>
  <c r="G6" i="9" l="1"/>
  <c r="J5" i="9"/>
  <c r="G7" i="9" l="1"/>
  <c r="J6" i="9"/>
  <c r="J7" i="9" l="1"/>
  <c r="G8" i="9"/>
  <c r="H7" i="9"/>
  <c r="G9" i="9" l="1"/>
  <c r="J8" i="9"/>
  <c r="J9" i="9" l="1"/>
  <c r="G10" i="9"/>
  <c r="H9" i="9"/>
  <c r="G11" i="9" l="1"/>
  <c r="J10" i="9"/>
  <c r="G12" i="9" l="1"/>
  <c r="J11" i="9"/>
  <c r="J12" i="9" l="1"/>
  <c r="H12" i="9"/>
  <c r="G13" i="9"/>
  <c r="G14" i="9" l="1"/>
  <c r="J13" i="9"/>
  <c r="G15" i="9" l="1"/>
  <c r="J14" i="9"/>
  <c r="G16" i="9" l="1"/>
  <c r="J15" i="9"/>
  <c r="J16" i="9" l="1"/>
  <c r="H16" i="9"/>
  <c r="G17" i="9"/>
  <c r="G18" i="9" l="1"/>
  <c r="J17" i="9"/>
  <c r="G19" i="9" l="1"/>
  <c r="J18" i="9"/>
  <c r="G20" i="9" l="1"/>
  <c r="J19" i="9"/>
  <c r="J20" i="9" l="1"/>
  <c r="H20" i="9"/>
  <c r="G21" i="9"/>
  <c r="G22" i="9" l="1"/>
  <c r="J21" i="9"/>
  <c r="G23" i="9" l="1"/>
  <c r="J22" i="9"/>
  <c r="J23" i="9" l="1"/>
  <c r="H23" i="9"/>
  <c r="G24" i="9"/>
  <c r="G25" i="9" l="1"/>
  <c r="J24" i="9"/>
  <c r="G26" i="9" l="1"/>
  <c r="J25" i="9"/>
  <c r="J26" i="9" l="1"/>
  <c r="G27" i="9"/>
  <c r="H26" i="9"/>
  <c r="G28" i="9" l="1"/>
  <c r="J27" i="9"/>
  <c r="J28" i="9" l="1"/>
  <c r="H28" i="9"/>
  <c r="G29" i="9"/>
  <c r="G30" i="9" l="1"/>
  <c r="J29" i="9"/>
  <c r="G31" i="9" l="1"/>
  <c r="J30" i="9"/>
  <c r="G32" i="9" l="1"/>
  <c r="J31" i="9"/>
  <c r="J32" i="9" l="1"/>
  <c r="G33" i="9"/>
  <c r="H32" i="9"/>
  <c r="G34" i="9" l="1"/>
  <c r="J33" i="9"/>
  <c r="G35" i="9" l="1"/>
  <c r="J34" i="9"/>
  <c r="G36" i="9" l="1"/>
  <c r="J35" i="9"/>
  <c r="G37" i="9" l="1"/>
  <c r="J36" i="9"/>
  <c r="J37" i="9" l="1"/>
  <c r="G38" i="9"/>
  <c r="H37" i="9"/>
  <c r="G39" i="9" l="1"/>
  <c r="J38" i="9"/>
  <c r="G40" i="9" l="1"/>
  <c r="J39" i="9"/>
  <c r="G41" i="9" l="1"/>
  <c r="J40" i="9"/>
  <c r="J41" i="9" l="1"/>
  <c r="G42" i="9"/>
  <c r="H41" i="9"/>
  <c r="G43" i="9" l="1"/>
  <c r="J42" i="9"/>
  <c r="J43" i="9" l="1"/>
  <c r="G44" i="9"/>
  <c r="H43" i="9"/>
  <c r="G45" i="9" l="1"/>
  <c r="J44" i="9"/>
  <c r="G46" i="9" l="1"/>
  <c r="J45" i="9"/>
  <c r="J46" i="9" l="1"/>
  <c r="H46" i="9"/>
  <c r="G47" i="9"/>
  <c r="G48" i="9" l="1"/>
  <c r="J47" i="9"/>
  <c r="G49" i="9" l="1"/>
  <c r="J48" i="9"/>
  <c r="G50" i="9" l="1"/>
  <c r="J49" i="9"/>
  <c r="G51" i="9" l="1"/>
  <c r="J50" i="9"/>
  <c r="J51" i="9" l="1"/>
  <c r="G52" i="9"/>
  <c r="H51" i="9"/>
  <c r="G53" i="9" l="1"/>
  <c r="J52" i="9"/>
  <c r="G54" i="9" l="1"/>
  <c r="J53" i="9"/>
  <c r="G55" i="9" l="1"/>
  <c r="J54" i="9"/>
  <c r="G56" i="9" l="1"/>
  <c r="J55" i="9"/>
  <c r="J56" i="9" l="1"/>
  <c r="G57" i="9"/>
  <c r="H56" i="9"/>
  <c r="G58" i="9" l="1"/>
  <c r="J57" i="9"/>
  <c r="G59" i="9" l="1"/>
  <c r="J58" i="9"/>
  <c r="J59" i="9" l="1"/>
  <c r="H59" i="9"/>
  <c r="G60" i="9"/>
  <c r="G61" i="9" l="1"/>
  <c r="J60" i="9"/>
  <c r="G62" i="9" l="1"/>
  <c r="J61" i="9"/>
  <c r="J62" i="9" l="1"/>
  <c r="G63" i="9"/>
  <c r="H62" i="9"/>
  <c r="G64" i="9" l="1"/>
  <c r="J63" i="9"/>
  <c r="G65" i="9" l="1"/>
  <c r="J64" i="9"/>
  <c r="G66" i="9" l="1"/>
  <c r="J65" i="9"/>
  <c r="J66" i="9" l="1"/>
  <c r="G67" i="9"/>
  <c r="H66" i="9"/>
  <c r="G68" i="9" l="1"/>
  <c r="J67" i="9"/>
  <c r="G69" i="9" l="1"/>
  <c r="J68" i="9"/>
  <c r="J69" i="9" l="1"/>
  <c r="H69" i="9"/>
  <c r="G70" i="9"/>
  <c r="G71" i="9" l="1"/>
  <c r="J70" i="9"/>
  <c r="G72" i="9" l="1"/>
  <c r="J71" i="9"/>
  <c r="G73" i="9" l="1"/>
  <c r="J72" i="9"/>
  <c r="G74" i="9" l="1"/>
  <c r="J73" i="9"/>
  <c r="J74" i="9" l="1"/>
  <c r="H74" i="9"/>
  <c r="G75" i="9"/>
  <c r="G76" i="9" l="1"/>
  <c r="J75" i="9"/>
  <c r="G77" i="9" l="1"/>
  <c r="J76" i="9"/>
  <c r="J77" i="9" l="1"/>
  <c r="G78" i="9"/>
  <c r="H77" i="9"/>
  <c r="G79" i="9" l="1"/>
  <c r="J78" i="9"/>
  <c r="J79" i="9" l="1"/>
  <c r="G80" i="9"/>
  <c r="H79" i="9"/>
  <c r="G81" i="9" l="1"/>
  <c r="J80" i="9"/>
  <c r="G82" i="9" l="1"/>
  <c r="J81" i="9"/>
  <c r="G83" i="9" l="1"/>
  <c r="J82" i="9"/>
  <c r="J83" i="9" l="1"/>
  <c r="G84" i="9"/>
  <c r="H83" i="9"/>
  <c r="G85" i="9" l="1"/>
  <c r="J84" i="9"/>
  <c r="G86" i="9" l="1"/>
  <c r="J85" i="9"/>
  <c r="J86" i="9" l="1"/>
  <c r="H86" i="9"/>
  <c r="G87" i="9"/>
  <c r="G88" i="9" l="1"/>
  <c r="J87" i="9"/>
  <c r="G89" i="9" l="1"/>
  <c r="J88" i="9"/>
  <c r="G90" i="9" l="1"/>
  <c r="J89" i="9"/>
  <c r="G91" i="9" l="1"/>
  <c r="J90" i="9"/>
  <c r="J91" i="9" l="1"/>
  <c r="H91" i="9"/>
  <c r="G92" i="9"/>
  <c r="G93" i="9" l="1"/>
  <c r="J92" i="9"/>
  <c r="G94" i="9" l="1"/>
  <c r="J93" i="9"/>
  <c r="G95" i="9" l="1"/>
  <c r="J94" i="9"/>
  <c r="G96" i="9" l="1"/>
  <c r="J95" i="9"/>
  <c r="J96" i="9" l="1"/>
  <c r="G97" i="9"/>
  <c r="H96" i="9"/>
  <c r="G98" i="9" l="1"/>
  <c r="J97" i="9"/>
  <c r="G99" i="9" l="1"/>
  <c r="J98" i="9"/>
  <c r="G100" i="9" l="1"/>
  <c r="J99" i="9"/>
  <c r="G101" i="9" l="1"/>
  <c r="J100" i="9"/>
  <c r="J101" i="9" l="1"/>
  <c r="G102" i="9"/>
  <c r="H101" i="9"/>
  <c r="G103" i="9" l="1"/>
  <c r="J102" i="9"/>
  <c r="G104" i="9" l="1"/>
  <c r="J103" i="9"/>
  <c r="G105" i="9" l="1"/>
  <c r="J104" i="9"/>
  <c r="G106" i="9" l="1"/>
  <c r="J105" i="9"/>
  <c r="J106" i="9" l="1"/>
  <c r="H106" i="9"/>
  <c r="G107" i="9"/>
  <c r="G108" i="9" l="1"/>
  <c r="J107" i="9"/>
  <c r="J108" i="9" l="1"/>
  <c r="G109" i="9"/>
  <c r="H108" i="9"/>
  <c r="G110" i="9" l="1"/>
  <c r="J109" i="9"/>
  <c r="G111" i="9" l="1"/>
  <c r="J110" i="9"/>
  <c r="G112" i="9" l="1"/>
  <c r="J111" i="9"/>
  <c r="G113" i="9" l="1"/>
  <c r="J112" i="9"/>
  <c r="J113" i="9" l="1"/>
  <c r="H113" i="9"/>
  <c r="G114" i="9"/>
  <c r="G115" i="9" l="1"/>
  <c r="J114" i="9"/>
  <c r="G116" i="9" l="1"/>
  <c r="J115" i="9"/>
  <c r="G117" i="9" l="1"/>
  <c r="J116" i="9"/>
  <c r="J117" i="9" l="1"/>
  <c r="G118" i="9"/>
  <c r="H117" i="9"/>
  <c r="G119" i="9" l="1"/>
  <c r="J118" i="9"/>
  <c r="G120" i="9" l="1"/>
  <c r="J119" i="9"/>
  <c r="G121" i="9" l="1"/>
  <c r="J120" i="9"/>
  <c r="J121" i="9" l="1"/>
  <c r="G122" i="9"/>
  <c r="H121" i="9"/>
  <c r="G123" i="9" l="1"/>
  <c r="J122" i="9"/>
  <c r="J123" i="9" l="1"/>
  <c r="G124" i="9"/>
  <c r="H123" i="9"/>
  <c r="G125" i="9" l="1"/>
  <c r="J124" i="9"/>
  <c r="J125" i="9" l="1"/>
  <c r="H125" i="9"/>
  <c r="G126" i="9"/>
  <c r="G127" i="9" l="1"/>
  <c r="J126" i="9"/>
  <c r="G128" i="9" l="1"/>
  <c r="J127" i="9"/>
  <c r="G129" i="9" l="1"/>
  <c r="J128" i="9"/>
  <c r="G130" i="9" l="1"/>
  <c r="J129" i="9"/>
  <c r="J130" i="9" l="1"/>
  <c r="G131" i="9"/>
  <c r="H130" i="9"/>
  <c r="G132" i="9" l="1"/>
  <c r="J131" i="9"/>
  <c r="J132" i="9" l="1"/>
  <c r="G133" i="9"/>
  <c r="H132" i="9"/>
  <c r="G134" i="9" l="1"/>
  <c r="J133" i="9"/>
  <c r="G135" i="9" l="1"/>
  <c r="J134" i="9"/>
  <c r="J135" i="9" l="1"/>
  <c r="H135" i="9"/>
  <c r="G136" i="9"/>
  <c r="G137" i="9" l="1"/>
  <c r="J136" i="9"/>
  <c r="G138" i="9" l="1"/>
  <c r="J137" i="9"/>
  <c r="G139" i="9" l="1"/>
  <c r="J138" i="9"/>
  <c r="J139" i="9" l="1"/>
  <c r="G140" i="9"/>
  <c r="H139" i="9"/>
  <c r="G141" i="9" l="1"/>
  <c r="J140" i="9"/>
  <c r="G142" i="9" l="1"/>
  <c r="J141" i="9"/>
  <c r="G143" i="9" l="1"/>
  <c r="J142" i="9"/>
  <c r="G144" i="9" l="1"/>
  <c r="J143" i="9"/>
  <c r="J144" i="9" l="1"/>
  <c r="H144" i="9"/>
  <c r="G145" i="9"/>
  <c r="G146" i="9" l="1"/>
  <c r="J145" i="9"/>
  <c r="J146" i="9" l="1"/>
  <c r="G147" i="9"/>
  <c r="H146" i="9"/>
  <c r="G148" i="9" l="1"/>
  <c r="J147" i="9"/>
  <c r="G149" i="9" l="1"/>
  <c r="J148" i="9"/>
  <c r="G150" i="9" l="1"/>
  <c r="J149" i="9"/>
  <c r="G151" i="9" l="1"/>
  <c r="J150" i="9"/>
  <c r="J151" i="9" l="1"/>
  <c r="G152" i="9"/>
  <c r="H151" i="9"/>
  <c r="G153" i="9" l="1"/>
  <c r="J152" i="9"/>
  <c r="J153" i="9" l="1"/>
  <c r="H153" i="9"/>
  <c r="G154" i="9"/>
  <c r="G155" i="9" l="1"/>
  <c r="J154" i="9"/>
  <c r="G156" i="9" l="1"/>
  <c r="J155" i="9"/>
  <c r="J156" i="9" l="1"/>
  <c r="G157" i="9"/>
  <c r="H156" i="9"/>
  <c r="G158" i="9" l="1"/>
  <c r="J157" i="9"/>
  <c r="G159" i="9" l="1"/>
  <c r="J158" i="9"/>
  <c r="G160" i="9" l="1"/>
  <c r="J159" i="9"/>
  <c r="J160" i="9" l="1"/>
  <c r="G161" i="9"/>
  <c r="H160" i="9"/>
  <c r="G162" i="9" l="1"/>
  <c r="J161" i="9"/>
  <c r="G163" i="9" l="1"/>
  <c r="J162" i="9"/>
  <c r="J163" i="9" l="1"/>
  <c r="G164" i="9"/>
  <c r="H163" i="9"/>
  <c r="G165" i="9" l="1"/>
  <c r="J164" i="9"/>
  <c r="G166" i="9" l="1"/>
  <c r="J165" i="9"/>
  <c r="J166" i="9" l="1"/>
  <c r="G167" i="9"/>
  <c r="H166" i="9"/>
  <c r="G168" i="9" l="1"/>
  <c r="J167" i="9"/>
  <c r="G169" i="9" l="1"/>
  <c r="J168" i="9"/>
  <c r="J169" i="9" l="1"/>
  <c r="H169" i="9"/>
  <c r="G170" i="9"/>
  <c r="G171" i="9" l="1"/>
  <c r="J170" i="9"/>
  <c r="G172" i="9" l="1"/>
  <c r="J171" i="9"/>
  <c r="G173" i="9" l="1"/>
  <c r="J172" i="9"/>
  <c r="G174" i="9" l="1"/>
  <c r="J173" i="9"/>
  <c r="J174" i="9" l="1"/>
  <c r="G175" i="9"/>
  <c r="H174" i="9"/>
  <c r="G176" i="9" l="1"/>
  <c r="J175" i="9"/>
  <c r="G177" i="9" l="1"/>
  <c r="J176" i="9"/>
  <c r="G178" i="9" l="1"/>
  <c r="J177" i="9"/>
  <c r="J178" i="9" l="1"/>
  <c r="G179" i="9"/>
  <c r="H178" i="9"/>
  <c r="G180" i="9" l="1"/>
  <c r="J179" i="9"/>
  <c r="G181" i="9" l="1"/>
  <c r="J180" i="9"/>
  <c r="G182" i="9" l="1"/>
  <c r="J181" i="9"/>
  <c r="J182" i="9" l="1"/>
  <c r="G183" i="9"/>
  <c r="H182" i="9"/>
  <c r="G184" i="9" l="1"/>
  <c r="J183" i="9"/>
  <c r="G185" i="9" l="1"/>
  <c r="J184" i="9"/>
  <c r="G186" i="9" l="1"/>
  <c r="J185" i="9"/>
  <c r="J186" i="9" l="1"/>
  <c r="G187" i="9"/>
  <c r="H186" i="9"/>
  <c r="G188" i="9" l="1"/>
  <c r="J187" i="9"/>
  <c r="G189" i="9" l="1"/>
  <c r="J188" i="9"/>
  <c r="G190" i="9" l="1"/>
  <c r="J189" i="9"/>
  <c r="G191" i="9" l="1"/>
  <c r="J190" i="9"/>
  <c r="J191" i="9" l="1"/>
  <c r="H191" i="9"/>
  <c r="G192" i="9"/>
  <c r="G193" i="9" l="1"/>
  <c r="J192" i="9"/>
  <c r="G194" i="9" l="1"/>
  <c r="J193" i="9"/>
  <c r="J194" i="9" l="1"/>
  <c r="G195" i="9"/>
  <c r="H194" i="9"/>
  <c r="G196" i="9" l="1"/>
  <c r="J195" i="9"/>
  <c r="J196" i="9" l="1"/>
  <c r="G197" i="9"/>
  <c r="H196" i="9"/>
  <c r="G198" i="9" l="1"/>
  <c r="J197" i="9"/>
  <c r="G199" i="9" l="1"/>
  <c r="J198" i="9"/>
  <c r="J199" i="9" l="1"/>
  <c r="G200" i="9"/>
  <c r="H199" i="9"/>
  <c r="G201" i="9" l="1"/>
  <c r="J200" i="9"/>
  <c r="G202" i="9" l="1"/>
  <c r="J201" i="9"/>
  <c r="G203" i="9" l="1"/>
  <c r="J202" i="9"/>
  <c r="G204" i="9" l="1"/>
  <c r="J203" i="9"/>
  <c r="J204" i="9" l="1"/>
  <c r="N5" i="9"/>
  <c r="H204" i="9"/>
  <c r="N6" i="9" s="1"/>
  <c r="I204" i="9" l="1"/>
  <c r="I24" i="9"/>
  <c r="I80" i="9"/>
  <c r="I136" i="9"/>
  <c r="I4" i="9"/>
  <c r="I60" i="9"/>
  <c r="I112" i="9"/>
  <c r="I100" i="9"/>
  <c r="I192" i="9"/>
  <c r="I54" i="9"/>
  <c r="I71" i="9"/>
  <c r="I87" i="9"/>
  <c r="I173" i="9"/>
  <c r="I35" i="9"/>
  <c r="I138" i="9"/>
  <c r="I50" i="9"/>
  <c r="I181" i="9"/>
  <c r="I147" i="9"/>
  <c r="I19" i="9"/>
  <c r="I95" i="9"/>
  <c r="I177" i="9"/>
  <c r="I89" i="9"/>
  <c r="I171" i="9"/>
  <c r="I15" i="9"/>
  <c r="I175" i="9"/>
  <c r="I42" i="9"/>
  <c r="I122" i="9"/>
  <c r="I193" i="9"/>
  <c r="I104" i="9"/>
  <c r="I17" i="9"/>
  <c r="I33" i="9"/>
  <c r="I6" i="9"/>
  <c r="I70" i="9"/>
  <c r="I150" i="9"/>
  <c r="I13" i="9"/>
  <c r="I120" i="9"/>
  <c r="I34" i="9"/>
  <c r="I93" i="9"/>
  <c r="I12" i="9"/>
  <c r="I26" i="9"/>
  <c r="I41" i="9"/>
  <c r="I56" i="9"/>
  <c r="I141" i="9"/>
  <c r="I84" i="9"/>
  <c r="I165" i="9"/>
  <c r="I190" i="9"/>
  <c r="I170" i="9"/>
  <c r="I31" i="9"/>
  <c r="I188" i="9"/>
  <c r="I99" i="9"/>
  <c r="I11" i="9"/>
  <c r="I21" i="9"/>
  <c r="I16" i="9"/>
  <c r="I28" i="9"/>
  <c r="I43" i="9"/>
  <c r="I59" i="9"/>
  <c r="I49" i="9"/>
  <c r="I75" i="9"/>
  <c r="I18" i="9"/>
  <c r="I39" i="9"/>
  <c r="I98" i="9"/>
  <c r="I179" i="9"/>
  <c r="I137" i="9"/>
  <c r="I37" i="9"/>
  <c r="I40" i="9"/>
  <c r="I88" i="9"/>
  <c r="I148" i="9"/>
  <c r="I36" i="9"/>
  <c r="I68" i="9"/>
  <c r="I140" i="9"/>
  <c r="I124" i="9"/>
  <c r="I203" i="9"/>
  <c r="I27" i="9"/>
  <c r="I197" i="9"/>
  <c r="I58" i="9"/>
  <c r="I145" i="9"/>
  <c r="I2" i="9"/>
  <c r="I115" i="9"/>
  <c r="I29" i="9"/>
  <c r="I119" i="9"/>
  <c r="I107" i="9"/>
  <c r="I195" i="9"/>
  <c r="I63" i="9"/>
  <c r="I155" i="9"/>
  <c r="I67" i="9"/>
  <c r="I126" i="9"/>
  <c r="I159" i="9"/>
  <c r="I14" i="9"/>
  <c r="I90" i="9"/>
  <c r="I172" i="9"/>
  <c r="I111" i="9"/>
  <c r="I143" i="9"/>
  <c r="I9" i="9"/>
  <c r="I48" i="9"/>
  <c r="I116" i="9"/>
  <c r="I168" i="9"/>
  <c r="I44" i="9"/>
  <c r="I76" i="9"/>
  <c r="I152" i="9"/>
  <c r="I164" i="9"/>
  <c r="I154" i="9"/>
  <c r="I198" i="9"/>
  <c r="I158" i="9"/>
  <c r="I25" i="9"/>
  <c r="I105" i="9"/>
  <c r="I183" i="9"/>
  <c r="I94" i="9"/>
  <c r="I5" i="9"/>
  <c r="I10" i="9"/>
  <c r="I81" i="9"/>
  <c r="I162" i="9"/>
  <c r="I30" i="9"/>
  <c r="I133" i="9"/>
  <c r="I45" i="9"/>
  <c r="I82" i="9"/>
  <c r="I109" i="9"/>
  <c r="I102" i="9"/>
  <c r="I189" i="9"/>
  <c r="I57" i="9"/>
  <c r="I149" i="9"/>
  <c r="I61" i="9"/>
  <c r="I114" i="9"/>
  <c r="I142" i="9"/>
  <c r="I129" i="9"/>
  <c r="I3" i="9"/>
  <c r="I85" i="9"/>
  <c r="I167" i="9"/>
  <c r="I78" i="9"/>
  <c r="I187" i="9"/>
  <c r="I7" i="9"/>
  <c r="I20" i="9"/>
  <c r="I32" i="9"/>
  <c r="I46" i="9"/>
  <c r="I62" i="9"/>
  <c r="I8" i="9"/>
  <c r="I64" i="9"/>
  <c r="I128" i="9"/>
  <c r="I180" i="9"/>
  <c r="I52" i="9"/>
  <c r="I92" i="9"/>
  <c r="I184" i="9"/>
  <c r="I176" i="9"/>
  <c r="I103" i="9"/>
  <c r="I131" i="9"/>
  <c r="I118" i="9"/>
  <c r="I201" i="9"/>
  <c r="I73" i="9"/>
  <c r="I161" i="9"/>
  <c r="I72" i="9"/>
  <c r="I185" i="9"/>
  <c r="I53" i="9"/>
  <c r="I134" i="9"/>
  <c r="I200" i="9"/>
  <c r="I110" i="9"/>
  <c r="I22" i="9"/>
  <c r="I38" i="9"/>
  <c r="I202" i="9"/>
  <c r="I157" i="9"/>
  <c r="I127" i="9"/>
  <c r="I65" i="9"/>
  <c r="I97" i="9"/>
  <c r="I47" i="9"/>
  <c r="I55" i="9"/>
  <c r="I23" i="9"/>
  <c r="I51" i="9"/>
  <c r="I66" i="9"/>
  <c r="I69" i="9"/>
  <c r="I74" i="9"/>
  <c r="I77" i="9"/>
  <c r="I79" i="9"/>
  <c r="I83" i="9"/>
  <c r="I86" i="9"/>
  <c r="I91" i="9"/>
  <c r="I96" i="9"/>
  <c r="I101" i="9"/>
  <c r="I106" i="9"/>
  <c r="I108" i="9"/>
  <c r="I113" i="9"/>
  <c r="I117" i="9"/>
  <c r="I121" i="9"/>
  <c r="I123" i="9"/>
  <c r="I125" i="9"/>
  <c r="I130" i="9"/>
  <c r="I132" i="9"/>
  <c r="I135" i="9"/>
  <c r="I139" i="9"/>
  <c r="I144" i="9"/>
  <c r="I146" i="9"/>
  <c r="I151" i="9"/>
  <c r="I153" i="9"/>
  <c r="I156" i="9"/>
  <c r="I160" i="9"/>
  <c r="I163" i="9"/>
  <c r="I166" i="9"/>
  <c r="I169" i="9"/>
  <c r="I174" i="9"/>
  <c r="I178" i="9"/>
  <c r="I182" i="9"/>
  <c r="I186" i="9"/>
  <c r="I191" i="9"/>
  <c r="I194" i="9"/>
  <c r="I196" i="9"/>
  <c r="I19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3367CD-9994-4271-8A34-2BDC86ECB6B7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E5F1A428-1E39-466E-B38B-187DED19EA3F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DCEA5606-E941-4A4D-87B6-B9D6A7987E4B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73874FBB-3FE8-425B-96E1-AE8940FD3B2C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0DE8E5A9-B627-472D-8F83-70012279F478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A5EF8736-D3C0-42E8-9339-6F15874C6A8E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7" xr16:uid="{398AADF2-DB71-4745-9B00-DCF887441663}" keepAlive="1" name="Zapytanie — statek (7)" description="Połączenie z zapytaniem „statek (7)” w skoroszycie." type="5" refreshedVersion="8" background="1" saveData="1">
    <dbPr connection="Provider=Microsoft.Mashup.OleDb.1;Data Source=$Workbook$;Location=&quot;statek (7)&quot;;Extended Properties=&quot;&quot;" command="SELECT * FROM [statek (7)]"/>
  </connection>
  <connection id="8" xr16:uid="{39C4CBB4-EE84-49A1-B1D5-E965447D533F}" keepAlive="1" name="Zapytanie — statek (8)" description="Połączenie z zapytaniem „statek (8)” w skoroszycie." type="5" refreshedVersion="8" background="1" saveData="1">
    <dbPr connection="Provider=Microsoft.Mashup.OleDb.1;Data Source=$Workbook$;Location=&quot;statek (8)&quot;;Extended Properties=&quot;&quot;" command="SELECT * FROM [statek (8)]"/>
  </connection>
</connections>
</file>

<file path=xl/sharedStrings.xml><?xml version="1.0" encoding="utf-8"?>
<sst xmlns="http://schemas.openxmlformats.org/spreadsheetml/2006/main" count="3749" uniqueCount="76">
  <si>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</si>
  <si>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</si>
  <si>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</si>
  <si>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</si>
  <si>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</si>
  <si>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</si>
  <si>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</si>
  <si>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</si>
  <si>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</si>
  <si>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</si>
  <si>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</si>
  <si>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</si>
  <si>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</si>
  <si>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</si>
  <si>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</si>
  <si>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</si>
  <si>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</si>
  <si>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</si>
  <si>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</si>
  <si>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</si>
  <si>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</si>
  <si>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</si>
  <si>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</si>
  <si>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</si>
  <si>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</si>
  <si>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Liczba z data</t>
  </si>
  <si>
    <t>Suma z ile ton</t>
  </si>
  <si>
    <t>długość kursu</t>
  </si>
  <si>
    <t>&gt;20</t>
  </si>
  <si>
    <t>odp:</t>
  </si>
  <si>
    <t>maks rodzaj</t>
  </si>
  <si>
    <t>maks ilość</t>
  </si>
  <si>
    <t>min rodzaj</t>
  </si>
  <si>
    <t>min ilość</t>
  </si>
  <si>
    <t>Etykiety kolumn</t>
  </si>
  <si>
    <t>data formatted</t>
  </si>
  <si>
    <t>2016-11</t>
  </si>
  <si>
    <t>2017-10</t>
  </si>
  <si>
    <t>2017-11</t>
  </si>
  <si>
    <t>2018-10</t>
  </si>
  <si>
    <t>2018-11</t>
  </si>
  <si>
    <t>2018-12</t>
  </si>
  <si>
    <t>rok</t>
  </si>
  <si>
    <t>miesiac formatted</t>
  </si>
  <si>
    <t>2016-01</t>
  </si>
  <si>
    <t>2016-02</t>
  </si>
  <si>
    <t>2016-03</t>
  </si>
  <si>
    <t>2016-04</t>
  </si>
  <si>
    <t>2016-06</t>
  </si>
  <si>
    <t>2016-07</t>
  </si>
  <si>
    <t>2016-08</t>
  </si>
  <si>
    <t>2016-09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</si>
  <si>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</si>
  <si>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</si>
  <si>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</si>
  <si>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</si>
  <si>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</si>
  <si>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</si>
  <si>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</si>
  <si>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</si>
  <si>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2018-01</t>
  </si>
  <si>
    <t>2018-02</t>
  </si>
  <si>
    <t>2018-03</t>
  </si>
  <si>
    <t>2018-04</t>
  </si>
  <si>
    <t>2018-06</t>
  </si>
  <si>
    <t>2018-07</t>
  </si>
  <si>
    <t>2018-08</t>
  </si>
  <si>
    <t>2018-09</t>
  </si>
  <si>
    <t>kasa</t>
  </si>
  <si>
    <t>stan na 18.02.2018:</t>
  </si>
  <si>
    <t>max dzień:</t>
  </si>
  <si>
    <t>max stan:</t>
  </si>
  <si>
    <t>kasa jeżeli koniec dnia</t>
  </si>
  <si>
    <t>czy  max</t>
  </si>
  <si>
    <t>maksymalny deficyt od 500000</t>
  </si>
  <si>
    <t>minimum talarów: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</si>
</sst>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14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</cellXfs>
  <cellStyles count="1">
    <cellStyle name="Normalny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bgColor theme="5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[statek.xlsx]64!Tabela przestawna7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Załadunek i wyładunek towaru T5</a:t>
            </a:r>
            <a:endParaRPr lang="pl-P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'64'!$K$3:$K$4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'64'!$J$5:$J$34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'64'!$K$5:$K$34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3-4DBB-BCFA-A52F98B1228F}"/>
            </c:ext>
          </c:extLst>
        </c:ser>
        <c:ser>
          <c:idx val="1"/>
          <c:order val="1"/>
          <c:tx>
            <c:strRef>
              <c:f>'64'!$L$3:$L$4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'64'!$J$5:$J$34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'64'!$L$5:$L$34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3-4DBB-BCFA-A52F98B1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77024"/>
        <c:axId val="409679904"/>
      </c:barChart>
      <c:catAx>
        <c:axId val="4096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679904"/>
        <c:crosses val="autoZero"/>
        <c:auto val="1"/>
        <c:lblAlgn val="ctr"/>
        <c:lblOffset val="100"/>
        <c:noMultiLvlLbl val="0"/>
      </c:catAx>
      <c:valAx>
        <c:axId val="4096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6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6</xdr:row>
      <xdr:rowOff>71436</xdr:rowOff>
    </xdr:from>
    <xdr:to>
      <xdr:col>8</xdr:col>
      <xdr:colOff>1143000</xdr:colOff>
      <xdr:row>29</xdr:row>
      <xdr:rowOff>76199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46F4F0B-796D-D479-0DD2-E950C8651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38.914674652777" createdVersion="8" refreshedVersion="8" minRefreshableVersion="3" recordCount="202" xr:uid="{59B45610-316F-477D-B249-94603E4C6261}">
  <cacheSource type="worksheet">
    <worksheetSource name="statek3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38.917296296298" createdVersion="8" refreshedVersion="8" minRefreshableVersion="3" recordCount="202" xr:uid="{DCCEC8E3-7220-4011-A7FF-783DEC5EED11}">
  <cacheSource type="worksheet">
    <worksheetSource name="statek4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/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38.946872916669" createdVersion="8" refreshedVersion="8" minRefreshableVersion="3" recordCount="202" xr:uid="{95A6270A-80F6-48DA-8FDB-2BCFD5BE2160}">
  <cacheSource type="worksheet">
    <worksheetSource name="statek6"/>
  </cacheSource>
  <cacheFields count="9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data formatted" numFmtId="14">
      <sharedItems count="63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8-1" u="1"/>
        <s v="2018-2" u="1"/>
        <s v="2018-3" u="1"/>
        <s v="2017-1" u="1"/>
        <s v="2018-4" u="1"/>
        <s v="2017-2" u="1"/>
        <s v="2018-5" u="1"/>
        <s v="2017-3" u="1"/>
        <s v="2016-1" u="1"/>
        <s v="2018-6" u="1"/>
        <s v="2017-4" u="1"/>
        <s v="2016-2" u="1"/>
        <s v="2018-7" u="1"/>
        <s v="2017-5" u="1"/>
        <s v="2016-3" u="1"/>
        <s v="2018-8" u="1"/>
        <s v="2017-6" u="1"/>
        <s v="2016-4" u="1"/>
        <s v="2018-9" u="1"/>
        <s v="2017-7" u="1"/>
        <s v="2016-5" u="1"/>
        <s v="2017-8" u="1"/>
        <s v="2016-6" u="1"/>
        <s v="2017-9" u="1"/>
        <s v="2016-7" u="1"/>
        <s v="2016-8" u="1"/>
        <s v="2016-9" u="1"/>
      </sharedItems>
    </cacheField>
    <cacheField name="rok" numFmtId="0">
      <sharedItems containsSemiMixedTypes="0" containsString="0" containsNumber="1" containsInteger="1" minValue="2016" maxValue="2018"/>
    </cacheField>
    <cacheField name="miesiac format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s v="T4"/>
    <s v="Z"/>
    <n v="3"/>
    <n v="80"/>
  </r>
  <r>
    <x v="0"/>
    <s v="Algier"/>
    <s v="T5"/>
    <s v="Z"/>
    <n v="32"/>
    <n v="50"/>
  </r>
  <r>
    <x v="0"/>
    <s v="Algier"/>
    <s v="T1"/>
    <s v="Z"/>
    <n v="38"/>
    <n v="10"/>
  </r>
  <r>
    <x v="0"/>
    <s v="Algier"/>
    <s v="T2"/>
    <s v="Z"/>
    <n v="33"/>
    <n v="30"/>
  </r>
  <r>
    <x v="0"/>
    <s v="Algier"/>
    <s v="T3"/>
    <s v="Z"/>
    <n v="43"/>
    <n v="25"/>
  </r>
  <r>
    <x v="1"/>
    <s v="Tunis"/>
    <s v="T5"/>
    <s v="W"/>
    <n v="32"/>
    <n v="58"/>
  </r>
  <r>
    <x v="1"/>
    <s v="Tunis"/>
    <s v="T2"/>
    <s v="Z"/>
    <n v="14"/>
    <n v="26"/>
  </r>
  <r>
    <x v="2"/>
    <s v="Benghazi"/>
    <s v="T5"/>
    <s v="Z"/>
    <n v="44"/>
    <n v="46"/>
  </r>
  <r>
    <x v="2"/>
    <s v="Benghazi"/>
    <s v="T2"/>
    <s v="Z"/>
    <n v="1"/>
    <n v="28"/>
  </r>
  <r>
    <x v="2"/>
    <s v="Benghazi"/>
    <s v="T4"/>
    <s v="Z"/>
    <n v="21"/>
    <n v="74"/>
  </r>
  <r>
    <x v="3"/>
    <s v="Aleksandria"/>
    <s v="T3"/>
    <s v="W"/>
    <n v="43"/>
    <n v="32"/>
  </r>
  <r>
    <x v="3"/>
    <s v="Aleksandria"/>
    <s v="T1"/>
    <s v="W"/>
    <n v="38"/>
    <n v="13"/>
  </r>
  <r>
    <x v="3"/>
    <s v="Aleksandria"/>
    <s v="T4"/>
    <s v="Z"/>
    <n v="9"/>
    <n v="59"/>
  </r>
  <r>
    <x v="3"/>
    <s v="Aleksandria"/>
    <s v="T5"/>
    <s v="Z"/>
    <n v="8"/>
    <n v="37"/>
  </r>
  <r>
    <x v="4"/>
    <s v="Bejrut"/>
    <s v="T5"/>
    <s v="W"/>
    <n v="50"/>
    <n v="61"/>
  </r>
  <r>
    <x v="4"/>
    <s v="Bejrut"/>
    <s v="T3"/>
    <s v="Z"/>
    <n v="32"/>
    <n v="20"/>
  </r>
  <r>
    <x v="4"/>
    <s v="Bejrut"/>
    <s v="T1"/>
    <s v="Z"/>
    <n v="7"/>
    <n v="8"/>
  </r>
  <r>
    <x v="4"/>
    <s v="Bejrut"/>
    <s v="T2"/>
    <s v="Z"/>
    <n v="10"/>
    <n v="24"/>
  </r>
  <r>
    <x v="5"/>
    <s v="Palermo"/>
    <s v="T1"/>
    <s v="W"/>
    <n v="7"/>
    <n v="12"/>
  </r>
  <r>
    <x v="5"/>
    <s v="Palermo"/>
    <s v="T3"/>
    <s v="Z"/>
    <n v="25"/>
    <n v="19"/>
  </r>
  <r>
    <x v="5"/>
    <s v="Palermo"/>
    <s v="T5"/>
    <s v="Z"/>
    <n v="33"/>
    <n v="38"/>
  </r>
  <r>
    <x v="6"/>
    <s v="Neapol"/>
    <s v="T2"/>
    <s v="W"/>
    <n v="36"/>
    <n v="35"/>
  </r>
  <r>
    <x v="6"/>
    <s v="Neapol"/>
    <s v="T4"/>
    <s v="Z"/>
    <n v="5"/>
    <n v="66"/>
  </r>
  <r>
    <x v="6"/>
    <s v="Neapol"/>
    <s v="T5"/>
    <s v="Z"/>
    <n v="35"/>
    <n v="41"/>
  </r>
  <r>
    <x v="7"/>
    <s v="Monako"/>
    <s v="T4"/>
    <s v="W"/>
    <n v="38"/>
    <n v="98"/>
  </r>
  <r>
    <x v="7"/>
    <s v="Monako"/>
    <s v="T2"/>
    <s v="Z"/>
    <n v="10"/>
    <n v="23"/>
  </r>
  <r>
    <x v="8"/>
    <s v="Barcelona"/>
    <s v="T2"/>
    <s v="W"/>
    <n v="4"/>
    <n v="38"/>
  </r>
  <r>
    <x v="8"/>
    <s v="Barcelona"/>
    <s v="T4"/>
    <s v="Z"/>
    <n v="42"/>
    <n v="60"/>
  </r>
  <r>
    <x v="8"/>
    <s v="Barcelona"/>
    <s v="T1"/>
    <s v="Z"/>
    <n v="28"/>
    <n v="8"/>
  </r>
  <r>
    <x v="8"/>
    <s v="Barcelona"/>
    <s v="T3"/>
    <s v="Z"/>
    <n v="19"/>
    <n v="19"/>
  </r>
  <r>
    <x v="9"/>
    <s v="Walencja"/>
    <s v="T3"/>
    <s v="W"/>
    <n v="72"/>
    <n v="28"/>
  </r>
  <r>
    <x v="9"/>
    <s v="Walencja"/>
    <s v="T4"/>
    <s v="W"/>
    <n v="42"/>
    <n v="90"/>
  </r>
  <r>
    <x v="9"/>
    <s v="Walencja"/>
    <s v="T5"/>
    <s v="Z"/>
    <n v="42"/>
    <n v="44"/>
  </r>
  <r>
    <x v="9"/>
    <s v="Walencja"/>
    <s v="T2"/>
    <s v="Z"/>
    <n v="33"/>
    <n v="26"/>
  </r>
  <r>
    <x v="9"/>
    <s v="Walencja"/>
    <s v="T1"/>
    <s v="Z"/>
    <n v="9"/>
    <n v="9"/>
  </r>
  <r>
    <x v="10"/>
    <s v="Algier"/>
    <s v="T3"/>
    <s v="W"/>
    <n v="4"/>
    <n v="29"/>
  </r>
  <r>
    <x v="10"/>
    <s v="Algier"/>
    <s v="T1"/>
    <s v="W"/>
    <n v="37"/>
    <n v="12"/>
  </r>
  <r>
    <x v="10"/>
    <s v="Algier"/>
    <s v="T5"/>
    <s v="Z"/>
    <n v="35"/>
    <n v="42"/>
  </r>
  <r>
    <x v="10"/>
    <s v="Algier"/>
    <s v="T4"/>
    <s v="Z"/>
    <n v="32"/>
    <n v="66"/>
  </r>
  <r>
    <x v="11"/>
    <s v="Tunis"/>
    <s v="T4"/>
    <s v="W"/>
    <n v="32"/>
    <n v="92"/>
  </r>
  <r>
    <x v="11"/>
    <s v="Tunis"/>
    <s v="T5"/>
    <s v="Z"/>
    <n v="48"/>
    <n v="43"/>
  </r>
  <r>
    <x v="12"/>
    <s v="Benghazi"/>
    <s v="T5"/>
    <s v="W"/>
    <n v="191"/>
    <n v="60"/>
  </r>
  <r>
    <x v="12"/>
    <s v="Benghazi"/>
    <s v="T2"/>
    <s v="Z"/>
    <n v="9"/>
    <n v="24"/>
  </r>
  <r>
    <x v="12"/>
    <s v="Benghazi"/>
    <s v="T4"/>
    <s v="Z"/>
    <n v="36"/>
    <n v="65"/>
  </r>
  <r>
    <x v="13"/>
    <s v="Aleksandria"/>
    <s v="T1"/>
    <s v="Z"/>
    <n v="47"/>
    <n v="7"/>
  </r>
  <r>
    <x v="13"/>
    <s v="Aleksandria"/>
    <s v="T5"/>
    <s v="W"/>
    <n v="4"/>
    <n v="63"/>
  </r>
  <r>
    <x v="13"/>
    <s v="Aleksandria"/>
    <s v="T3"/>
    <s v="Z"/>
    <n v="8"/>
    <n v="19"/>
  </r>
  <r>
    <x v="13"/>
    <s v="Aleksandria"/>
    <s v="T2"/>
    <s v="Z"/>
    <n v="3"/>
    <n v="22"/>
  </r>
  <r>
    <x v="13"/>
    <s v="Aleksandria"/>
    <s v="T4"/>
    <s v="Z"/>
    <n v="41"/>
    <n v="59"/>
  </r>
  <r>
    <x v="14"/>
    <s v="Bejrut"/>
    <s v="T5"/>
    <s v="Z"/>
    <n v="44"/>
    <n v="40"/>
  </r>
  <r>
    <x v="14"/>
    <s v="Bejrut"/>
    <s v="T1"/>
    <s v="W"/>
    <n v="45"/>
    <n v="12"/>
  </r>
  <r>
    <x v="14"/>
    <s v="Bejrut"/>
    <s v="T3"/>
    <s v="Z"/>
    <n v="40"/>
    <n v="20"/>
  </r>
  <r>
    <x v="14"/>
    <s v="Bejrut"/>
    <s v="T4"/>
    <s v="Z"/>
    <n v="3"/>
    <n v="63"/>
  </r>
  <r>
    <x v="14"/>
    <s v="Bejrut"/>
    <s v="T2"/>
    <s v="Z"/>
    <n v="17"/>
    <n v="24"/>
  </r>
  <r>
    <x v="15"/>
    <s v="Palermo"/>
    <s v="T1"/>
    <s v="W"/>
    <n v="2"/>
    <n v="12"/>
  </r>
  <r>
    <x v="15"/>
    <s v="Palermo"/>
    <s v="T3"/>
    <s v="Z"/>
    <n v="14"/>
    <n v="19"/>
  </r>
  <r>
    <x v="15"/>
    <s v="Palermo"/>
    <s v="T2"/>
    <s v="Z"/>
    <n v="23"/>
    <n v="23"/>
  </r>
  <r>
    <x v="16"/>
    <s v="Neapol"/>
    <s v="T1"/>
    <s v="Z"/>
    <n v="11"/>
    <n v="8"/>
  </r>
  <r>
    <x v="16"/>
    <s v="Neapol"/>
    <s v="T4"/>
    <s v="Z"/>
    <n v="17"/>
    <n v="66"/>
  </r>
  <r>
    <x v="16"/>
    <s v="Neapol"/>
    <s v="T5"/>
    <s v="Z"/>
    <n v="30"/>
    <n v="41"/>
  </r>
  <r>
    <x v="17"/>
    <s v="Monako"/>
    <s v="T4"/>
    <s v="W"/>
    <n v="97"/>
    <n v="98"/>
  </r>
  <r>
    <x v="17"/>
    <s v="Monako"/>
    <s v="T1"/>
    <s v="W"/>
    <n v="11"/>
    <n v="12"/>
  </r>
  <r>
    <x v="17"/>
    <s v="Monako"/>
    <s v="T3"/>
    <s v="Z"/>
    <n v="17"/>
    <n v="20"/>
  </r>
  <r>
    <x v="17"/>
    <s v="Monako"/>
    <s v="T2"/>
    <s v="Z"/>
    <n v="4"/>
    <n v="23"/>
  </r>
  <r>
    <x v="18"/>
    <s v="Barcelona"/>
    <s v="T3"/>
    <s v="W"/>
    <n v="79"/>
    <n v="31"/>
  </r>
  <r>
    <x v="18"/>
    <s v="Barcelona"/>
    <s v="T4"/>
    <s v="Z"/>
    <n v="33"/>
    <n v="60"/>
  </r>
  <r>
    <x v="18"/>
    <s v="Barcelona"/>
    <s v="T2"/>
    <s v="Z"/>
    <n v="26"/>
    <n v="23"/>
  </r>
  <r>
    <x v="19"/>
    <s v="Walencja"/>
    <s v="T3"/>
    <s v="Z"/>
    <n v="40"/>
    <n v="22"/>
  </r>
  <r>
    <x v="19"/>
    <s v="Walencja"/>
    <s v="T1"/>
    <s v="Z"/>
    <n v="42"/>
    <n v="9"/>
  </r>
  <r>
    <x v="19"/>
    <s v="Walencja"/>
    <s v="T2"/>
    <s v="Z"/>
    <n v="42"/>
    <n v="26"/>
  </r>
  <r>
    <x v="19"/>
    <s v="Walencja"/>
    <s v="T4"/>
    <s v="Z"/>
    <n v="9"/>
    <n v="70"/>
  </r>
  <r>
    <x v="19"/>
    <s v="Walencja"/>
    <s v="T5"/>
    <s v="Z"/>
    <n v="39"/>
    <n v="44"/>
  </r>
  <r>
    <x v="20"/>
    <s v="Algier"/>
    <s v="T5"/>
    <s v="W"/>
    <n v="112"/>
    <n v="59"/>
  </r>
  <r>
    <x v="20"/>
    <s v="Algier"/>
    <s v="T4"/>
    <s v="Z"/>
    <n v="34"/>
    <n v="66"/>
  </r>
  <r>
    <x v="20"/>
    <s v="Algier"/>
    <s v="T3"/>
    <s v="Z"/>
    <n v="5"/>
    <n v="21"/>
  </r>
  <r>
    <x v="21"/>
    <s v="Tunis"/>
    <s v="T4"/>
    <s v="W"/>
    <n v="74"/>
    <n v="92"/>
  </r>
  <r>
    <x v="21"/>
    <s v="Tunis"/>
    <s v="T2"/>
    <s v="Z"/>
    <n v="14"/>
    <n v="26"/>
  </r>
  <r>
    <x v="22"/>
    <s v="Benghazi"/>
    <s v="T5"/>
    <s v="W"/>
    <n v="1"/>
    <n v="60"/>
  </r>
  <r>
    <x v="22"/>
    <s v="Benghazi"/>
    <s v="T2"/>
    <s v="W"/>
    <n v="43"/>
    <n v="36"/>
  </r>
  <r>
    <x v="22"/>
    <s v="Benghazi"/>
    <s v="T1"/>
    <s v="Z"/>
    <n v="30"/>
    <n v="8"/>
  </r>
  <r>
    <x v="22"/>
    <s v="Benghazi"/>
    <s v="T3"/>
    <s v="Z"/>
    <n v="14"/>
    <n v="20"/>
  </r>
  <r>
    <x v="23"/>
    <s v="Aleksandria"/>
    <s v="T2"/>
    <s v="W"/>
    <n v="33"/>
    <n v="38"/>
  </r>
  <r>
    <x v="23"/>
    <s v="Aleksandria"/>
    <s v="T5"/>
    <s v="Z"/>
    <n v="35"/>
    <n v="37"/>
  </r>
  <r>
    <x v="23"/>
    <s v="Aleksandria"/>
    <s v="T3"/>
    <s v="Z"/>
    <n v="40"/>
    <n v="19"/>
  </r>
  <r>
    <x v="24"/>
    <s v="Bejrut"/>
    <s v="T2"/>
    <s v="W"/>
    <n v="21"/>
    <n v="36"/>
  </r>
  <r>
    <x v="24"/>
    <s v="Bejrut"/>
    <s v="T4"/>
    <s v="W"/>
    <n v="2"/>
    <n v="97"/>
  </r>
  <r>
    <x v="24"/>
    <s v="Bejrut"/>
    <s v="T3"/>
    <s v="Z"/>
    <n v="12"/>
    <n v="20"/>
  </r>
  <r>
    <x v="24"/>
    <s v="Bejrut"/>
    <s v="T1"/>
    <s v="Z"/>
    <n v="15"/>
    <n v="8"/>
  </r>
  <r>
    <x v="24"/>
    <s v="Bejrut"/>
    <s v="T5"/>
    <s v="Z"/>
    <n v="1"/>
    <n v="40"/>
  </r>
  <r>
    <x v="25"/>
    <s v="Palermo"/>
    <s v="T1"/>
    <s v="W"/>
    <n v="86"/>
    <n v="12"/>
  </r>
  <r>
    <x v="25"/>
    <s v="Palermo"/>
    <s v="T3"/>
    <s v="W"/>
    <n v="110"/>
    <n v="31"/>
  </r>
  <r>
    <x v="25"/>
    <s v="Palermo"/>
    <s v="T5"/>
    <s v="Z"/>
    <n v="33"/>
    <n v="38"/>
  </r>
  <r>
    <x v="25"/>
    <s v="Palermo"/>
    <s v="T2"/>
    <s v="Z"/>
    <n v="13"/>
    <n v="23"/>
  </r>
  <r>
    <x v="25"/>
    <s v="Palermo"/>
    <s v="T4"/>
    <s v="Z"/>
    <n v="37"/>
    <n v="61"/>
  </r>
  <r>
    <x v="26"/>
    <s v="Neapol"/>
    <s v="T1"/>
    <s v="W"/>
    <n v="1"/>
    <n v="12"/>
  </r>
  <r>
    <x v="26"/>
    <s v="Neapol"/>
    <s v="T5"/>
    <s v="W"/>
    <n v="68"/>
    <n v="59"/>
  </r>
  <r>
    <x v="26"/>
    <s v="Neapol"/>
    <s v="T4"/>
    <s v="Z"/>
    <n v="35"/>
    <n v="66"/>
  </r>
  <r>
    <x v="26"/>
    <s v="Neapol"/>
    <s v="T3"/>
    <s v="Z"/>
    <n v="25"/>
    <n v="21"/>
  </r>
  <r>
    <x v="26"/>
    <s v="Neapol"/>
    <s v="T2"/>
    <s v="Z"/>
    <n v="10"/>
    <n v="25"/>
  </r>
  <r>
    <x v="27"/>
    <s v="Monako"/>
    <s v="T2"/>
    <s v="W"/>
    <n v="38"/>
    <n v="37"/>
  </r>
  <r>
    <x v="27"/>
    <s v="Monako"/>
    <s v="T1"/>
    <s v="Z"/>
    <n v="22"/>
    <n v="8"/>
  </r>
  <r>
    <x v="27"/>
    <s v="Monako"/>
    <s v="T3"/>
    <s v="Z"/>
    <n v="25"/>
    <n v="20"/>
  </r>
  <r>
    <x v="27"/>
    <s v="Monako"/>
    <s v="T5"/>
    <s v="Z"/>
    <n v="8"/>
    <n v="39"/>
  </r>
  <r>
    <x v="27"/>
    <s v="Monako"/>
    <s v="T4"/>
    <s v="Z"/>
    <n v="45"/>
    <n v="62"/>
  </r>
  <r>
    <x v="28"/>
    <s v="Barcelona"/>
    <s v="T4"/>
    <s v="W"/>
    <n v="116"/>
    <n v="100"/>
  </r>
  <r>
    <x v="28"/>
    <s v="Barcelona"/>
    <s v="T3"/>
    <s v="Z"/>
    <n v="29"/>
    <n v="19"/>
  </r>
  <r>
    <x v="29"/>
    <s v="Walencja"/>
    <s v="T2"/>
    <s v="W"/>
    <n v="5"/>
    <n v="34"/>
  </r>
  <r>
    <x v="29"/>
    <s v="Walencja"/>
    <s v="T1"/>
    <s v="W"/>
    <n v="22"/>
    <n v="11"/>
  </r>
  <r>
    <x v="29"/>
    <s v="Walencja"/>
    <s v="T3"/>
    <s v="Z"/>
    <n v="37"/>
    <n v="22"/>
  </r>
  <r>
    <x v="29"/>
    <s v="Walencja"/>
    <s v="T4"/>
    <s v="Z"/>
    <n v="10"/>
    <n v="70"/>
  </r>
  <r>
    <x v="29"/>
    <s v="Walencja"/>
    <s v="T5"/>
    <s v="Z"/>
    <n v="42"/>
    <n v="44"/>
  </r>
  <r>
    <x v="30"/>
    <s v="Algier"/>
    <s v="T4"/>
    <s v="W"/>
    <n v="11"/>
    <n v="94"/>
  </r>
  <r>
    <x v="30"/>
    <s v="Algier"/>
    <s v="T5"/>
    <s v="W"/>
    <n v="48"/>
    <n v="59"/>
  </r>
  <r>
    <x v="30"/>
    <s v="Algier"/>
    <s v="T3"/>
    <s v="Z"/>
    <n v="20"/>
    <n v="21"/>
  </r>
  <r>
    <x v="30"/>
    <s v="Algier"/>
    <s v="T2"/>
    <s v="Z"/>
    <n v="26"/>
    <n v="25"/>
  </r>
  <r>
    <x v="31"/>
    <s v="Tunis"/>
    <s v="T1"/>
    <s v="Z"/>
    <n v="24"/>
    <n v="9"/>
  </r>
  <r>
    <x v="31"/>
    <s v="Tunis"/>
    <s v="T4"/>
    <s v="Z"/>
    <n v="38"/>
    <n v="68"/>
  </r>
  <r>
    <x v="31"/>
    <s v="Tunis"/>
    <s v="T3"/>
    <s v="Z"/>
    <n v="14"/>
    <n v="21"/>
  </r>
  <r>
    <x v="31"/>
    <s v="Tunis"/>
    <s v="T5"/>
    <s v="Z"/>
    <n v="4"/>
    <n v="43"/>
  </r>
  <r>
    <x v="32"/>
    <s v="Benghazi"/>
    <s v="T2"/>
    <s v="W"/>
    <n v="19"/>
    <n v="36"/>
  </r>
  <r>
    <x v="32"/>
    <s v="Benghazi"/>
    <s v="T4"/>
    <s v="Z"/>
    <n v="30"/>
    <n v="65"/>
  </r>
  <r>
    <x v="33"/>
    <s v="Aleksandria"/>
    <s v="T5"/>
    <s v="W"/>
    <n v="6"/>
    <n v="63"/>
  </r>
  <r>
    <x v="33"/>
    <s v="Aleksandria"/>
    <s v="T4"/>
    <s v="Z"/>
    <n v="43"/>
    <n v="59"/>
  </r>
  <r>
    <x v="34"/>
    <s v="Bejrut"/>
    <s v="T5"/>
    <s v="W"/>
    <n v="1"/>
    <n v="61"/>
  </r>
  <r>
    <x v="34"/>
    <s v="Bejrut"/>
    <s v="T3"/>
    <s v="W"/>
    <n v="147"/>
    <n v="30"/>
  </r>
  <r>
    <x v="34"/>
    <s v="Bejrut"/>
    <s v="T1"/>
    <s v="Z"/>
    <n v="15"/>
    <n v="8"/>
  </r>
  <r>
    <x v="34"/>
    <s v="Bejrut"/>
    <s v="T4"/>
    <s v="Z"/>
    <n v="24"/>
    <n v="63"/>
  </r>
  <r>
    <x v="34"/>
    <s v="Bejrut"/>
    <s v="T2"/>
    <s v="Z"/>
    <n v="19"/>
    <n v="24"/>
  </r>
  <r>
    <x v="35"/>
    <s v="Palermo"/>
    <s v="T4"/>
    <s v="W"/>
    <n v="134"/>
    <n v="99"/>
  </r>
  <r>
    <x v="35"/>
    <s v="Palermo"/>
    <s v="T5"/>
    <s v="Z"/>
    <n v="12"/>
    <n v="38"/>
  </r>
  <r>
    <x v="36"/>
    <s v="Neapol"/>
    <s v="T3"/>
    <s v="W"/>
    <n v="4"/>
    <n v="30"/>
  </r>
  <r>
    <x v="36"/>
    <s v="Neapol"/>
    <s v="T1"/>
    <s v="Z"/>
    <n v="26"/>
    <n v="8"/>
  </r>
  <r>
    <x v="36"/>
    <s v="Neapol"/>
    <s v="T4"/>
    <s v="Z"/>
    <n v="38"/>
    <n v="66"/>
  </r>
  <r>
    <x v="37"/>
    <s v="Monako"/>
    <s v="T4"/>
    <s v="W"/>
    <n v="38"/>
    <n v="98"/>
  </r>
  <r>
    <x v="37"/>
    <s v="Monako"/>
    <s v="T2"/>
    <s v="W"/>
    <n v="44"/>
    <n v="37"/>
  </r>
  <r>
    <x v="37"/>
    <s v="Monako"/>
    <s v="T1"/>
    <s v="Z"/>
    <n v="21"/>
    <n v="8"/>
  </r>
  <r>
    <x v="37"/>
    <s v="Monako"/>
    <s v="T5"/>
    <s v="Z"/>
    <n v="10"/>
    <n v="39"/>
  </r>
  <r>
    <x v="38"/>
    <s v="Barcelona"/>
    <s v="T2"/>
    <s v="W"/>
    <n v="15"/>
    <n v="38"/>
  </r>
  <r>
    <x v="38"/>
    <s v="Barcelona"/>
    <s v="T5"/>
    <s v="W"/>
    <n v="22"/>
    <n v="63"/>
  </r>
  <r>
    <x v="38"/>
    <s v="Barcelona"/>
    <s v="T4"/>
    <s v="Z"/>
    <n v="9"/>
    <n v="60"/>
  </r>
  <r>
    <x v="38"/>
    <s v="Barcelona"/>
    <s v="T3"/>
    <s v="Z"/>
    <n v="6"/>
    <n v="19"/>
  </r>
  <r>
    <x v="38"/>
    <s v="Barcelona"/>
    <s v="T1"/>
    <s v="Z"/>
    <n v="4"/>
    <n v="8"/>
  </r>
  <r>
    <x v="39"/>
    <s v="Walencja"/>
    <s v="T3"/>
    <s v="W"/>
    <n v="6"/>
    <n v="25"/>
  </r>
  <r>
    <x v="39"/>
    <s v="Walencja"/>
    <s v="T4"/>
    <s v="Z"/>
    <n v="48"/>
    <n v="79"/>
  </r>
  <r>
    <x v="40"/>
    <s v="Algier"/>
    <s v="T5"/>
    <s v="Z"/>
    <n v="34"/>
    <n v="42"/>
  </r>
  <r>
    <x v="40"/>
    <s v="Algier"/>
    <s v="T2"/>
    <s v="W"/>
    <n v="49"/>
    <n v="35"/>
  </r>
  <r>
    <x v="40"/>
    <s v="Algier"/>
    <s v="T1"/>
    <s v="Z"/>
    <n v="10"/>
    <n v="8"/>
  </r>
  <r>
    <x v="40"/>
    <s v="Algier"/>
    <s v="T3"/>
    <s v="Z"/>
    <n v="47"/>
    <n v="21"/>
  </r>
  <r>
    <x v="40"/>
    <s v="Algier"/>
    <s v="T4"/>
    <s v="Z"/>
    <n v="48"/>
    <n v="66"/>
  </r>
  <r>
    <x v="41"/>
    <s v="Tunis"/>
    <s v="T5"/>
    <s v="W"/>
    <n v="34"/>
    <n v="58"/>
  </r>
  <r>
    <x v="41"/>
    <s v="Tunis"/>
    <s v="T1"/>
    <s v="Z"/>
    <n v="5"/>
    <n v="9"/>
  </r>
  <r>
    <x v="42"/>
    <s v="Benghazi"/>
    <s v="T3"/>
    <s v="W"/>
    <n v="46"/>
    <n v="30"/>
  </r>
  <r>
    <x v="42"/>
    <s v="Benghazi"/>
    <s v="T4"/>
    <s v="Z"/>
    <n v="49"/>
    <n v="65"/>
  </r>
  <r>
    <x v="42"/>
    <s v="Benghazi"/>
    <s v="T1"/>
    <s v="Z"/>
    <n v="16"/>
    <n v="8"/>
  </r>
  <r>
    <x v="43"/>
    <s v="Aleksandria"/>
    <s v="T5"/>
    <s v="Z"/>
    <n v="5"/>
    <n v="37"/>
  </r>
  <r>
    <x v="43"/>
    <s v="Aleksandria"/>
    <s v="T3"/>
    <s v="W"/>
    <n v="1"/>
    <n v="32"/>
  </r>
  <r>
    <x v="43"/>
    <s v="Aleksandria"/>
    <s v="T1"/>
    <s v="Z"/>
    <n v="34"/>
    <n v="7"/>
  </r>
  <r>
    <x v="43"/>
    <s v="Aleksandria"/>
    <s v="T4"/>
    <s v="Z"/>
    <n v="29"/>
    <n v="59"/>
  </r>
  <r>
    <x v="44"/>
    <s v="Bejrut"/>
    <s v="T2"/>
    <s v="Z"/>
    <n v="34"/>
    <n v="24"/>
  </r>
  <r>
    <x v="44"/>
    <s v="Bejrut"/>
    <s v="T3"/>
    <s v="Z"/>
    <n v="27"/>
    <n v="20"/>
  </r>
  <r>
    <x v="44"/>
    <s v="Bejrut"/>
    <s v="T1"/>
    <s v="Z"/>
    <n v="40"/>
    <n v="8"/>
  </r>
  <r>
    <x v="45"/>
    <s v="Palermo"/>
    <s v="T4"/>
    <s v="W"/>
    <n v="184"/>
    <n v="99"/>
  </r>
  <r>
    <x v="45"/>
    <s v="Palermo"/>
    <s v="T5"/>
    <s v="Z"/>
    <n v="48"/>
    <n v="38"/>
  </r>
  <r>
    <x v="45"/>
    <s v="Palermo"/>
    <s v="T2"/>
    <s v="Z"/>
    <n v="21"/>
    <n v="23"/>
  </r>
  <r>
    <x v="46"/>
    <s v="Neapol"/>
    <s v="T4"/>
    <s v="Z"/>
    <n v="47"/>
    <n v="66"/>
  </r>
  <r>
    <x v="46"/>
    <s v="Neapol"/>
    <s v="T2"/>
    <s v="Z"/>
    <n v="6"/>
    <n v="25"/>
  </r>
  <r>
    <x v="46"/>
    <s v="Neapol"/>
    <s v="T5"/>
    <s v="Z"/>
    <n v="47"/>
    <n v="41"/>
  </r>
  <r>
    <x v="47"/>
    <s v="Monako"/>
    <s v="T1"/>
    <s v="W"/>
    <n v="192"/>
    <n v="12"/>
  </r>
  <r>
    <x v="47"/>
    <s v="Monako"/>
    <s v="T2"/>
    <s v="W"/>
    <n v="48"/>
    <n v="37"/>
  </r>
  <r>
    <x v="47"/>
    <s v="Monako"/>
    <s v="T4"/>
    <s v="Z"/>
    <n v="18"/>
    <n v="62"/>
  </r>
  <r>
    <x v="47"/>
    <s v="Monako"/>
    <s v="T5"/>
    <s v="Z"/>
    <n v="25"/>
    <n v="39"/>
  </r>
  <r>
    <x v="47"/>
    <s v="Monako"/>
    <s v="T3"/>
    <s v="Z"/>
    <n v="2"/>
    <n v="20"/>
  </r>
  <r>
    <x v="48"/>
    <s v="Barcelona"/>
    <s v="T2"/>
    <s v="W"/>
    <n v="13"/>
    <n v="38"/>
  </r>
  <r>
    <x v="48"/>
    <s v="Barcelona"/>
    <s v="T5"/>
    <s v="W"/>
    <n v="121"/>
    <n v="63"/>
  </r>
  <r>
    <x v="48"/>
    <s v="Barcelona"/>
    <s v="T3"/>
    <s v="Z"/>
    <n v="30"/>
    <n v="19"/>
  </r>
  <r>
    <x v="48"/>
    <s v="Barcelona"/>
    <s v="T1"/>
    <s v="Z"/>
    <n v="46"/>
    <n v="8"/>
  </r>
  <r>
    <x v="49"/>
    <s v="Walencja"/>
    <s v="T1"/>
    <s v="W"/>
    <n v="49"/>
    <n v="11"/>
  </r>
  <r>
    <x v="49"/>
    <s v="Walencja"/>
    <s v="T4"/>
    <s v="W"/>
    <n v="61"/>
    <n v="90"/>
  </r>
  <r>
    <x v="49"/>
    <s v="Walencja"/>
    <s v="T3"/>
    <s v="Z"/>
    <n v="19"/>
    <n v="22"/>
  </r>
  <r>
    <x v="49"/>
    <s v="Walencja"/>
    <s v="T5"/>
    <s v="Z"/>
    <n v="22"/>
    <n v="44"/>
  </r>
  <r>
    <x v="50"/>
    <s v="Algier"/>
    <s v="T2"/>
    <s v="Z"/>
    <n v="9"/>
    <n v="25"/>
  </r>
  <r>
    <x v="50"/>
    <s v="Algier"/>
    <s v="T4"/>
    <s v="W"/>
    <n v="4"/>
    <n v="94"/>
  </r>
  <r>
    <x v="50"/>
    <s v="Algier"/>
    <s v="T3"/>
    <s v="Z"/>
    <n v="8"/>
    <n v="21"/>
  </r>
  <r>
    <x v="50"/>
    <s v="Algier"/>
    <s v="T1"/>
    <s v="Z"/>
    <n v="47"/>
    <n v="8"/>
  </r>
  <r>
    <x v="51"/>
    <s v="Tunis"/>
    <s v="T3"/>
    <s v="W"/>
    <n v="82"/>
    <n v="29"/>
  </r>
  <r>
    <x v="51"/>
    <s v="Tunis"/>
    <s v="T5"/>
    <s v="W"/>
    <n v="26"/>
    <n v="58"/>
  </r>
  <r>
    <x v="51"/>
    <s v="Tunis"/>
    <s v="T1"/>
    <s v="Z"/>
    <n v="24"/>
    <n v="9"/>
  </r>
  <r>
    <x v="51"/>
    <s v="Tunis"/>
    <s v="T2"/>
    <s v="Z"/>
    <n v="36"/>
    <n v="26"/>
  </r>
  <r>
    <x v="51"/>
    <s v="Tunis"/>
    <s v="T4"/>
    <s v="Z"/>
    <n v="6"/>
    <n v="68"/>
  </r>
  <r>
    <x v="52"/>
    <s v="Benghazi"/>
    <s v="T2"/>
    <s v="W"/>
    <n v="45"/>
    <n v="36"/>
  </r>
  <r>
    <x v="52"/>
    <s v="Benghazi"/>
    <s v="T1"/>
    <s v="Z"/>
    <n v="18"/>
    <n v="8"/>
  </r>
  <r>
    <x v="52"/>
    <s v="Benghazi"/>
    <s v="T5"/>
    <s v="Z"/>
    <n v="20"/>
    <n v="41"/>
  </r>
  <r>
    <x v="53"/>
    <s v="Aleksandria"/>
    <s v="T3"/>
    <s v="W"/>
    <n v="4"/>
    <n v="32"/>
  </r>
  <r>
    <x v="53"/>
    <s v="Aleksandria"/>
    <s v="T5"/>
    <s v="Z"/>
    <n v="48"/>
    <n v="37"/>
  </r>
  <r>
    <x v="54"/>
    <s v="Bejrut"/>
    <s v="T5"/>
    <s v="W"/>
    <n v="64"/>
    <n v="61"/>
  </r>
  <r>
    <x v="54"/>
    <s v="Bejrut"/>
    <s v="T4"/>
    <s v="Z"/>
    <n v="43"/>
    <n v="63"/>
  </r>
  <r>
    <x v="54"/>
    <s v="Bejrut"/>
    <s v="T2"/>
    <s v="Z"/>
    <n v="24"/>
    <n v="24"/>
  </r>
  <r>
    <x v="55"/>
    <s v="Palermo"/>
    <s v="T5"/>
    <s v="W"/>
    <n v="4"/>
    <n v="62"/>
  </r>
  <r>
    <x v="55"/>
    <s v="Palermo"/>
    <s v="T3"/>
    <s v="Z"/>
    <n v="35"/>
    <n v="19"/>
  </r>
  <r>
    <x v="55"/>
    <s v="Palermo"/>
    <s v="T1"/>
    <s v="Z"/>
    <n v="41"/>
    <n v="8"/>
  </r>
  <r>
    <x v="55"/>
    <s v="Palermo"/>
    <s v="T4"/>
    <s v="Z"/>
    <n v="23"/>
    <n v="61"/>
  </r>
  <r>
    <x v="55"/>
    <s v="Palermo"/>
    <s v="T2"/>
    <s v="Z"/>
    <n v="46"/>
    <n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  <x v="0"/>
    <n v="2016"/>
    <s v="01"/>
  </r>
  <r>
    <d v="2016-01-01T00:00:00"/>
    <s v="Algier"/>
    <x v="1"/>
    <x v="0"/>
    <n v="32"/>
    <n v="50"/>
    <x v="0"/>
    <n v="2016"/>
    <s v="01"/>
  </r>
  <r>
    <d v="2016-01-01T00:00:00"/>
    <s v="Algier"/>
    <x v="2"/>
    <x v="0"/>
    <n v="38"/>
    <n v="10"/>
    <x v="0"/>
    <n v="2016"/>
    <s v="01"/>
  </r>
  <r>
    <d v="2016-01-01T00:00:00"/>
    <s v="Algier"/>
    <x v="3"/>
    <x v="0"/>
    <n v="33"/>
    <n v="30"/>
    <x v="0"/>
    <n v="2016"/>
    <s v="01"/>
  </r>
  <r>
    <d v="2016-01-01T00:00:00"/>
    <s v="Algier"/>
    <x v="4"/>
    <x v="0"/>
    <n v="43"/>
    <n v="25"/>
    <x v="0"/>
    <n v="2016"/>
    <s v="01"/>
  </r>
  <r>
    <d v="2016-01-16T00:00:00"/>
    <s v="Tunis"/>
    <x v="1"/>
    <x v="1"/>
    <n v="32"/>
    <n v="58"/>
    <x v="0"/>
    <n v="2016"/>
    <s v="01"/>
  </r>
  <r>
    <d v="2016-01-16T00:00:00"/>
    <s v="Tunis"/>
    <x v="3"/>
    <x v="0"/>
    <n v="14"/>
    <n v="26"/>
    <x v="0"/>
    <n v="2016"/>
    <s v="01"/>
  </r>
  <r>
    <d v="2016-01-24T00:00:00"/>
    <s v="Benghazi"/>
    <x v="1"/>
    <x v="0"/>
    <n v="44"/>
    <n v="46"/>
    <x v="0"/>
    <n v="2016"/>
    <s v="01"/>
  </r>
  <r>
    <d v="2016-01-24T00:00:00"/>
    <s v="Benghazi"/>
    <x v="3"/>
    <x v="0"/>
    <n v="1"/>
    <n v="28"/>
    <x v="0"/>
    <n v="2016"/>
    <s v="01"/>
  </r>
  <r>
    <d v="2016-01-24T00:00:00"/>
    <s v="Benghazi"/>
    <x v="0"/>
    <x v="0"/>
    <n v="21"/>
    <n v="74"/>
    <x v="0"/>
    <n v="2016"/>
    <s v="01"/>
  </r>
  <r>
    <d v="2016-02-19T00:00:00"/>
    <s v="Aleksandria"/>
    <x v="4"/>
    <x v="1"/>
    <n v="43"/>
    <n v="32"/>
    <x v="1"/>
    <n v="2016"/>
    <s v="02"/>
  </r>
  <r>
    <d v="2016-02-19T00:00:00"/>
    <s v="Aleksandria"/>
    <x v="2"/>
    <x v="1"/>
    <n v="38"/>
    <n v="13"/>
    <x v="1"/>
    <n v="2016"/>
    <s v="02"/>
  </r>
  <r>
    <d v="2016-02-19T00:00:00"/>
    <s v="Aleksandria"/>
    <x v="0"/>
    <x v="0"/>
    <n v="9"/>
    <n v="59"/>
    <x v="1"/>
    <n v="2016"/>
    <s v="02"/>
  </r>
  <r>
    <d v="2016-02-19T00:00:00"/>
    <s v="Aleksandria"/>
    <x v="1"/>
    <x v="0"/>
    <n v="8"/>
    <n v="37"/>
    <x v="1"/>
    <n v="2016"/>
    <s v="02"/>
  </r>
  <r>
    <d v="2016-03-11T00:00:00"/>
    <s v="Bejrut"/>
    <x v="1"/>
    <x v="1"/>
    <n v="50"/>
    <n v="61"/>
    <x v="2"/>
    <n v="2016"/>
    <s v="03"/>
  </r>
  <r>
    <d v="2016-03-11T00:00:00"/>
    <s v="Bejrut"/>
    <x v="4"/>
    <x v="0"/>
    <n v="32"/>
    <n v="20"/>
    <x v="2"/>
    <n v="2016"/>
    <s v="03"/>
  </r>
  <r>
    <d v="2016-03-11T00:00:00"/>
    <s v="Bejrut"/>
    <x v="2"/>
    <x v="0"/>
    <n v="7"/>
    <n v="8"/>
    <x v="2"/>
    <n v="2016"/>
    <s v="03"/>
  </r>
  <r>
    <d v="2016-03-11T00:00:00"/>
    <s v="Bejrut"/>
    <x v="3"/>
    <x v="0"/>
    <n v="10"/>
    <n v="24"/>
    <x v="2"/>
    <n v="2016"/>
    <s v="03"/>
  </r>
  <r>
    <d v="2016-04-04T00:00:00"/>
    <s v="Palermo"/>
    <x v="2"/>
    <x v="1"/>
    <n v="7"/>
    <n v="12"/>
    <x v="3"/>
    <n v="2016"/>
    <s v="04"/>
  </r>
  <r>
    <d v="2016-04-04T00:00:00"/>
    <s v="Palermo"/>
    <x v="4"/>
    <x v="0"/>
    <n v="25"/>
    <n v="19"/>
    <x v="3"/>
    <n v="2016"/>
    <s v="04"/>
  </r>
  <r>
    <d v="2016-04-04T00:00:00"/>
    <s v="Palermo"/>
    <x v="1"/>
    <x v="0"/>
    <n v="33"/>
    <n v="38"/>
    <x v="3"/>
    <n v="2016"/>
    <s v="04"/>
  </r>
  <r>
    <d v="2016-04-22T00:00:00"/>
    <s v="Neapol"/>
    <x v="3"/>
    <x v="1"/>
    <n v="36"/>
    <n v="35"/>
    <x v="3"/>
    <n v="2016"/>
    <s v="04"/>
  </r>
  <r>
    <d v="2016-04-22T00:00:00"/>
    <s v="Neapol"/>
    <x v="0"/>
    <x v="0"/>
    <n v="5"/>
    <n v="66"/>
    <x v="3"/>
    <n v="2016"/>
    <s v="04"/>
  </r>
  <r>
    <d v="2016-04-22T00:00:00"/>
    <s v="Neapol"/>
    <x v="1"/>
    <x v="0"/>
    <n v="35"/>
    <n v="41"/>
    <x v="3"/>
    <n v="2016"/>
    <s v="04"/>
  </r>
  <r>
    <d v="2016-05-14T00:00:00"/>
    <s v="Monako"/>
    <x v="0"/>
    <x v="1"/>
    <n v="38"/>
    <n v="98"/>
    <x v="4"/>
    <n v="2016"/>
    <s v="05"/>
  </r>
  <r>
    <d v="2016-05-14T00:00:00"/>
    <s v="Monako"/>
    <x v="3"/>
    <x v="0"/>
    <n v="10"/>
    <n v="23"/>
    <x v="4"/>
    <n v="2016"/>
    <s v="05"/>
  </r>
  <r>
    <d v="2016-06-08T00:00:00"/>
    <s v="Barcelona"/>
    <x v="3"/>
    <x v="1"/>
    <n v="4"/>
    <n v="38"/>
    <x v="5"/>
    <n v="2016"/>
    <s v="06"/>
  </r>
  <r>
    <d v="2016-06-08T00:00:00"/>
    <s v="Barcelona"/>
    <x v="0"/>
    <x v="0"/>
    <n v="42"/>
    <n v="60"/>
    <x v="5"/>
    <n v="2016"/>
    <s v="06"/>
  </r>
  <r>
    <d v="2016-06-08T00:00:00"/>
    <s v="Barcelona"/>
    <x v="2"/>
    <x v="0"/>
    <n v="28"/>
    <n v="8"/>
    <x v="5"/>
    <n v="2016"/>
    <s v="06"/>
  </r>
  <r>
    <d v="2016-06-08T00:00:00"/>
    <s v="Barcelona"/>
    <x v="4"/>
    <x v="0"/>
    <n v="19"/>
    <n v="19"/>
    <x v="5"/>
    <n v="2016"/>
    <s v="06"/>
  </r>
  <r>
    <d v="2016-06-21T00:00:00"/>
    <s v="Walencja"/>
    <x v="4"/>
    <x v="1"/>
    <n v="72"/>
    <n v="28"/>
    <x v="5"/>
    <n v="2016"/>
    <s v="06"/>
  </r>
  <r>
    <d v="2016-06-21T00:00:00"/>
    <s v="Walencja"/>
    <x v="0"/>
    <x v="1"/>
    <n v="42"/>
    <n v="90"/>
    <x v="5"/>
    <n v="2016"/>
    <s v="06"/>
  </r>
  <r>
    <d v="2016-06-21T00:00:00"/>
    <s v="Walencja"/>
    <x v="1"/>
    <x v="0"/>
    <n v="42"/>
    <n v="44"/>
    <x v="5"/>
    <n v="2016"/>
    <s v="06"/>
  </r>
  <r>
    <d v="2016-06-21T00:00:00"/>
    <s v="Walencja"/>
    <x v="3"/>
    <x v="0"/>
    <n v="33"/>
    <n v="26"/>
    <x v="5"/>
    <n v="2016"/>
    <s v="06"/>
  </r>
  <r>
    <d v="2016-06-21T00:00:00"/>
    <s v="Walencja"/>
    <x v="2"/>
    <x v="0"/>
    <n v="9"/>
    <n v="9"/>
    <x v="5"/>
    <n v="2016"/>
    <s v="06"/>
  </r>
  <r>
    <d v="2016-07-08T00:00:00"/>
    <s v="Algier"/>
    <x v="4"/>
    <x v="1"/>
    <n v="4"/>
    <n v="29"/>
    <x v="6"/>
    <n v="2016"/>
    <s v="07"/>
  </r>
  <r>
    <d v="2016-07-08T00:00:00"/>
    <s v="Algier"/>
    <x v="2"/>
    <x v="1"/>
    <n v="37"/>
    <n v="12"/>
    <x v="6"/>
    <n v="2016"/>
    <s v="07"/>
  </r>
  <r>
    <d v="2016-07-08T00:00:00"/>
    <s v="Algier"/>
    <x v="1"/>
    <x v="0"/>
    <n v="35"/>
    <n v="42"/>
    <x v="6"/>
    <n v="2016"/>
    <s v="07"/>
  </r>
  <r>
    <d v="2016-07-08T00:00:00"/>
    <s v="Algier"/>
    <x v="0"/>
    <x v="0"/>
    <n v="32"/>
    <n v="66"/>
    <x v="6"/>
    <n v="2016"/>
    <s v="07"/>
  </r>
  <r>
    <d v="2016-07-23T00:00:00"/>
    <s v="Tunis"/>
    <x v="0"/>
    <x v="1"/>
    <n v="32"/>
    <n v="92"/>
    <x v="6"/>
    <n v="2016"/>
    <s v="07"/>
  </r>
  <r>
    <d v="2016-07-23T00:00:00"/>
    <s v="Tunis"/>
    <x v="1"/>
    <x v="0"/>
    <n v="48"/>
    <n v="43"/>
    <x v="6"/>
    <n v="2016"/>
    <s v="07"/>
  </r>
  <r>
    <d v="2016-08-11T00:00:00"/>
    <s v="Benghazi"/>
    <x v="1"/>
    <x v="1"/>
    <n v="191"/>
    <n v="60"/>
    <x v="7"/>
    <n v="2016"/>
    <s v="08"/>
  </r>
  <r>
    <d v="2016-08-11T00:00:00"/>
    <s v="Benghazi"/>
    <x v="3"/>
    <x v="0"/>
    <n v="9"/>
    <n v="24"/>
    <x v="7"/>
    <n v="2016"/>
    <s v="08"/>
  </r>
  <r>
    <d v="2016-08-11T00:00:00"/>
    <s v="Benghazi"/>
    <x v="0"/>
    <x v="0"/>
    <n v="36"/>
    <n v="65"/>
    <x v="7"/>
    <n v="2016"/>
    <s v="08"/>
  </r>
  <r>
    <d v="2016-09-06T00:00:00"/>
    <s v="Aleksandria"/>
    <x v="2"/>
    <x v="0"/>
    <n v="47"/>
    <n v="7"/>
    <x v="8"/>
    <n v="2016"/>
    <s v="09"/>
  </r>
  <r>
    <d v="2016-09-06T00:00:00"/>
    <s v="Aleksandria"/>
    <x v="1"/>
    <x v="1"/>
    <n v="4"/>
    <n v="63"/>
    <x v="8"/>
    <n v="2016"/>
    <s v="09"/>
  </r>
  <r>
    <d v="2016-09-06T00:00:00"/>
    <s v="Aleksandria"/>
    <x v="4"/>
    <x v="0"/>
    <n v="8"/>
    <n v="19"/>
    <x v="8"/>
    <n v="2016"/>
    <s v="09"/>
  </r>
  <r>
    <d v="2016-09-06T00:00:00"/>
    <s v="Aleksandria"/>
    <x v="3"/>
    <x v="0"/>
    <n v="3"/>
    <n v="22"/>
    <x v="8"/>
    <n v="2016"/>
    <s v="09"/>
  </r>
  <r>
    <d v="2016-09-06T00:00:00"/>
    <s v="Aleksandria"/>
    <x v="0"/>
    <x v="0"/>
    <n v="41"/>
    <n v="59"/>
    <x v="8"/>
    <n v="2016"/>
    <s v="09"/>
  </r>
  <r>
    <d v="2016-09-27T00:00:00"/>
    <s v="Bejrut"/>
    <x v="1"/>
    <x v="0"/>
    <n v="44"/>
    <n v="40"/>
    <x v="8"/>
    <n v="2016"/>
    <s v="09"/>
  </r>
  <r>
    <d v="2016-09-27T00:00:00"/>
    <s v="Bejrut"/>
    <x v="2"/>
    <x v="1"/>
    <n v="45"/>
    <n v="12"/>
    <x v="8"/>
    <n v="2016"/>
    <s v="09"/>
  </r>
  <r>
    <d v="2016-09-27T00:00:00"/>
    <s v="Bejrut"/>
    <x v="4"/>
    <x v="0"/>
    <n v="40"/>
    <n v="20"/>
    <x v="8"/>
    <n v="2016"/>
    <s v="09"/>
  </r>
  <r>
    <d v="2016-09-27T00:00:00"/>
    <s v="Bejrut"/>
    <x v="0"/>
    <x v="0"/>
    <n v="3"/>
    <n v="63"/>
    <x v="8"/>
    <n v="2016"/>
    <s v="09"/>
  </r>
  <r>
    <d v="2016-09-27T00:00:00"/>
    <s v="Bejrut"/>
    <x v="3"/>
    <x v="0"/>
    <n v="17"/>
    <n v="24"/>
    <x v="8"/>
    <n v="2016"/>
    <s v="09"/>
  </r>
  <r>
    <d v="2016-10-21T00:00:00"/>
    <s v="Palermo"/>
    <x v="2"/>
    <x v="1"/>
    <n v="2"/>
    <n v="12"/>
    <x v="9"/>
    <n v="2016"/>
    <s v="10"/>
  </r>
  <r>
    <d v="2016-10-21T00:00:00"/>
    <s v="Palermo"/>
    <x v="4"/>
    <x v="0"/>
    <n v="14"/>
    <n v="19"/>
    <x v="9"/>
    <n v="2016"/>
    <s v="10"/>
  </r>
  <r>
    <d v="2016-10-21T00:00:00"/>
    <s v="Palermo"/>
    <x v="3"/>
    <x v="0"/>
    <n v="23"/>
    <n v="23"/>
    <x v="9"/>
    <n v="2016"/>
    <s v="10"/>
  </r>
  <r>
    <d v="2016-11-08T00:00:00"/>
    <s v="Neapol"/>
    <x v="2"/>
    <x v="0"/>
    <n v="11"/>
    <n v="8"/>
    <x v="10"/>
    <n v="2016"/>
    <s v="11"/>
  </r>
  <r>
    <d v="2016-11-08T00:00:00"/>
    <s v="Neapol"/>
    <x v="0"/>
    <x v="0"/>
    <n v="17"/>
    <n v="66"/>
    <x v="10"/>
    <n v="2016"/>
    <s v="11"/>
  </r>
  <r>
    <d v="2016-11-08T00:00:00"/>
    <s v="Neapol"/>
    <x v="1"/>
    <x v="0"/>
    <n v="30"/>
    <n v="41"/>
    <x v="10"/>
    <n v="2016"/>
    <s v="11"/>
  </r>
  <r>
    <d v="2016-11-30T00:00:00"/>
    <s v="Monako"/>
    <x v="0"/>
    <x v="1"/>
    <n v="97"/>
    <n v="98"/>
    <x v="10"/>
    <n v="2016"/>
    <s v="11"/>
  </r>
  <r>
    <d v="2016-11-30T00:00:00"/>
    <s v="Monako"/>
    <x v="2"/>
    <x v="1"/>
    <n v="11"/>
    <n v="12"/>
    <x v="10"/>
    <n v="2016"/>
    <s v="11"/>
  </r>
  <r>
    <d v="2016-11-30T00:00:00"/>
    <s v="Monako"/>
    <x v="4"/>
    <x v="0"/>
    <n v="17"/>
    <n v="20"/>
    <x v="10"/>
    <n v="2016"/>
    <s v="11"/>
  </r>
  <r>
    <d v="2016-11-30T00:00:00"/>
    <s v="Monako"/>
    <x v="3"/>
    <x v="0"/>
    <n v="4"/>
    <n v="23"/>
    <x v="10"/>
    <n v="2016"/>
    <s v="11"/>
  </r>
  <r>
    <d v="2016-12-25T00:00:00"/>
    <s v="Barcelona"/>
    <x v="4"/>
    <x v="1"/>
    <n v="79"/>
    <n v="31"/>
    <x v="11"/>
    <n v="2016"/>
    <s v="12"/>
  </r>
  <r>
    <d v="2016-12-25T00:00:00"/>
    <s v="Barcelona"/>
    <x v="0"/>
    <x v="0"/>
    <n v="33"/>
    <n v="60"/>
    <x v="11"/>
    <n v="2016"/>
    <s v="12"/>
  </r>
  <r>
    <d v="2016-12-25T00:00:00"/>
    <s v="Barcelona"/>
    <x v="3"/>
    <x v="0"/>
    <n v="26"/>
    <n v="23"/>
    <x v="11"/>
    <n v="2016"/>
    <s v="12"/>
  </r>
  <r>
    <d v="2017-01-07T00:00:00"/>
    <s v="Walencja"/>
    <x v="4"/>
    <x v="0"/>
    <n v="40"/>
    <n v="22"/>
    <x v="12"/>
    <n v="2017"/>
    <s v="01"/>
  </r>
  <r>
    <d v="2017-01-07T00:00:00"/>
    <s v="Walencja"/>
    <x v="2"/>
    <x v="0"/>
    <n v="42"/>
    <n v="9"/>
    <x v="12"/>
    <n v="2017"/>
    <s v="01"/>
  </r>
  <r>
    <d v="2017-01-07T00:00:00"/>
    <s v="Walencja"/>
    <x v="3"/>
    <x v="0"/>
    <n v="42"/>
    <n v="26"/>
    <x v="12"/>
    <n v="2017"/>
    <s v="01"/>
  </r>
  <r>
    <d v="2017-01-07T00:00:00"/>
    <s v="Walencja"/>
    <x v="0"/>
    <x v="0"/>
    <n v="9"/>
    <n v="70"/>
    <x v="12"/>
    <n v="2017"/>
    <s v="01"/>
  </r>
  <r>
    <d v="2017-01-07T00:00:00"/>
    <s v="Walencja"/>
    <x v="1"/>
    <x v="0"/>
    <n v="39"/>
    <n v="44"/>
    <x v="12"/>
    <n v="2017"/>
    <s v="01"/>
  </r>
  <r>
    <d v="2017-01-24T00:00:00"/>
    <s v="Algier"/>
    <x v="1"/>
    <x v="1"/>
    <n v="112"/>
    <n v="59"/>
    <x v="12"/>
    <n v="2017"/>
    <s v="01"/>
  </r>
  <r>
    <d v="2017-01-24T00:00:00"/>
    <s v="Algier"/>
    <x v="0"/>
    <x v="0"/>
    <n v="34"/>
    <n v="66"/>
    <x v="12"/>
    <n v="2017"/>
    <s v="01"/>
  </r>
  <r>
    <d v="2017-01-24T00:00:00"/>
    <s v="Algier"/>
    <x v="4"/>
    <x v="0"/>
    <n v="5"/>
    <n v="21"/>
    <x v="12"/>
    <n v="2017"/>
    <s v="01"/>
  </r>
  <r>
    <d v="2017-02-08T00:00:00"/>
    <s v="Tunis"/>
    <x v="0"/>
    <x v="1"/>
    <n v="74"/>
    <n v="92"/>
    <x v="13"/>
    <n v="2017"/>
    <s v="02"/>
  </r>
  <r>
    <d v="2017-02-08T00:00:00"/>
    <s v="Tunis"/>
    <x v="3"/>
    <x v="0"/>
    <n v="14"/>
    <n v="26"/>
    <x v="13"/>
    <n v="2017"/>
    <s v="02"/>
  </r>
  <r>
    <d v="2017-02-27T00:00:00"/>
    <s v="Benghazi"/>
    <x v="1"/>
    <x v="1"/>
    <n v="1"/>
    <n v="60"/>
    <x v="13"/>
    <n v="2017"/>
    <s v="02"/>
  </r>
  <r>
    <d v="2017-02-27T00:00:00"/>
    <s v="Benghazi"/>
    <x v="3"/>
    <x v="1"/>
    <n v="43"/>
    <n v="36"/>
    <x v="13"/>
    <n v="2017"/>
    <s v="02"/>
  </r>
  <r>
    <d v="2017-02-27T00:00:00"/>
    <s v="Benghazi"/>
    <x v="2"/>
    <x v="0"/>
    <n v="30"/>
    <n v="8"/>
    <x v="13"/>
    <n v="2017"/>
    <s v="02"/>
  </r>
  <r>
    <d v="2017-02-27T00:00:00"/>
    <s v="Benghazi"/>
    <x v="4"/>
    <x v="0"/>
    <n v="14"/>
    <n v="20"/>
    <x v="13"/>
    <n v="2017"/>
    <s v="02"/>
  </r>
  <r>
    <d v="2017-03-25T00:00:00"/>
    <s v="Aleksandria"/>
    <x v="3"/>
    <x v="1"/>
    <n v="33"/>
    <n v="38"/>
    <x v="14"/>
    <n v="2017"/>
    <s v="03"/>
  </r>
  <r>
    <d v="2017-03-25T00:00:00"/>
    <s v="Aleksandria"/>
    <x v="1"/>
    <x v="0"/>
    <n v="35"/>
    <n v="37"/>
    <x v="14"/>
    <n v="2017"/>
    <s v="03"/>
  </r>
  <r>
    <d v="2017-03-25T00:00:00"/>
    <s v="Aleksandria"/>
    <x v="4"/>
    <x v="0"/>
    <n v="40"/>
    <n v="19"/>
    <x v="14"/>
    <n v="2017"/>
    <s v="03"/>
  </r>
  <r>
    <d v="2017-04-15T00:00:00"/>
    <s v="Bejrut"/>
    <x v="3"/>
    <x v="1"/>
    <n v="21"/>
    <n v="36"/>
    <x v="15"/>
    <n v="2017"/>
    <s v="04"/>
  </r>
  <r>
    <d v="2017-04-15T00:00:00"/>
    <s v="Bejrut"/>
    <x v="0"/>
    <x v="1"/>
    <n v="2"/>
    <n v="97"/>
    <x v="15"/>
    <n v="2017"/>
    <s v="04"/>
  </r>
  <r>
    <d v="2017-04-15T00:00:00"/>
    <s v="Bejrut"/>
    <x v="4"/>
    <x v="0"/>
    <n v="12"/>
    <n v="20"/>
    <x v="15"/>
    <n v="2017"/>
    <s v="04"/>
  </r>
  <r>
    <d v="2017-04-15T00:00:00"/>
    <s v="Bejrut"/>
    <x v="2"/>
    <x v="0"/>
    <n v="15"/>
    <n v="8"/>
    <x v="15"/>
    <n v="2017"/>
    <s v="04"/>
  </r>
  <r>
    <d v="2017-04-15T00:00:00"/>
    <s v="Bejrut"/>
    <x v="1"/>
    <x v="0"/>
    <n v="1"/>
    <n v="40"/>
    <x v="15"/>
    <n v="2017"/>
    <s v="04"/>
  </r>
  <r>
    <d v="2017-05-09T00:00:00"/>
    <s v="Palermo"/>
    <x v="2"/>
    <x v="1"/>
    <n v="86"/>
    <n v="12"/>
    <x v="16"/>
    <n v="2017"/>
    <s v="05"/>
  </r>
  <r>
    <d v="2017-05-09T00:00:00"/>
    <s v="Palermo"/>
    <x v="4"/>
    <x v="1"/>
    <n v="110"/>
    <n v="31"/>
    <x v="16"/>
    <n v="2017"/>
    <s v="05"/>
  </r>
  <r>
    <d v="2017-05-09T00:00:00"/>
    <s v="Palermo"/>
    <x v="1"/>
    <x v="0"/>
    <n v="33"/>
    <n v="38"/>
    <x v="16"/>
    <n v="2017"/>
    <s v="05"/>
  </r>
  <r>
    <d v="2017-05-09T00:00:00"/>
    <s v="Palermo"/>
    <x v="3"/>
    <x v="0"/>
    <n v="13"/>
    <n v="23"/>
    <x v="16"/>
    <n v="2017"/>
    <s v="05"/>
  </r>
  <r>
    <d v="2017-05-09T00:00:00"/>
    <s v="Palermo"/>
    <x v="0"/>
    <x v="0"/>
    <n v="37"/>
    <n v="61"/>
    <x v="16"/>
    <n v="2017"/>
    <s v="05"/>
  </r>
  <r>
    <d v="2017-05-27T00:00:00"/>
    <s v="Neapol"/>
    <x v="2"/>
    <x v="1"/>
    <n v="1"/>
    <n v="12"/>
    <x v="16"/>
    <n v="2017"/>
    <s v="05"/>
  </r>
  <r>
    <d v="2017-05-27T00:00:00"/>
    <s v="Neapol"/>
    <x v="1"/>
    <x v="1"/>
    <n v="68"/>
    <n v="59"/>
    <x v="16"/>
    <n v="2017"/>
    <s v="05"/>
  </r>
  <r>
    <d v="2017-05-27T00:00:00"/>
    <s v="Neapol"/>
    <x v="0"/>
    <x v="0"/>
    <n v="35"/>
    <n v="66"/>
    <x v="16"/>
    <n v="2017"/>
    <s v="05"/>
  </r>
  <r>
    <d v="2017-05-27T00:00:00"/>
    <s v="Neapol"/>
    <x v="4"/>
    <x v="0"/>
    <n v="25"/>
    <n v="21"/>
    <x v="16"/>
    <n v="2017"/>
    <s v="05"/>
  </r>
  <r>
    <d v="2017-05-27T00:00:00"/>
    <s v="Neapol"/>
    <x v="3"/>
    <x v="0"/>
    <n v="10"/>
    <n v="25"/>
    <x v="16"/>
    <n v="2017"/>
    <s v="05"/>
  </r>
  <r>
    <d v="2017-06-18T00:00:00"/>
    <s v="Monako"/>
    <x v="3"/>
    <x v="1"/>
    <n v="38"/>
    <n v="37"/>
    <x v="17"/>
    <n v="2017"/>
    <s v="06"/>
  </r>
  <r>
    <d v="2017-06-18T00:00:00"/>
    <s v="Monako"/>
    <x v="2"/>
    <x v="0"/>
    <n v="22"/>
    <n v="8"/>
    <x v="17"/>
    <n v="2017"/>
    <s v="06"/>
  </r>
  <r>
    <d v="2017-06-18T00:00:00"/>
    <s v="Monako"/>
    <x v="4"/>
    <x v="0"/>
    <n v="25"/>
    <n v="20"/>
    <x v="17"/>
    <n v="2017"/>
    <s v="06"/>
  </r>
  <r>
    <d v="2017-06-18T00:00:00"/>
    <s v="Monako"/>
    <x v="1"/>
    <x v="0"/>
    <n v="8"/>
    <n v="39"/>
    <x v="17"/>
    <n v="2017"/>
    <s v="06"/>
  </r>
  <r>
    <d v="2017-06-18T00:00:00"/>
    <s v="Monako"/>
    <x v="0"/>
    <x v="0"/>
    <n v="45"/>
    <n v="62"/>
    <x v="17"/>
    <n v="2017"/>
    <s v="06"/>
  </r>
  <r>
    <d v="2017-07-13T00:00:00"/>
    <s v="Barcelona"/>
    <x v="0"/>
    <x v="1"/>
    <n v="116"/>
    <n v="100"/>
    <x v="18"/>
    <n v="2017"/>
    <s v="07"/>
  </r>
  <r>
    <d v="2017-07-13T00:00:00"/>
    <s v="Barcelona"/>
    <x v="4"/>
    <x v="0"/>
    <n v="29"/>
    <n v="19"/>
    <x v="18"/>
    <n v="2017"/>
    <s v="07"/>
  </r>
  <r>
    <d v="2017-07-26T00:00:00"/>
    <s v="Walencja"/>
    <x v="3"/>
    <x v="1"/>
    <n v="5"/>
    <n v="34"/>
    <x v="18"/>
    <n v="2017"/>
    <s v="07"/>
  </r>
  <r>
    <d v="2017-07-26T00:00:00"/>
    <s v="Walencja"/>
    <x v="2"/>
    <x v="1"/>
    <n v="22"/>
    <n v="11"/>
    <x v="18"/>
    <n v="2017"/>
    <s v="07"/>
  </r>
  <r>
    <d v="2017-07-26T00:00:00"/>
    <s v="Walencja"/>
    <x v="4"/>
    <x v="0"/>
    <n v="37"/>
    <n v="22"/>
    <x v="18"/>
    <n v="2017"/>
    <s v="07"/>
  </r>
  <r>
    <d v="2017-07-26T00:00:00"/>
    <s v="Walencja"/>
    <x v="0"/>
    <x v="0"/>
    <n v="10"/>
    <n v="70"/>
    <x v="18"/>
    <n v="2017"/>
    <s v="07"/>
  </r>
  <r>
    <d v="2017-07-26T00:00:00"/>
    <s v="Walencja"/>
    <x v="1"/>
    <x v="0"/>
    <n v="42"/>
    <n v="44"/>
    <x v="18"/>
    <n v="2017"/>
    <s v="07"/>
  </r>
  <r>
    <d v="2017-08-12T00:00:00"/>
    <s v="Algier"/>
    <x v="0"/>
    <x v="1"/>
    <n v="11"/>
    <n v="94"/>
    <x v="19"/>
    <n v="2017"/>
    <s v="08"/>
  </r>
  <r>
    <d v="2017-08-12T00:00:00"/>
    <s v="Algier"/>
    <x v="1"/>
    <x v="1"/>
    <n v="48"/>
    <n v="59"/>
    <x v="19"/>
    <n v="2017"/>
    <s v="08"/>
  </r>
  <r>
    <d v="2017-08-12T00:00:00"/>
    <s v="Algier"/>
    <x v="4"/>
    <x v="0"/>
    <n v="20"/>
    <n v="21"/>
    <x v="19"/>
    <n v="2017"/>
    <s v="08"/>
  </r>
  <r>
    <d v="2017-08-12T00:00:00"/>
    <s v="Algier"/>
    <x v="3"/>
    <x v="0"/>
    <n v="26"/>
    <n v="25"/>
    <x v="19"/>
    <n v="2017"/>
    <s v="08"/>
  </r>
  <r>
    <d v="2017-08-27T00:00:00"/>
    <s v="Tunis"/>
    <x v="2"/>
    <x v="0"/>
    <n v="24"/>
    <n v="9"/>
    <x v="19"/>
    <n v="2017"/>
    <s v="08"/>
  </r>
  <r>
    <d v="2017-08-27T00:00:00"/>
    <s v="Tunis"/>
    <x v="0"/>
    <x v="0"/>
    <n v="38"/>
    <n v="68"/>
    <x v="19"/>
    <n v="2017"/>
    <s v="08"/>
  </r>
  <r>
    <d v="2017-08-27T00:00:00"/>
    <s v="Tunis"/>
    <x v="4"/>
    <x v="0"/>
    <n v="14"/>
    <n v="21"/>
    <x v="19"/>
    <n v="2017"/>
    <s v="08"/>
  </r>
  <r>
    <d v="2017-08-27T00:00:00"/>
    <s v="Tunis"/>
    <x v="1"/>
    <x v="0"/>
    <n v="4"/>
    <n v="43"/>
    <x v="19"/>
    <n v="2017"/>
    <s v="08"/>
  </r>
  <r>
    <d v="2017-09-15T00:00:00"/>
    <s v="Benghazi"/>
    <x v="3"/>
    <x v="1"/>
    <n v="19"/>
    <n v="36"/>
    <x v="20"/>
    <n v="2017"/>
    <s v="09"/>
  </r>
  <r>
    <d v="2017-09-15T00:00:00"/>
    <s v="Benghazi"/>
    <x v="0"/>
    <x v="0"/>
    <n v="30"/>
    <n v="65"/>
    <x v="20"/>
    <n v="2017"/>
    <s v="09"/>
  </r>
  <r>
    <d v="2017-10-11T00:00:00"/>
    <s v="Aleksandria"/>
    <x v="1"/>
    <x v="1"/>
    <n v="6"/>
    <n v="63"/>
    <x v="21"/>
    <n v="2017"/>
    <s v="10"/>
  </r>
  <r>
    <d v="2017-10-11T00:00:00"/>
    <s v="Aleksandria"/>
    <x v="0"/>
    <x v="0"/>
    <n v="43"/>
    <n v="59"/>
    <x v="21"/>
    <n v="2017"/>
    <s v="10"/>
  </r>
  <r>
    <d v="2017-11-01T00:00:00"/>
    <s v="Bejrut"/>
    <x v="1"/>
    <x v="1"/>
    <n v="1"/>
    <n v="61"/>
    <x v="22"/>
    <n v="2017"/>
    <s v="11"/>
  </r>
  <r>
    <d v="2017-11-01T00:00:00"/>
    <s v="Bejrut"/>
    <x v="4"/>
    <x v="1"/>
    <n v="147"/>
    <n v="30"/>
    <x v="22"/>
    <n v="2017"/>
    <s v="11"/>
  </r>
  <r>
    <d v="2017-11-01T00:00:00"/>
    <s v="Bejrut"/>
    <x v="2"/>
    <x v="0"/>
    <n v="15"/>
    <n v="8"/>
    <x v="22"/>
    <n v="2017"/>
    <s v="11"/>
  </r>
  <r>
    <d v="2017-11-01T00:00:00"/>
    <s v="Bejrut"/>
    <x v="0"/>
    <x v="0"/>
    <n v="24"/>
    <n v="63"/>
    <x v="22"/>
    <n v="2017"/>
    <s v="11"/>
  </r>
  <r>
    <d v="2017-11-01T00:00:00"/>
    <s v="Bejrut"/>
    <x v="3"/>
    <x v="0"/>
    <n v="19"/>
    <n v="24"/>
    <x v="22"/>
    <n v="2017"/>
    <s v="11"/>
  </r>
  <r>
    <d v="2017-11-25T00:00:00"/>
    <s v="Palermo"/>
    <x v="0"/>
    <x v="1"/>
    <n v="134"/>
    <n v="99"/>
    <x v="22"/>
    <n v="2017"/>
    <s v="11"/>
  </r>
  <r>
    <d v="2017-11-25T00:00:00"/>
    <s v="Palermo"/>
    <x v="1"/>
    <x v="0"/>
    <n v="12"/>
    <n v="38"/>
    <x v="22"/>
    <n v="2017"/>
    <s v="11"/>
  </r>
  <r>
    <d v="2017-12-13T00:00:00"/>
    <s v="Neapol"/>
    <x v="4"/>
    <x v="1"/>
    <n v="4"/>
    <n v="30"/>
    <x v="23"/>
    <n v="2017"/>
    <s v="12"/>
  </r>
  <r>
    <d v="2017-12-13T00:00:00"/>
    <s v="Neapol"/>
    <x v="2"/>
    <x v="0"/>
    <n v="26"/>
    <n v="8"/>
    <x v="23"/>
    <n v="2017"/>
    <s v="12"/>
  </r>
  <r>
    <d v="2017-12-13T00:00:00"/>
    <s v="Neapol"/>
    <x v="0"/>
    <x v="0"/>
    <n v="38"/>
    <n v="66"/>
    <x v="23"/>
    <n v="2017"/>
    <s v="12"/>
  </r>
  <r>
    <d v="2018-01-04T00:00:00"/>
    <s v="Monako"/>
    <x v="0"/>
    <x v="1"/>
    <n v="38"/>
    <n v="98"/>
    <x v="24"/>
    <n v="2018"/>
    <s v="01"/>
  </r>
  <r>
    <d v="2018-01-04T00:00:00"/>
    <s v="Monako"/>
    <x v="3"/>
    <x v="1"/>
    <n v="44"/>
    <n v="37"/>
    <x v="24"/>
    <n v="2018"/>
    <s v="01"/>
  </r>
  <r>
    <d v="2018-01-04T00:00:00"/>
    <s v="Monako"/>
    <x v="2"/>
    <x v="0"/>
    <n v="21"/>
    <n v="8"/>
    <x v="24"/>
    <n v="2018"/>
    <s v="01"/>
  </r>
  <r>
    <d v="2018-01-04T00:00:00"/>
    <s v="Monako"/>
    <x v="1"/>
    <x v="0"/>
    <n v="10"/>
    <n v="39"/>
    <x v="24"/>
    <n v="2018"/>
    <s v="01"/>
  </r>
  <r>
    <d v="2018-01-29T00:00:00"/>
    <s v="Barcelona"/>
    <x v="3"/>
    <x v="1"/>
    <n v="15"/>
    <n v="38"/>
    <x v="24"/>
    <n v="2018"/>
    <s v="01"/>
  </r>
  <r>
    <d v="2018-01-29T00:00:00"/>
    <s v="Barcelona"/>
    <x v="1"/>
    <x v="1"/>
    <n v="22"/>
    <n v="63"/>
    <x v="24"/>
    <n v="2018"/>
    <s v="01"/>
  </r>
  <r>
    <d v="2018-01-29T00:00:00"/>
    <s v="Barcelona"/>
    <x v="0"/>
    <x v="0"/>
    <n v="9"/>
    <n v="60"/>
    <x v="24"/>
    <n v="2018"/>
    <s v="01"/>
  </r>
  <r>
    <d v="2018-01-29T00:00:00"/>
    <s v="Barcelona"/>
    <x v="4"/>
    <x v="0"/>
    <n v="6"/>
    <n v="19"/>
    <x v="24"/>
    <n v="2018"/>
    <s v="01"/>
  </r>
  <r>
    <d v="2018-01-29T00:00:00"/>
    <s v="Barcelona"/>
    <x v="2"/>
    <x v="0"/>
    <n v="4"/>
    <n v="8"/>
    <x v="24"/>
    <n v="2018"/>
    <s v="01"/>
  </r>
  <r>
    <d v="2018-01-30T00:00:00"/>
    <s v="Walencja"/>
    <x v="4"/>
    <x v="1"/>
    <n v="6"/>
    <n v="25"/>
    <x v="24"/>
    <n v="2018"/>
    <s v="01"/>
  </r>
  <r>
    <d v="2018-01-30T00:00:00"/>
    <s v="Walencja"/>
    <x v="0"/>
    <x v="0"/>
    <n v="48"/>
    <n v="79"/>
    <x v="24"/>
    <n v="2018"/>
    <s v="01"/>
  </r>
  <r>
    <d v="2018-02-16T00:00:00"/>
    <s v="Algier"/>
    <x v="1"/>
    <x v="0"/>
    <n v="34"/>
    <n v="42"/>
    <x v="25"/>
    <n v="2018"/>
    <s v="02"/>
  </r>
  <r>
    <d v="2018-02-16T00:00:00"/>
    <s v="Algier"/>
    <x v="3"/>
    <x v="1"/>
    <n v="49"/>
    <n v="35"/>
    <x v="25"/>
    <n v="2018"/>
    <s v="02"/>
  </r>
  <r>
    <d v="2018-02-16T00:00:00"/>
    <s v="Algier"/>
    <x v="2"/>
    <x v="0"/>
    <n v="10"/>
    <n v="8"/>
    <x v="25"/>
    <n v="2018"/>
    <s v="02"/>
  </r>
  <r>
    <d v="2018-02-16T00:00:00"/>
    <s v="Algier"/>
    <x v="4"/>
    <x v="0"/>
    <n v="47"/>
    <n v="21"/>
    <x v="25"/>
    <n v="2018"/>
    <s v="02"/>
  </r>
  <r>
    <d v="2018-02-16T00:00:00"/>
    <s v="Algier"/>
    <x v="0"/>
    <x v="0"/>
    <n v="48"/>
    <n v="66"/>
    <x v="25"/>
    <n v="2018"/>
    <s v="02"/>
  </r>
  <r>
    <d v="2018-03-03T00:00:00"/>
    <s v="Tunis"/>
    <x v="1"/>
    <x v="1"/>
    <n v="34"/>
    <n v="58"/>
    <x v="26"/>
    <n v="2018"/>
    <s v="03"/>
  </r>
  <r>
    <d v="2018-03-03T00:00:00"/>
    <s v="Tunis"/>
    <x v="2"/>
    <x v="0"/>
    <n v="5"/>
    <n v="9"/>
    <x v="26"/>
    <n v="2018"/>
    <s v="03"/>
  </r>
  <r>
    <d v="2018-03-22T00:00:00"/>
    <s v="Benghazi"/>
    <x v="4"/>
    <x v="1"/>
    <n v="46"/>
    <n v="30"/>
    <x v="26"/>
    <n v="2018"/>
    <s v="03"/>
  </r>
  <r>
    <d v="2018-03-22T00:00:00"/>
    <s v="Benghazi"/>
    <x v="0"/>
    <x v="0"/>
    <n v="49"/>
    <n v="65"/>
    <x v="26"/>
    <n v="2018"/>
    <s v="03"/>
  </r>
  <r>
    <d v="2018-03-22T00:00:00"/>
    <s v="Benghazi"/>
    <x v="2"/>
    <x v="0"/>
    <n v="16"/>
    <n v="8"/>
    <x v="26"/>
    <n v="2018"/>
    <s v="03"/>
  </r>
  <r>
    <d v="2018-04-17T00:00:00"/>
    <s v="Aleksandria"/>
    <x v="1"/>
    <x v="0"/>
    <n v="5"/>
    <n v="37"/>
    <x v="27"/>
    <n v="2018"/>
    <s v="04"/>
  </r>
  <r>
    <d v="2018-04-17T00:00:00"/>
    <s v="Aleksandria"/>
    <x v="4"/>
    <x v="1"/>
    <n v="1"/>
    <n v="32"/>
    <x v="27"/>
    <n v="2018"/>
    <s v="04"/>
  </r>
  <r>
    <d v="2018-04-17T00:00:00"/>
    <s v="Aleksandria"/>
    <x v="2"/>
    <x v="0"/>
    <n v="34"/>
    <n v="7"/>
    <x v="27"/>
    <n v="2018"/>
    <s v="04"/>
  </r>
  <r>
    <d v="2018-04-17T00:00:00"/>
    <s v="Aleksandria"/>
    <x v="0"/>
    <x v="0"/>
    <n v="29"/>
    <n v="59"/>
    <x v="27"/>
    <n v="2018"/>
    <s v="04"/>
  </r>
  <r>
    <d v="2018-05-08T00:00:00"/>
    <s v="Bejrut"/>
    <x v="3"/>
    <x v="0"/>
    <n v="34"/>
    <n v="24"/>
    <x v="28"/>
    <n v="2018"/>
    <s v="05"/>
  </r>
  <r>
    <d v="2018-05-08T00:00:00"/>
    <s v="Bejrut"/>
    <x v="4"/>
    <x v="0"/>
    <n v="27"/>
    <n v="20"/>
    <x v="28"/>
    <n v="2018"/>
    <s v="05"/>
  </r>
  <r>
    <d v="2018-05-08T00:00:00"/>
    <s v="Bejrut"/>
    <x v="2"/>
    <x v="0"/>
    <n v="40"/>
    <n v="8"/>
    <x v="28"/>
    <n v="2018"/>
    <s v="05"/>
  </r>
  <r>
    <d v="2018-06-01T00:00:00"/>
    <s v="Palermo"/>
    <x v="0"/>
    <x v="1"/>
    <n v="184"/>
    <n v="99"/>
    <x v="29"/>
    <n v="2018"/>
    <s v="06"/>
  </r>
  <r>
    <d v="2018-06-01T00:00:00"/>
    <s v="Palermo"/>
    <x v="1"/>
    <x v="0"/>
    <n v="48"/>
    <n v="38"/>
    <x v="29"/>
    <n v="2018"/>
    <s v="06"/>
  </r>
  <r>
    <d v="2018-06-01T00:00:00"/>
    <s v="Palermo"/>
    <x v="3"/>
    <x v="0"/>
    <n v="21"/>
    <n v="23"/>
    <x v="29"/>
    <n v="2018"/>
    <s v="06"/>
  </r>
  <r>
    <d v="2018-06-19T00:00:00"/>
    <s v="Neapol"/>
    <x v="0"/>
    <x v="0"/>
    <n v="47"/>
    <n v="66"/>
    <x v="29"/>
    <n v="2018"/>
    <s v="06"/>
  </r>
  <r>
    <d v="2018-06-19T00:00:00"/>
    <s v="Neapol"/>
    <x v="3"/>
    <x v="0"/>
    <n v="6"/>
    <n v="25"/>
    <x v="29"/>
    <n v="2018"/>
    <s v="06"/>
  </r>
  <r>
    <d v="2018-06-19T00:00:00"/>
    <s v="Neapol"/>
    <x v="1"/>
    <x v="0"/>
    <n v="47"/>
    <n v="41"/>
    <x v="29"/>
    <n v="2018"/>
    <s v="06"/>
  </r>
  <r>
    <d v="2018-07-11T00:00:00"/>
    <s v="Monako"/>
    <x v="2"/>
    <x v="1"/>
    <n v="192"/>
    <n v="12"/>
    <x v="30"/>
    <n v="2018"/>
    <s v="07"/>
  </r>
  <r>
    <d v="2018-07-11T00:00:00"/>
    <s v="Monako"/>
    <x v="3"/>
    <x v="1"/>
    <n v="48"/>
    <n v="37"/>
    <x v="30"/>
    <n v="2018"/>
    <s v="07"/>
  </r>
  <r>
    <d v="2018-07-11T00:00:00"/>
    <s v="Monako"/>
    <x v="0"/>
    <x v="0"/>
    <n v="18"/>
    <n v="62"/>
    <x v="30"/>
    <n v="2018"/>
    <s v="07"/>
  </r>
  <r>
    <d v="2018-07-11T00:00:00"/>
    <s v="Monako"/>
    <x v="1"/>
    <x v="0"/>
    <n v="25"/>
    <n v="39"/>
    <x v="30"/>
    <n v="2018"/>
    <s v="07"/>
  </r>
  <r>
    <d v="2018-07-11T00:00:00"/>
    <s v="Monako"/>
    <x v="4"/>
    <x v="0"/>
    <n v="2"/>
    <n v="20"/>
    <x v="30"/>
    <n v="2018"/>
    <s v="07"/>
  </r>
  <r>
    <d v="2018-08-05T00:00:00"/>
    <s v="Barcelona"/>
    <x v="3"/>
    <x v="1"/>
    <n v="13"/>
    <n v="38"/>
    <x v="31"/>
    <n v="2018"/>
    <s v="08"/>
  </r>
  <r>
    <d v="2018-08-05T00:00:00"/>
    <s v="Barcelona"/>
    <x v="1"/>
    <x v="1"/>
    <n v="121"/>
    <n v="63"/>
    <x v="31"/>
    <n v="2018"/>
    <s v="08"/>
  </r>
  <r>
    <d v="2018-08-05T00:00:00"/>
    <s v="Barcelona"/>
    <x v="4"/>
    <x v="0"/>
    <n v="30"/>
    <n v="19"/>
    <x v="31"/>
    <n v="2018"/>
    <s v="08"/>
  </r>
  <r>
    <d v="2018-08-05T00:00:00"/>
    <s v="Barcelona"/>
    <x v="2"/>
    <x v="0"/>
    <n v="46"/>
    <n v="8"/>
    <x v="31"/>
    <n v="2018"/>
    <s v="08"/>
  </r>
  <r>
    <d v="2018-08-18T00:00:00"/>
    <s v="Walencja"/>
    <x v="2"/>
    <x v="1"/>
    <n v="49"/>
    <n v="11"/>
    <x v="31"/>
    <n v="2018"/>
    <s v="08"/>
  </r>
  <r>
    <d v="2018-08-18T00:00:00"/>
    <s v="Walencja"/>
    <x v="0"/>
    <x v="1"/>
    <n v="61"/>
    <n v="90"/>
    <x v="31"/>
    <n v="2018"/>
    <s v="08"/>
  </r>
  <r>
    <d v="2018-08-18T00:00:00"/>
    <s v="Walencja"/>
    <x v="4"/>
    <x v="0"/>
    <n v="19"/>
    <n v="22"/>
    <x v="31"/>
    <n v="2018"/>
    <s v="08"/>
  </r>
  <r>
    <d v="2018-08-18T00:00:00"/>
    <s v="Walencja"/>
    <x v="1"/>
    <x v="0"/>
    <n v="22"/>
    <n v="44"/>
    <x v="31"/>
    <n v="2018"/>
    <s v="08"/>
  </r>
  <r>
    <d v="2018-09-04T00:00:00"/>
    <s v="Algier"/>
    <x v="3"/>
    <x v="0"/>
    <n v="9"/>
    <n v="25"/>
    <x v="32"/>
    <n v="2018"/>
    <s v="09"/>
  </r>
  <r>
    <d v="2018-09-04T00:00:00"/>
    <s v="Algier"/>
    <x v="0"/>
    <x v="1"/>
    <n v="4"/>
    <n v="94"/>
    <x v="32"/>
    <n v="2018"/>
    <s v="09"/>
  </r>
  <r>
    <d v="2018-09-04T00:00:00"/>
    <s v="Algier"/>
    <x v="4"/>
    <x v="0"/>
    <n v="8"/>
    <n v="21"/>
    <x v="32"/>
    <n v="2018"/>
    <s v="09"/>
  </r>
  <r>
    <d v="2018-09-04T00:00:00"/>
    <s v="Algier"/>
    <x v="2"/>
    <x v="0"/>
    <n v="47"/>
    <n v="8"/>
    <x v="32"/>
    <n v="2018"/>
    <s v="09"/>
  </r>
  <r>
    <d v="2018-09-19T00:00:00"/>
    <s v="Tunis"/>
    <x v="4"/>
    <x v="1"/>
    <n v="82"/>
    <n v="29"/>
    <x v="32"/>
    <n v="2018"/>
    <s v="09"/>
  </r>
  <r>
    <d v="2018-09-19T00:00:00"/>
    <s v="Tunis"/>
    <x v="1"/>
    <x v="1"/>
    <n v="26"/>
    <n v="58"/>
    <x v="32"/>
    <n v="2018"/>
    <s v="09"/>
  </r>
  <r>
    <d v="2018-09-19T00:00:00"/>
    <s v="Tunis"/>
    <x v="2"/>
    <x v="0"/>
    <n v="24"/>
    <n v="9"/>
    <x v="32"/>
    <n v="2018"/>
    <s v="09"/>
  </r>
  <r>
    <d v="2018-09-19T00:00:00"/>
    <s v="Tunis"/>
    <x v="3"/>
    <x v="0"/>
    <n v="36"/>
    <n v="26"/>
    <x v="32"/>
    <n v="2018"/>
    <s v="09"/>
  </r>
  <r>
    <d v="2018-09-19T00:00:00"/>
    <s v="Tunis"/>
    <x v="0"/>
    <x v="0"/>
    <n v="6"/>
    <n v="68"/>
    <x v="32"/>
    <n v="2018"/>
    <s v="09"/>
  </r>
  <r>
    <d v="2018-10-08T00:00:00"/>
    <s v="Benghazi"/>
    <x v="3"/>
    <x v="1"/>
    <n v="45"/>
    <n v="36"/>
    <x v="33"/>
    <n v="2018"/>
    <s v="10"/>
  </r>
  <r>
    <d v="2018-10-08T00:00:00"/>
    <s v="Benghazi"/>
    <x v="2"/>
    <x v="0"/>
    <n v="18"/>
    <n v="8"/>
    <x v="33"/>
    <n v="2018"/>
    <s v="10"/>
  </r>
  <r>
    <d v="2018-10-08T00:00:00"/>
    <s v="Benghazi"/>
    <x v="1"/>
    <x v="0"/>
    <n v="20"/>
    <n v="41"/>
    <x v="33"/>
    <n v="2018"/>
    <s v="10"/>
  </r>
  <r>
    <d v="2018-11-03T00:00:00"/>
    <s v="Aleksandria"/>
    <x v="4"/>
    <x v="1"/>
    <n v="4"/>
    <n v="32"/>
    <x v="34"/>
    <n v="2018"/>
    <s v="11"/>
  </r>
  <r>
    <d v="2018-11-03T00:00:00"/>
    <s v="Aleksandria"/>
    <x v="1"/>
    <x v="0"/>
    <n v="48"/>
    <n v="37"/>
    <x v="34"/>
    <n v="2018"/>
    <s v="11"/>
  </r>
  <r>
    <d v="2018-11-24T00:00:00"/>
    <s v="Bejrut"/>
    <x v="1"/>
    <x v="1"/>
    <n v="64"/>
    <n v="61"/>
    <x v="34"/>
    <n v="2018"/>
    <s v="11"/>
  </r>
  <r>
    <d v="2018-11-24T00:00:00"/>
    <s v="Bejrut"/>
    <x v="0"/>
    <x v="0"/>
    <n v="43"/>
    <n v="63"/>
    <x v="34"/>
    <n v="2018"/>
    <s v="11"/>
  </r>
  <r>
    <d v="2018-11-24T00:00:00"/>
    <s v="Bejrut"/>
    <x v="3"/>
    <x v="0"/>
    <n v="24"/>
    <n v="24"/>
    <x v="34"/>
    <n v="2018"/>
    <s v="11"/>
  </r>
  <r>
    <d v="2018-12-18T00:00:00"/>
    <s v="Palermo"/>
    <x v="1"/>
    <x v="1"/>
    <n v="4"/>
    <n v="62"/>
    <x v="35"/>
    <n v="2018"/>
    <s v="12"/>
  </r>
  <r>
    <d v="2018-12-18T00:00:00"/>
    <s v="Palermo"/>
    <x v="4"/>
    <x v="0"/>
    <n v="35"/>
    <n v="19"/>
    <x v="35"/>
    <n v="2018"/>
    <s v="12"/>
  </r>
  <r>
    <d v="2018-12-18T00:00:00"/>
    <s v="Palermo"/>
    <x v="2"/>
    <x v="0"/>
    <n v="41"/>
    <n v="8"/>
    <x v="35"/>
    <n v="2018"/>
    <s v="12"/>
  </r>
  <r>
    <d v="2018-12-18T00:00:00"/>
    <s v="Palermo"/>
    <x v="0"/>
    <x v="0"/>
    <n v="23"/>
    <n v="61"/>
    <x v="35"/>
    <n v="2018"/>
    <s v="12"/>
  </r>
  <r>
    <d v="2018-12-18T00:00:00"/>
    <s v="Palermo"/>
    <x v="3"/>
    <x v="0"/>
    <n v="46"/>
    <n v="23"/>
    <x v="35"/>
    <n v="2018"/>
    <s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E10FC-7A3D-47C8-9797-0E6E7B6A7416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H8:J13" firstHeaderRow="0" firstDataRow="1" firstDataCol="1" rowPageCount="1" colPageCount="1"/>
  <pivotFields count="6">
    <pivotField dataField="1"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5">
    <i>
      <x v="3"/>
    </i>
    <i>
      <x v="4"/>
    </i>
    <i>
      <x v="2"/>
    </i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Liczba z data" fld="0" subtotal="count" baseField="0" baseItem="0"/>
    <dataField name="Suma z ile ton" fld="4" baseField="0" baseItem="0"/>
  </dataFields>
  <formats count="1">
    <format dxfId="28">
      <pivotArea dataOnly="0" fieldPosition="0">
        <references count="2">
          <reference field="2" count="1">
            <x v="3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55A0-D175-4481-9F93-07284242740A}" name="Tabela przestawna3" cacheId="9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data">
  <location ref="H7:H63" firstHeaderRow="1" firstDataRow="1" firstDataCol="1"/>
  <pivotFields count="6">
    <pivotField axis="axisRow"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9C57F-5726-4FAB-A4BD-F21279E51AE0}" name="Tabela przestawna7" cacheId="32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7">
  <location ref="J3:M34" firstHeaderRow="1" firstDataRow="2" firstDataCol="1" rowPageCount="1" colPageCount="1"/>
  <pivotFields count="9">
    <pivotField numFmtId="14" showAll="0"/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 sortType="ascending">
      <items count="64">
        <item x="0"/>
        <item x="1"/>
        <item x="2"/>
        <item x="3"/>
        <item x="4"/>
        <item x="5"/>
        <item x="6"/>
        <item x="7"/>
        <item x="8"/>
        <item m="1" x="44"/>
        <item x="9"/>
        <item x="10"/>
        <item x="11"/>
        <item m="1" x="47"/>
        <item m="1" x="50"/>
        <item m="1" x="53"/>
        <item m="1" x="56"/>
        <item m="1" x="58"/>
        <item m="1" x="60"/>
        <item m="1" x="61"/>
        <item m="1" x="62"/>
        <item x="12"/>
        <item x="13"/>
        <item x="14"/>
        <item x="15"/>
        <item x="16"/>
        <item x="17"/>
        <item x="18"/>
        <item x="19"/>
        <item x="20"/>
        <item m="1" x="39"/>
        <item x="21"/>
        <item x="22"/>
        <item x="23"/>
        <item m="1" x="41"/>
        <item m="1" x="43"/>
        <item m="1" x="46"/>
        <item m="1" x="49"/>
        <item m="1" x="52"/>
        <item m="1" x="55"/>
        <item m="1" x="57"/>
        <item m="1" x="59"/>
        <item x="24"/>
        <item x="25"/>
        <item x="26"/>
        <item x="27"/>
        <item x="28"/>
        <item x="29"/>
        <item x="30"/>
        <item x="31"/>
        <item x="32"/>
        <item m="1" x="36"/>
        <item x="33"/>
        <item x="34"/>
        <item x="35"/>
        <item m="1" x="37"/>
        <item m="1" x="38"/>
        <item m="1" x="40"/>
        <item m="1" x="42"/>
        <item m="1" x="45"/>
        <item m="1" x="48"/>
        <item m="1" x="51"/>
        <item m="1" x="54"/>
        <item t="default"/>
      </items>
    </pivotField>
    <pivotField showAll="0"/>
    <pivotField showAll="0"/>
  </pivotFields>
  <rowFields count="1">
    <field x="6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1"/>
    </i>
    <i>
      <x v="32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35A200-CF91-45ED-A2B1-5503BD67ACAB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7B0A14-387B-4139-858F-3587C7F60D5A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937742-994E-43FC-9C82-89C21E4CB935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2F1B36-B546-47BA-AFF8-976FB76B7EB7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1108F9C-EA6E-449E-979E-463B190C3FC8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FD780DE-FA5B-46C0-BA1F-4ABC729BB745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FBA62-E799-4919-986C-C16C2288348F}" name="statek" displayName="statek" ref="A1:F203" tableType="queryTable" totalsRowShown="0">
  <autoFilter ref="A1:F203" xr:uid="{EBEFBA62-E799-4919-986C-C16C2288348F}"/>
  <tableColumns count="6">
    <tableColumn id="1" xr3:uid="{711F32C6-0973-472C-A2A3-424D9687AB79}" uniqueName="1" name="data" queryTableFieldId="1" dataDxfId="36"/>
    <tableColumn id="2" xr3:uid="{E1C62BED-5283-40FE-8DDB-E4AEB9F0E0FB}" uniqueName="2" name="port" queryTableFieldId="2" dataDxfId="35"/>
    <tableColumn id="3" xr3:uid="{82ABC723-AB73-4BB8-BB09-2BA5C6AA0C1E}" uniqueName="3" name="towar" queryTableFieldId="3" dataDxfId="34"/>
    <tableColumn id="4" xr3:uid="{F866A7F9-640A-487B-A1AA-07516C21E213}" uniqueName="4" name="Z/W" queryTableFieldId="4" dataDxfId="33"/>
    <tableColumn id="5" xr3:uid="{39022A6B-669A-474D-930C-641BD982E6EB}" uniqueName="5" name="ile ton" queryTableFieldId="5"/>
    <tableColumn id="6" xr3:uid="{E064716D-07E8-4F34-AB67-3101666F134A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DE0B0-553C-4612-A43C-FCE6D6999111}" name="statek3" displayName="statek3" ref="A1:F203" tableType="queryTable" totalsRowShown="0">
  <autoFilter ref="A1:F203" xr:uid="{EBEFBA62-E799-4919-986C-C16C2288348F}"/>
  <tableColumns count="6">
    <tableColumn id="1" xr3:uid="{C097B303-5B67-4732-A206-BD82FE267B2F}" uniqueName="1" name="data" queryTableFieldId="1" dataDxfId="32"/>
    <tableColumn id="2" xr3:uid="{5A30BAC5-8E79-405A-81B7-D494E29CF152}" uniqueName="2" name="port" queryTableFieldId="2" dataDxfId="31"/>
    <tableColumn id="3" xr3:uid="{E21CDE43-658E-4F03-917F-740DEB639CE5}" uniqueName="3" name="towar" queryTableFieldId="3" dataDxfId="30"/>
    <tableColumn id="4" xr3:uid="{6B8B34EC-72E5-451B-8807-8494A9E3845D}" uniqueName="4" name="Z/W" queryTableFieldId="4" dataDxfId="29"/>
    <tableColumn id="5" xr3:uid="{88A6A158-A498-487B-B165-2556EB41D4C6}" uniqueName="5" name="ile ton" queryTableFieldId="5"/>
    <tableColumn id="6" xr3:uid="{CC35E3FE-4495-4FA8-8AAD-8E7DDE9F473D}" uniqueName="6" name="cena za tone w talarach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6D5B9-5D5C-45BA-9097-14ED4E6C6AA7}" name="statek4" displayName="statek4" ref="A1:F203" tableType="queryTable" totalsRowShown="0">
  <autoFilter ref="A1:F203" xr:uid="{EBEFBA62-E799-4919-986C-C16C2288348F}"/>
  <tableColumns count="6">
    <tableColumn id="1" xr3:uid="{C3771824-387E-4A14-984A-D9B0EF84022A}" uniqueName="1" name="data" queryTableFieldId="1" dataDxfId="27"/>
    <tableColumn id="2" xr3:uid="{8EF25B52-C39F-4138-BCC9-D6172ECF4708}" uniqueName="2" name="port" queryTableFieldId="2" dataDxfId="26"/>
    <tableColumn id="3" xr3:uid="{12C0C825-F8B8-47F0-9B5D-C45A062596E4}" uniqueName="3" name="towar" queryTableFieldId="3" dataDxfId="25"/>
    <tableColumn id="4" xr3:uid="{1B3FAFA7-7621-4232-9C82-590F70D7D2B5}" uniqueName="4" name="Z/W" queryTableFieldId="4" dataDxfId="24"/>
    <tableColumn id="5" xr3:uid="{D2F73291-FCBC-4699-AE1F-1C29E4B1D4A6}" uniqueName="5" name="ile ton" queryTableFieldId="5"/>
    <tableColumn id="6" xr3:uid="{6AC43289-F0F3-429F-9E56-CE4872BD6B30}" uniqueName="6" name="cena za tone w talarach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8FF781-F5A3-4A18-859B-D8C0CBE33176}" name="statek5" displayName="statek5" ref="A1:K203" tableType="queryTable" totalsRowShown="0">
  <autoFilter ref="A1:K203" xr:uid="{EBEFBA62-E799-4919-986C-C16C2288348F}"/>
  <tableColumns count="11">
    <tableColumn id="1" xr3:uid="{278DD32B-8D0A-41AD-A8B2-127BAE122BB0}" uniqueName="1" name="data" queryTableFieldId="1" dataDxfId="23"/>
    <tableColumn id="2" xr3:uid="{0E1B6773-C744-4542-8D75-843143F226BC}" uniqueName="2" name="port" queryTableFieldId="2" dataDxfId="22"/>
    <tableColumn id="3" xr3:uid="{9C7EE4C5-28E0-40AA-8559-9D2200BEAB0A}" uniqueName="3" name="towar" queryTableFieldId="3" dataDxfId="21"/>
    <tableColumn id="4" xr3:uid="{33901C49-FE1B-4425-AB90-7090324AC055}" uniqueName="4" name="Z/W" queryTableFieldId="4" dataDxfId="20"/>
    <tableColumn id="5" xr3:uid="{8C62DC69-024C-48C7-8AD4-AD6B3D72780B}" uniqueName="5" name="ile ton" queryTableFieldId="5"/>
    <tableColumn id="6" xr3:uid="{917B9C63-F606-47C8-AC38-F18C219F0E09}" uniqueName="6" name="cena za tone w talarach" queryTableFieldId="6"/>
    <tableColumn id="7" xr3:uid="{D7DD327E-9002-41C7-AC50-3C721AA55B57}" uniqueName="7" name="T1" queryTableFieldId="7" dataDxfId="15">
      <calculatedColumnFormula>IF($C2="T1",IF($D2="Z",G1+$E2, G1-E2))</calculatedColumnFormula>
    </tableColumn>
    <tableColumn id="8" xr3:uid="{086D540B-B071-4778-9C17-571701EE41A9}" uniqueName="8" name="T2" queryTableFieldId="8" dataDxfId="19"/>
    <tableColumn id="9" xr3:uid="{3A0B856A-3596-4FD4-8001-DA374E4DFB27}" uniqueName="9" name="T3" queryTableFieldId="9" dataDxfId="18"/>
    <tableColumn id="10" xr3:uid="{4FDF6E53-3115-4672-89D2-86DA2B1B76E9}" uniqueName="10" name="T4" queryTableFieldId="10" dataDxfId="17"/>
    <tableColumn id="11" xr3:uid="{6131EFF1-10E2-44A1-8689-E874C2BC6EFA}" uniqueName="11" name="T5" queryTableFieldId="11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9022-E023-4C38-9B34-7D04A858B4E3}" name="statek6" displayName="statek6" ref="A1:I203" tableType="queryTable" totalsRowShown="0">
  <autoFilter ref="A1:I203" xr:uid="{EBEFBA62-E799-4919-986C-C16C2288348F}"/>
  <tableColumns count="9">
    <tableColumn id="1" xr3:uid="{750EB9F9-B6C2-4F6D-9D92-83AD17C9E0B2}" uniqueName="1" name="data" queryTableFieldId="1" dataDxfId="14"/>
    <tableColumn id="2" xr3:uid="{2BD75145-391E-48B7-96B7-286F95F45B33}" uniqueName="2" name="port" queryTableFieldId="2" dataDxfId="13"/>
    <tableColumn id="3" xr3:uid="{282C159A-FBB0-457E-8933-02DF867AD06A}" uniqueName="3" name="towar" queryTableFieldId="3" dataDxfId="12"/>
    <tableColumn id="4" xr3:uid="{EF55F22D-8688-4E03-BDE5-757D376762E1}" uniqueName="4" name="Z/W" queryTableFieldId="4" dataDxfId="11"/>
    <tableColumn id="5" xr3:uid="{FFE25F20-4499-4CD8-9A6E-BD982975DB6B}" uniqueName="5" name="ile ton" queryTableFieldId="5"/>
    <tableColumn id="6" xr3:uid="{389C9597-6397-4AEC-BF88-4DD723370367}" uniqueName="6" name="cena za tone w talarach" queryTableFieldId="6"/>
    <tableColumn id="7" xr3:uid="{732EF0D2-57E3-4EA7-91D9-837F47AB659D}" uniqueName="7" name="data formatted" queryTableFieldId="7" dataDxfId="8">
      <calculatedColumnFormula>_xlfn.CONCAT(H2,"-",I2)</calculatedColumnFormula>
    </tableColumn>
    <tableColumn id="8" xr3:uid="{0C796CF0-FAA5-4DAB-B25D-C9BC3C7FBE97}" uniqueName="8" name="rok" queryTableFieldId="8" dataDxfId="10">
      <calculatedColumnFormula>YEAR(A2)</calculatedColumnFormula>
    </tableColumn>
    <tableColumn id="9" xr3:uid="{BA33D85F-D1BD-4BCF-A0D3-8F05B7C57B3D}" uniqueName="9" name="miesiac formatted" queryTableFieldId="9" dataDxfId="9">
      <calculatedColumnFormula>IF(LEN(_xlfn.VALUETOTEXT(MONTH(A2)))=1,_xlfn.CONCAT("0",_xlfn.VALUETOTEXT(MONTH(A2))),_xlfn.VALUETOTEXT(MONTH(A2)))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FD73AA-ACB3-4D35-8C5F-9974B584073D}" name="statek9" displayName="statek9" ref="A1:J204" tableType="queryTable" totalsRowShown="0">
  <autoFilter ref="A1:J204" xr:uid="{EBEFBA62-E799-4919-986C-C16C2288348F}"/>
  <tableColumns count="10">
    <tableColumn id="1" xr3:uid="{82332845-64A8-44A6-ADCA-3CF99DCDE2B5}" uniqueName="1" name="data" queryTableFieldId="1" dataDxfId="7"/>
    <tableColumn id="2" xr3:uid="{A6039226-BC85-4A34-84D7-E5715ADE9909}" uniqueName="2" name="port" queryTableFieldId="2" dataDxfId="6"/>
    <tableColumn id="3" xr3:uid="{765AD46F-D024-41E7-921F-CFB283371E4C}" uniqueName="3" name="towar" queryTableFieldId="3" dataDxfId="5"/>
    <tableColumn id="4" xr3:uid="{4C4CB01F-814F-4E22-92B0-25701252482F}" uniqueName="4" name="Z/W" queryTableFieldId="4" dataDxfId="4"/>
    <tableColumn id="5" xr3:uid="{F48F8B12-CBCF-4862-94B3-B4286A328968}" uniqueName="5" name="ile ton" queryTableFieldId="5"/>
    <tableColumn id="6" xr3:uid="{42B57162-B792-4080-9817-E491142F2954}" uniqueName="6" name="cena za tone w talarach" queryTableFieldId="6"/>
    <tableColumn id="7" xr3:uid="{D33029F1-8032-4402-9463-8F2F28A4C88C}" uniqueName="7" name="kasa" queryTableFieldId="7" dataDxfId="3"/>
    <tableColumn id="8" xr3:uid="{CADB1ECE-FDE6-44B8-8273-62B7DBA62C3C}" uniqueName="8" name="kasa jeżeli koniec dnia" queryTableFieldId="8" dataDxfId="2">
      <calculatedColumnFormula>IF(A2&lt;&gt;A3,G2,0)</calculatedColumnFormula>
    </tableColumn>
    <tableColumn id="9" xr3:uid="{03195F6A-1A35-4882-A27C-815FC1ECA83E}" uniqueName="9" name="czy  max" queryTableFieldId="9" dataDxfId="1">
      <calculatedColumnFormula>IF(H2=$N$6,1,0)</calculatedColumnFormula>
    </tableColumn>
    <tableColumn id="10" xr3:uid="{A8777920-C1E8-4FB2-8B7E-12159A39D35E}" uniqueName="10" name="maksymalny deficyt od 500000" queryTableFieldId="10" dataDxfId="0">
      <calculatedColumnFormula>500000-G2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FBEC-C9B7-4639-B02A-A185BB5C9EA6}">
  <dimension ref="A1:F203"/>
  <sheetViews>
    <sheetView workbookViewId="0">
      <selection activeCell="J12" sqref="J1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99B6-4704-4E32-82A6-276C98E18539}">
  <dimension ref="A1:J203"/>
  <sheetViews>
    <sheetView workbookViewId="0">
      <selection activeCell="J12" sqref="J1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8" max="8" width="17.7109375" bestFit="1" customWidth="1"/>
    <col min="9" max="9" width="11.85546875" bestFit="1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10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10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10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10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H6" s="3" t="s">
        <v>3</v>
      </c>
      <c r="I6" t="s">
        <v>8</v>
      </c>
    </row>
    <row r="7" spans="1:10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10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H8" s="3" t="s">
        <v>23</v>
      </c>
      <c r="I8" t="s">
        <v>25</v>
      </c>
      <c r="J8" t="s">
        <v>26</v>
      </c>
    </row>
    <row r="9" spans="1:10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H9" s="5" t="s">
        <v>7</v>
      </c>
      <c r="I9" s="6">
        <v>32</v>
      </c>
      <c r="J9" s="6">
        <v>905</v>
      </c>
    </row>
    <row r="10" spans="1:10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H10" s="4" t="s">
        <v>9</v>
      </c>
      <c r="I10" s="2">
        <v>27</v>
      </c>
      <c r="J10" s="2">
        <v>784</v>
      </c>
    </row>
    <row r="11" spans="1:10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H11" s="4" t="s">
        <v>12</v>
      </c>
      <c r="I11" s="2">
        <v>27</v>
      </c>
      <c r="J11" s="2">
        <v>633</v>
      </c>
    </row>
    <row r="12" spans="1:10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H12" s="4" t="s">
        <v>10</v>
      </c>
      <c r="I12" s="2">
        <v>25</v>
      </c>
      <c r="J12" s="2">
        <v>620</v>
      </c>
    </row>
    <row r="13" spans="1:10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H13" s="4" t="s">
        <v>11</v>
      </c>
      <c r="I13" s="2">
        <v>25</v>
      </c>
      <c r="J13" s="2">
        <v>483</v>
      </c>
    </row>
    <row r="14" spans="1:10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10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10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BAE2-A42F-4429-B061-23CCFEDEB2BF}">
  <dimension ref="A1:N203"/>
  <sheetViews>
    <sheetView workbookViewId="0">
      <selection activeCell="J12" sqref="J1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8" max="8" width="17.7109375" bestFit="1" customWidth="1"/>
    <col min="9" max="9" width="13" bestFit="1" customWidth="1"/>
    <col min="14" max="14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14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14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14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14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14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H7" s="3" t="s">
        <v>0</v>
      </c>
      <c r="I7" t="s">
        <v>27</v>
      </c>
      <c r="J7" t="s">
        <v>28</v>
      </c>
    </row>
    <row r="8" spans="1:14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H8" s="7">
        <v>42370</v>
      </c>
      <c r="I8">
        <v>0</v>
      </c>
      <c r="J8">
        <f>IF(I8&gt;20, 1,0)</f>
        <v>0</v>
      </c>
    </row>
    <row r="9" spans="1:14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H9" s="7">
        <v>42385</v>
      </c>
      <c r="I9">
        <f>H9-H8-1</f>
        <v>14</v>
      </c>
      <c r="J9">
        <f t="shared" ref="J9:J63" si="0">IF(I9&gt;20, 1,0)</f>
        <v>0</v>
      </c>
    </row>
    <row r="10" spans="1:14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H10" s="7">
        <v>42393</v>
      </c>
      <c r="I10">
        <f t="shared" ref="I10:I63" si="1">H10-H9-1</f>
        <v>7</v>
      </c>
      <c r="J10">
        <f t="shared" si="0"/>
        <v>0</v>
      </c>
    </row>
    <row r="11" spans="1:14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H11" s="7">
        <v>42419</v>
      </c>
      <c r="I11">
        <f t="shared" si="1"/>
        <v>25</v>
      </c>
      <c r="J11">
        <f t="shared" si="0"/>
        <v>1</v>
      </c>
      <c r="M11" s="8" t="s">
        <v>29</v>
      </c>
      <c r="N11" s="8">
        <f>SUM(J8:J63)</f>
        <v>22</v>
      </c>
    </row>
    <row r="12" spans="1:14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H12" s="7">
        <v>42440</v>
      </c>
      <c r="I12">
        <f t="shared" si="1"/>
        <v>20</v>
      </c>
      <c r="J12">
        <f t="shared" si="0"/>
        <v>0</v>
      </c>
    </row>
    <row r="13" spans="1:14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H13" s="7">
        <v>42464</v>
      </c>
      <c r="I13">
        <f t="shared" si="1"/>
        <v>23</v>
      </c>
      <c r="J13">
        <f t="shared" si="0"/>
        <v>1</v>
      </c>
    </row>
    <row r="14" spans="1:14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H14" s="7">
        <v>42482</v>
      </c>
      <c r="I14">
        <f t="shared" si="1"/>
        <v>17</v>
      </c>
      <c r="J14">
        <f t="shared" si="0"/>
        <v>0</v>
      </c>
    </row>
    <row r="15" spans="1:14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H15" s="7">
        <v>42504</v>
      </c>
      <c r="I15">
        <f t="shared" si="1"/>
        <v>21</v>
      </c>
      <c r="J15">
        <f t="shared" si="0"/>
        <v>1</v>
      </c>
    </row>
    <row r="16" spans="1:14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H16" s="7">
        <v>42529</v>
      </c>
      <c r="I16">
        <f t="shared" si="1"/>
        <v>24</v>
      </c>
      <c r="J16">
        <f t="shared" si="0"/>
        <v>1</v>
      </c>
    </row>
    <row r="17" spans="1:10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H17" s="7">
        <v>42542</v>
      </c>
      <c r="I17">
        <f t="shared" si="1"/>
        <v>12</v>
      </c>
      <c r="J17">
        <f t="shared" si="0"/>
        <v>0</v>
      </c>
    </row>
    <row r="18" spans="1:10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H18" s="7">
        <v>42559</v>
      </c>
      <c r="I18">
        <f t="shared" si="1"/>
        <v>16</v>
      </c>
      <c r="J18">
        <f t="shared" si="0"/>
        <v>0</v>
      </c>
    </row>
    <row r="19" spans="1:10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H19" s="7">
        <v>42574</v>
      </c>
      <c r="I19">
        <f t="shared" si="1"/>
        <v>14</v>
      </c>
      <c r="J19">
        <f t="shared" si="0"/>
        <v>0</v>
      </c>
    </row>
    <row r="20" spans="1:10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H20" s="7">
        <v>42593</v>
      </c>
      <c r="I20">
        <f t="shared" si="1"/>
        <v>18</v>
      </c>
      <c r="J20">
        <f t="shared" si="0"/>
        <v>0</v>
      </c>
    </row>
    <row r="21" spans="1:10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H21" s="7">
        <v>42619</v>
      </c>
      <c r="I21">
        <f t="shared" si="1"/>
        <v>25</v>
      </c>
      <c r="J21">
        <f t="shared" si="0"/>
        <v>1</v>
      </c>
    </row>
    <row r="22" spans="1:10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H22" s="7">
        <v>42640</v>
      </c>
      <c r="I22">
        <f t="shared" si="1"/>
        <v>20</v>
      </c>
      <c r="J22">
        <f t="shared" si="0"/>
        <v>0</v>
      </c>
    </row>
    <row r="23" spans="1:10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H23" s="7">
        <v>42664</v>
      </c>
      <c r="I23">
        <f t="shared" si="1"/>
        <v>23</v>
      </c>
      <c r="J23">
        <f t="shared" si="0"/>
        <v>1</v>
      </c>
    </row>
    <row r="24" spans="1:10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H24" s="7">
        <v>42682</v>
      </c>
      <c r="I24">
        <f t="shared" si="1"/>
        <v>17</v>
      </c>
      <c r="J24">
        <f t="shared" si="0"/>
        <v>0</v>
      </c>
    </row>
    <row r="25" spans="1:10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H25" s="7">
        <v>42704</v>
      </c>
      <c r="I25">
        <f t="shared" si="1"/>
        <v>21</v>
      </c>
      <c r="J25">
        <f t="shared" si="0"/>
        <v>1</v>
      </c>
    </row>
    <row r="26" spans="1:10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H26" s="7">
        <v>42729</v>
      </c>
      <c r="I26">
        <f t="shared" si="1"/>
        <v>24</v>
      </c>
      <c r="J26">
        <f t="shared" si="0"/>
        <v>1</v>
      </c>
    </row>
    <row r="27" spans="1:10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H27" s="7">
        <v>42742</v>
      </c>
      <c r="I27">
        <f t="shared" si="1"/>
        <v>12</v>
      </c>
      <c r="J27">
        <f t="shared" si="0"/>
        <v>0</v>
      </c>
    </row>
    <row r="28" spans="1:10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H28" s="7">
        <v>42759</v>
      </c>
      <c r="I28">
        <f t="shared" si="1"/>
        <v>16</v>
      </c>
      <c r="J28">
        <f t="shared" si="0"/>
        <v>0</v>
      </c>
    </row>
    <row r="29" spans="1:10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H29" s="7">
        <v>42774</v>
      </c>
      <c r="I29">
        <f t="shared" si="1"/>
        <v>14</v>
      </c>
      <c r="J29">
        <f t="shared" si="0"/>
        <v>0</v>
      </c>
    </row>
    <row r="30" spans="1:10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H30" s="7">
        <v>42793</v>
      </c>
      <c r="I30">
        <f t="shared" si="1"/>
        <v>18</v>
      </c>
      <c r="J30">
        <f t="shared" si="0"/>
        <v>0</v>
      </c>
    </row>
    <row r="31" spans="1:10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H31" s="7">
        <v>42819</v>
      </c>
      <c r="I31">
        <f t="shared" si="1"/>
        <v>25</v>
      </c>
      <c r="J31">
        <f t="shared" si="0"/>
        <v>1</v>
      </c>
    </row>
    <row r="32" spans="1:10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H32" s="7">
        <v>42840</v>
      </c>
      <c r="I32">
        <f t="shared" si="1"/>
        <v>20</v>
      </c>
      <c r="J32">
        <f t="shared" si="0"/>
        <v>0</v>
      </c>
    </row>
    <row r="33" spans="1:10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H33" s="7">
        <v>42864</v>
      </c>
      <c r="I33">
        <f t="shared" si="1"/>
        <v>23</v>
      </c>
      <c r="J33">
        <f t="shared" si="0"/>
        <v>1</v>
      </c>
    </row>
    <row r="34" spans="1:10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H34" s="7">
        <v>42882</v>
      </c>
      <c r="I34">
        <f t="shared" si="1"/>
        <v>17</v>
      </c>
      <c r="J34">
        <f t="shared" si="0"/>
        <v>0</v>
      </c>
    </row>
    <row r="35" spans="1:10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H35" s="7">
        <v>42904</v>
      </c>
      <c r="I35">
        <f t="shared" si="1"/>
        <v>21</v>
      </c>
      <c r="J35">
        <f t="shared" si="0"/>
        <v>1</v>
      </c>
    </row>
    <row r="36" spans="1:10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H36" s="7">
        <v>42929</v>
      </c>
      <c r="I36">
        <f t="shared" si="1"/>
        <v>24</v>
      </c>
      <c r="J36">
        <f t="shared" si="0"/>
        <v>1</v>
      </c>
    </row>
    <row r="37" spans="1:10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H37" s="7">
        <v>42942</v>
      </c>
      <c r="I37">
        <f t="shared" si="1"/>
        <v>12</v>
      </c>
      <c r="J37">
        <f t="shared" si="0"/>
        <v>0</v>
      </c>
    </row>
    <row r="38" spans="1:10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H38" s="7">
        <v>42959</v>
      </c>
      <c r="I38">
        <f t="shared" si="1"/>
        <v>16</v>
      </c>
      <c r="J38">
        <f t="shared" si="0"/>
        <v>0</v>
      </c>
    </row>
    <row r="39" spans="1:10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H39" s="7">
        <v>42974</v>
      </c>
      <c r="I39">
        <f t="shared" si="1"/>
        <v>14</v>
      </c>
      <c r="J39">
        <f t="shared" si="0"/>
        <v>0</v>
      </c>
    </row>
    <row r="40" spans="1:10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H40" s="7">
        <v>42993</v>
      </c>
      <c r="I40">
        <f t="shared" si="1"/>
        <v>18</v>
      </c>
      <c r="J40">
        <f t="shared" si="0"/>
        <v>0</v>
      </c>
    </row>
    <row r="41" spans="1:10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H41" s="7">
        <v>43019</v>
      </c>
      <c r="I41">
        <f t="shared" si="1"/>
        <v>25</v>
      </c>
      <c r="J41">
        <f t="shared" si="0"/>
        <v>1</v>
      </c>
    </row>
    <row r="42" spans="1:10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H42" s="7">
        <v>43040</v>
      </c>
      <c r="I42">
        <f t="shared" si="1"/>
        <v>20</v>
      </c>
      <c r="J42">
        <f t="shared" si="0"/>
        <v>0</v>
      </c>
    </row>
    <row r="43" spans="1:10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H43" s="7">
        <v>43064</v>
      </c>
      <c r="I43">
        <f t="shared" si="1"/>
        <v>23</v>
      </c>
      <c r="J43">
        <f t="shared" si="0"/>
        <v>1</v>
      </c>
    </row>
    <row r="44" spans="1:10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H44" s="7">
        <v>43082</v>
      </c>
      <c r="I44">
        <f t="shared" si="1"/>
        <v>17</v>
      </c>
      <c r="J44">
        <f t="shared" si="0"/>
        <v>0</v>
      </c>
    </row>
    <row r="45" spans="1:10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H45" s="7">
        <v>43104</v>
      </c>
      <c r="I45">
        <f t="shared" si="1"/>
        <v>21</v>
      </c>
      <c r="J45">
        <f t="shared" si="0"/>
        <v>1</v>
      </c>
    </row>
    <row r="46" spans="1:10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H46" s="7">
        <v>43129</v>
      </c>
      <c r="I46">
        <f t="shared" si="1"/>
        <v>24</v>
      </c>
      <c r="J46">
        <f t="shared" si="0"/>
        <v>1</v>
      </c>
    </row>
    <row r="47" spans="1:10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H47" s="7">
        <v>43130</v>
      </c>
      <c r="I47">
        <f t="shared" si="1"/>
        <v>0</v>
      </c>
      <c r="J47">
        <f t="shared" si="0"/>
        <v>0</v>
      </c>
    </row>
    <row r="48" spans="1:10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H48" s="7">
        <v>43147</v>
      </c>
      <c r="I48">
        <f t="shared" si="1"/>
        <v>16</v>
      </c>
      <c r="J48">
        <f t="shared" si="0"/>
        <v>0</v>
      </c>
    </row>
    <row r="49" spans="1:10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H49" s="7">
        <v>43162</v>
      </c>
      <c r="I49">
        <f t="shared" si="1"/>
        <v>14</v>
      </c>
      <c r="J49">
        <f t="shared" si="0"/>
        <v>0</v>
      </c>
    </row>
    <row r="50" spans="1:10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H50" s="7">
        <v>43181</v>
      </c>
      <c r="I50">
        <f t="shared" si="1"/>
        <v>18</v>
      </c>
      <c r="J50">
        <f t="shared" si="0"/>
        <v>0</v>
      </c>
    </row>
    <row r="51" spans="1:10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H51" s="7">
        <v>43207</v>
      </c>
      <c r="I51">
        <f t="shared" si="1"/>
        <v>25</v>
      </c>
      <c r="J51">
        <f t="shared" si="0"/>
        <v>1</v>
      </c>
    </row>
    <row r="52" spans="1:10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H52" s="7">
        <v>43228</v>
      </c>
      <c r="I52">
        <f t="shared" si="1"/>
        <v>20</v>
      </c>
      <c r="J52">
        <f t="shared" si="0"/>
        <v>0</v>
      </c>
    </row>
    <row r="53" spans="1:10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H53" s="7">
        <v>43252</v>
      </c>
      <c r="I53">
        <f t="shared" si="1"/>
        <v>23</v>
      </c>
      <c r="J53">
        <f t="shared" si="0"/>
        <v>1</v>
      </c>
    </row>
    <row r="54" spans="1:10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H54" s="7">
        <v>43270</v>
      </c>
      <c r="I54">
        <f t="shared" si="1"/>
        <v>17</v>
      </c>
      <c r="J54">
        <f t="shared" si="0"/>
        <v>0</v>
      </c>
    </row>
    <row r="55" spans="1:10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H55" s="7">
        <v>43292</v>
      </c>
      <c r="I55">
        <f t="shared" si="1"/>
        <v>21</v>
      </c>
      <c r="J55">
        <f t="shared" si="0"/>
        <v>1</v>
      </c>
    </row>
    <row r="56" spans="1:10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H56" s="7">
        <v>43317</v>
      </c>
      <c r="I56">
        <f t="shared" si="1"/>
        <v>24</v>
      </c>
      <c r="J56">
        <f t="shared" si="0"/>
        <v>1</v>
      </c>
    </row>
    <row r="57" spans="1:10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H57" s="7">
        <v>43330</v>
      </c>
      <c r="I57">
        <f t="shared" si="1"/>
        <v>12</v>
      </c>
      <c r="J57">
        <f t="shared" si="0"/>
        <v>0</v>
      </c>
    </row>
    <row r="58" spans="1:10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H58" s="7">
        <v>43347</v>
      </c>
      <c r="I58">
        <f t="shared" si="1"/>
        <v>16</v>
      </c>
      <c r="J58">
        <f t="shared" si="0"/>
        <v>0</v>
      </c>
    </row>
    <row r="59" spans="1:10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H59" s="7">
        <v>43362</v>
      </c>
      <c r="I59">
        <f t="shared" si="1"/>
        <v>14</v>
      </c>
      <c r="J59">
        <f t="shared" si="0"/>
        <v>0</v>
      </c>
    </row>
    <row r="60" spans="1:10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H60" s="7">
        <v>43381</v>
      </c>
      <c r="I60">
        <f t="shared" si="1"/>
        <v>18</v>
      </c>
      <c r="J60">
        <f t="shared" si="0"/>
        <v>0</v>
      </c>
    </row>
    <row r="61" spans="1:10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H61" s="7">
        <v>43407</v>
      </c>
      <c r="I61">
        <f t="shared" si="1"/>
        <v>25</v>
      </c>
      <c r="J61">
        <f t="shared" si="0"/>
        <v>1</v>
      </c>
    </row>
    <row r="62" spans="1:10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H62" s="7">
        <v>43428</v>
      </c>
      <c r="I62">
        <f t="shared" si="1"/>
        <v>20</v>
      </c>
      <c r="J62">
        <f t="shared" si="0"/>
        <v>0</v>
      </c>
    </row>
    <row r="63" spans="1:10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H63" s="7">
        <v>43452</v>
      </c>
      <c r="I63">
        <f t="shared" si="1"/>
        <v>23</v>
      </c>
      <c r="J63">
        <f t="shared" si="0"/>
        <v>1</v>
      </c>
    </row>
    <row r="64" spans="1:10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C81-42BB-439C-9A7D-F85818711EBA}">
  <dimension ref="A1:S203"/>
  <sheetViews>
    <sheetView workbookViewId="0">
      <selection activeCell="O7" sqref="O7:S9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9.140625" style="2"/>
    <col min="15" max="15" width="10.140625" bestFit="1" customWidth="1"/>
    <col min="16" max="16" width="11.42578125" bestFit="1" customWidth="1"/>
    <col min="17" max="17" width="10" bestFit="1" customWidth="1"/>
    <col min="18" max="18" width="10.28515625" bestFit="1" customWidth="1"/>
    <col min="19" max="19" width="8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9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v>0</v>
      </c>
      <c r="I2" s="2">
        <v>0</v>
      </c>
      <c r="J2" s="2">
        <v>3</v>
      </c>
      <c r="K2" s="2">
        <v>0</v>
      </c>
    </row>
    <row r="3" spans="1:19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IF($C3="T1",IF($D3="Z",G2+$E3, G2-$E3),G2)</f>
        <v>0</v>
      </c>
      <c r="H3" s="2">
        <f>IF($C3="T2",IF($D3="Z",H2+$E3, H2-$E3),H2)</f>
        <v>0</v>
      </c>
      <c r="I3" s="2">
        <f>IF($C3="T3",IF($D3="Z",I2+$E3, I2-$E3),I2)</f>
        <v>0</v>
      </c>
      <c r="J3" s="2">
        <f>IF($C3="T4",IF($D3="Z",J2+$E3, J2-$E3),J2)</f>
        <v>3</v>
      </c>
      <c r="K3" s="2">
        <f>IF($C3="T5",IF($D3="Z",K2+$E3, K2-$E3),K2)</f>
        <v>32</v>
      </c>
    </row>
    <row r="4" spans="1:19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 t="shared" ref="G4:G67" si="0">IF($C4="T1",IF($D4="Z",G3+$E4, G3-$E4),G3)</f>
        <v>38</v>
      </c>
      <c r="H4" s="2">
        <f t="shared" ref="H4:H67" si="1">IF($C4="T2",IF($D4="Z",H3+$E4, H3-$E4),H3)</f>
        <v>0</v>
      </c>
      <c r="I4" s="2">
        <f t="shared" ref="I4:I67" si="2">IF($C4="T3",IF($D4="Z",I3+$E4, I3-$E4),I3)</f>
        <v>0</v>
      </c>
      <c r="J4" s="2">
        <f t="shared" ref="J4:J67" si="3">IF($C4="T4",IF($D4="Z",J3+$E4, J3-$E4),J3)</f>
        <v>3</v>
      </c>
      <c r="K4" s="2">
        <f t="shared" ref="K4:K67" si="4">IF($C4="T5",IF($D4="Z",K3+$E4, K3-$E4),K3)</f>
        <v>32</v>
      </c>
    </row>
    <row r="5" spans="1:19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 t="shared" si="0"/>
        <v>38</v>
      </c>
      <c r="H5" s="2">
        <f t="shared" si="1"/>
        <v>33</v>
      </c>
      <c r="I5" s="2">
        <f t="shared" si="2"/>
        <v>0</v>
      </c>
      <c r="J5" s="2">
        <f t="shared" si="3"/>
        <v>3</v>
      </c>
      <c r="K5" s="2">
        <f t="shared" si="4"/>
        <v>32</v>
      </c>
    </row>
    <row r="6" spans="1:19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 t="shared" si="0"/>
        <v>38</v>
      </c>
      <c r="H6" s="2">
        <f t="shared" si="1"/>
        <v>33</v>
      </c>
      <c r="I6" s="2">
        <f t="shared" si="2"/>
        <v>43</v>
      </c>
      <c r="J6" s="2">
        <f t="shared" si="3"/>
        <v>3</v>
      </c>
      <c r="K6" s="2">
        <f t="shared" si="4"/>
        <v>32</v>
      </c>
    </row>
    <row r="7" spans="1:19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 t="shared" si="0"/>
        <v>38</v>
      </c>
      <c r="H7" s="2">
        <f t="shared" si="1"/>
        <v>33</v>
      </c>
      <c r="I7" s="2">
        <f t="shared" si="2"/>
        <v>43</v>
      </c>
      <c r="J7" s="2">
        <f t="shared" si="3"/>
        <v>3</v>
      </c>
      <c r="K7" s="2">
        <f t="shared" si="4"/>
        <v>0</v>
      </c>
      <c r="O7" s="8" t="s">
        <v>0</v>
      </c>
      <c r="P7" s="8" t="s">
        <v>30</v>
      </c>
      <c r="Q7" s="8" t="s">
        <v>31</v>
      </c>
      <c r="R7" s="8" t="s">
        <v>32</v>
      </c>
      <c r="S7" s="8" t="s">
        <v>33</v>
      </c>
    </row>
    <row r="8" spans="1:19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 t="shared" si="0"/>
        <v>38</v>
      </c>
      <c r="H8" s="2">
        <f t="shared" si="1"/>
        <v>47</v>
      </c>
      <c r="I8" s="2">
        <f t="shared" si="2"/>
        <v>43</v>
      </c>
      <c r="J8" s="2">
        <f t="shared" si="3"/>
        <v>3</v>
      </c>
      <c r="K8" s="2">
        <f t="shared" si="4"/>
        <v>0</v>
      </c>
      <c r="O8" s="9">
        <v>42401</v>
      </c>
      <c r="P8" s="8" t="s">
        <v>11</v>
      </c>
      <c r="Q8" s="8">
        <f>MAX(G11:K11)</f>
        <v>48</v>
      </c>
      <c r="R8" s="8" t="s">
        <v>7</v>
      </c>
      <c r="S8" s="8">
        <f>MIN(G11:K11)</f>
        <v>24</v>
      </c>
    </row>
    <row r="9" spans="1:19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 t="shared" si="0"/>
        <v>38</v>
      </c>
      <c r="H9" s="2">
        <f t="shared" si="1"/>
        <v>47</v>
      </c>
      <c r="I9" s="2">
        <f t="shared" si="2"/>
        <v>43</v>
      </c>
      <c r="J9" s="2">
        <f t="shared" si="3"/>
        <v>3</v>
      </c>
      <c r="K9" s="2">
        <f t="shared" si="4"/>
        <v>44</v>
      </c>
      <c r="O9" s="9">
        <v>43313</v>
      </c>
      <c r="P9" s="8" t="s">
        <v>9</v>
      </c>
      <c r="Q9" s="8">
        <f>MAX(G173:K173)</f>
        <v>125</v>
      </c>
      <c r="R9" s="8" t="s">
        <v>10</v>
      </c>
      <c r="S9" s="8">
        <f>MIN(G173:K173)</f>
        <v>3</v>
      </c>
    </row>
    <row r="10" spans="1:19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 t="shared" si="0"/>
        <v>38</v>
      </c>
      <c r="H10" s="2">
        <f t="shared" si="1"/>
        <v>48</v>
      </c>
      <c r="I10" s="2">
        <f t="shared" si="2"/>
        <v>43</v>
      </c>
      <c r="J10" s="2">
        <f t="shared" si="3"/>
        <v>3</v>
      </c>
      <c r="K10" s="2">
        <f t="shared" si="4"/>
        <v>44</v>
      </c>
    </row>
    <row r="11" spans="1:19" s="8" customFormat="1" x14ac:dyDescent="0.25">
      <c r="A11" s="9">
        <v>42393</v>
      </c>
      <c r="B11" s="6" t="s">
        <v>15</v>
      </c>
      <c r="C11" s="6" t="s">
        <v>7</v>
      </c>
      <c r="D11" s="6" t="s">
        <v>8</v>
      </c>
      <c r="E11" s="8">
        <v>21</v>
      </c>
      <c r="F11" s="8">
        <v>74</v>
      </c>
      <c r="G11" s="6">
        <f t="shared" si="0"/>
        <v>38</v>
      </c>
      <c r="H11" s="6">
        <f t="shared" si="1"/>
        <v>48</v>
      </c>
      <c r="I11" s="6">
        <f t="shared" si="2"/>
        <v>43</v>
      </c>
      <c r="J11" s="6">
        <f t="shared" si="3"/>
        <v>24</v>
      </c>
      <c r="K11" s="6">
        <f t="shared" si="4"/>
        <v>44</v>
      </c>
    </row>
    <row r="12" spans="1:19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 t="shared" si="0"/>
        <v>38</v>
      </c>
      <c r="H12" s="2">
        <f t="shared" si="1"/>
        <v>48</v>
      </c>
      <c r="I12" s="2">
        <f t="shared" si="2"/>
        <v>0</v>
      </c>
      <c r="J12" s="2">
        <f t="shared" si="3"/>
        <v>24</v>
      </c>
      <c r="K12" s="2">
        <f t="shared" si="4"/>
        <v>44</v>
      </c>
    </row>
    <row r="13" spans="1:19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 t="shared" si="0"/>
        <v>0</v>
      </c>
      <c r="H13" s="2">
        <f t="shared" si="1"/>
        <v>48</v>
      </c>
      <c r="I13" s="2">
        <f t="shared" si="2"/>
        <v>0</v>
      </c>
      <c r="J13" s="2">
        <f t="shared" si="3"/>
        <v>24</v>
      </c>
      <c r="K13" s="2">
        <f t="shared" si="4"/>
        <v>44</v>
      </c>
    </row>
    <row r="14" spans="1:19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 t="shared" si="0"/>
        <v>0</v>
      </c>
      <c r="H14" s="2">
        <f t="shared" si="1"/>
        <v>48</v>
      </c>
      <c r="I14" s="2">
        <f t="shared" si="2"/>
        <v>0</v>
      </c>
      <c r="J14" s="2">
        <f t="shared" si="3"/>
        <v>33</v>
      </c>
      <c r="K14" s="2">
        <f t="shared" si="4"/>
        <v>44</v>
      </c>
    </row>
    <row r="15" spans="1:19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 t="shared" si="0"/>
        <v>0</v>
      </c>
      <c r="H15" s="2">
        <f t="shared" si="1"/>
        <v>48</v>
      </c>
      <c r="I15" s="2">
        <f t="shared" si="2"/>
        <v>0</v>
      </c>
      <c r="J15" s="2">
        <f t="shared" si="3"/>
        <v>33</v>
      </c>
      <c r="K15" s="2">
        <f t="shared" si="4"/>
        <v>52</v>
      </c>
    </row>
    <row r="16" spans="1:19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 t="shared" si="0"/>
        <v>0</v>
      </c>
      <c r="H16" s="2">
        <f t="shared" si="1"/>
        <v>48</v>
      </c>
      <c r="I16" s="2">
        <f t="shared" si="2"/>
        <v>0</v>
      </c>
      <c r="J16" s="2">
        <f t="shared" si="3"/>
        <v>33</v>
      </c>
      <c r="K16" s="2">
        <f t="shared" si="4"/>
        <v>2</v>
      </c>
    </row>
    <row r="17" spans="1:11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 t="shared" si="0"/>
        <v>0</v>
      </c>
      <c r="H17" s="2">
        <f t="shared" si="1"/>
        <v>48</v>
      </c>
      <c r="I17" s="2">
        <f t="shared" si="2"/>
        <v>32</v>
      </c>
      <c r="J17" s="2">
        <f t="shared" si="3"/>
        <v>33</v>
      </c>
      <c r="K17" s="2">
        <f t="shared" si="4"/>
        <v>2</v>
      </c>
    </row>
    <row r="18" spans="1:11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 t="shared" si="0"/>
        <v>7</v>
      </c>
      <c r="H18" s="2">
        <f t="shared" si="1"/>
        <v>48</v>
      </c>
      <c r="I18" s="2">
        <f t="shared" si="2"/>
        <v>32</v>
      </c>
      <c r="J18" s="2">
        <f t="shared" si="3"/>
        <v>33</v>
      </c>
      <c r="K18" s="2">
        <f t="shared" si="4"/>
        <v>2</v>
      </c>
    </row>
    <row r="19" spans="1:11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 t="shared" si="0"/>
        <v>7</v>
      </c>
      <c r="H19" s="2">
        <f t="shared" si="1"/>
        <v>58</v>
      </c>
      <c r="I19" s="2">
        <f t="shared" si="2"/>
        <v>32</v>
      </c>
      <c r="J19" s="2">
        <f t="shared" si="3"/>
        <v>33</v>
      </c>
      <c r="K19" s="2">
        <f t="shared" si="4"/>
        <v>2</v>
      </c>
    </row>
    <row r="20" spans="1:11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 t="shared" si="0"/>
        <v>0</v>
      </c>
      <c r="H20" s="2">
        <f t="shared" si="1"/>
        <v>58</v>
      </c>
      <c r="I20" s="2">
        <f t="shared" si="2"/>
        <v>32</v>
      </c>
      <c r="J20" s="2">
        <f t="shared" si="3"/>
        <v>33</v>
      </c>
      <c r="K20" s="2">
        <f t="shared" si="4"/>
        <v>2</v>
      </c>
    </row>
    <row r="21" spans="1:11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 t="shared" si="0"/>
        <v>0</v>
      </c>
      <c r="H21" s="2">
        <f t="shared" si="1"/>
        <v>58</v>
      </c>
      <c r="I21" s="2">
        <f t="shared" si="2"/>
        <v>57</v>
      </c>
      <c r="J21" s="2">
        <f t="shared" si="3"/>
        <v>33</v>
      </c>
      <c r="K21" s="2">
        <f t="shared" si="4"/>
        <v>2</v>
      </c>
    </row>
    <row r="22" spans="1:11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 t="shared" si="0"/>
        <v>0</v>
      </c>
      <c r="H22" s="2">
        <f t="shared" si="1"/>
        <v>58</v>
      </c>
      <c r="I22" s="2">
        <f t="shared" si="2"/>
        <v>57</v>
      </c>
      <c r="J22" s="2">
        <f t="shared" si="3"/>
        <v>33</v>
      </c>
      <c r="K22" s="2">
        <f t="shared" si="4"/>
        <v>35</v>
      </c>
    </row>
    <row r="23" spans="1:11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 t="shared" si="0"/>
        <v>0</v>
      </c>
      <c r="H23" s="2">
        <f t="shared" si="1"/>
        <v>22</v>
      </c>
      <c r="I23" s="2">
        <f t="shared" si="2"/>
        <v>57</v>
      </c>
      <c r="J23" s="2">
        <f t="shared" si="3"/>
        <v>33</v>
      </c>
      <c r="K23" s="2">
        <f t="shared" si="4"/>
        <v>35</v>
      </c>
    </row>
    <row r="24" spans="1:11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 t="shared" si="0"/>
        <v>0</v>
      </c>
      <c r="H24" s="2">
        <f t="shared" si="1"/>
        <v>22</v>
      </c>
      <c r="I24" s="2">
        <f t="shared" si="2"/>
        <v>57</v>
      </c>
      <c r="J24" s="2">
        <f t="shared" si="3"/>
        <v>38</v>
      </c>
      <c r="K24" s="2">
        <f t="shared" si="4"/>
        <v>35</v>
      </c>
    </row>
    <row r="25" spans="1:11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 t="shared" si="0"/>
        <v>0</v>
      </c>
      <c r="H25" s="2">
        <f t="shared" si="1"/>
        <v>22</v>
      </c>
      <c r="I25" s="2">
        <f t="shared" si="2"/>
        <v>57</v>
      </c>
      <c r="J25" s="2">
        <f t="shared" si="3"/>
        <v>38</v>
      </c>
      <c r="K25" s="2">
        <f t="shared" si="4"/>
        <v>70</v>
      </c>
    </row>
    <row r="26" spans="1:11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 t="shared" si="0"/>
        <v>0</v>
      </c>
      <c r="H26" s="2">
        <f t="shared" si="1"/>
        <v>22</v>
      </c>
      <c r="I26" s="2">
        <f t="shared" si="2"/>
        <v>57</v>
      </c>
      <c r="J26" s="2">
        <f t="shared" si="3"/>
        <v>0</v>
      </c>
      <c r="K26" s="2">
        <f t="shared" si="4"/>
        <v>70</v>
      </c>
    </row>
    <row r="27" spans="1:11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 t="shared" si="0"/>
        <v>0</v>
      </c>
      <c r="H27" s="2">
        <f t="shared" si="1"/>
        <v>32</v>
      </c>
      <c r="I27" s="2">
        <f t="shared" si="2"/>
        <v>57</v>
      </c>
      <c r="J27" s="2">
        <f t="shared" si="3"/>
        <v>0</v>
      </c>
      <c r="K27" s="2">
        <f t="shared" si="4"/>
        <v>70</v>
      </c>
    </row>
    <row r="28" spans="1:11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 t="shared" si="0"/>
        <v>0</v>
      </c>
      <c r="H28" s="2">
        <f t="shared" si="1"/>
        <v>28</v>
      </c>
      <c r="I28" s="2">
        <f t="shared" si="2"/>
        <v>57</v>
      </c>
      <c r="J28" s="2">
        <f t="shared" si="3"/>
        <v>0</v>
      </c>
      <c r="K28" s="2">
        <f t="shared" si="4"/>
        <v>70</v>
      </c>
    </row>
    <row r="29" spans="1:11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 t="shared" si="0"/>
        <v>0</v>
      </c>
      <c r="H29" s="2">
        <f t="shared" si="1"/>
        <v>28</v>
      </c>
      <c r="I29" s="2">
        <f t="shared" si="2"/>
        <v>57</v>
      </c>
      <c r="J29" s="2">
        <f t="shared" si="3"/>
        <v>42</v>
      </c>
      <c r="K29" s="2">
        <f t="shared" si="4"/>
        <v>70</v>
      </c>
    </row>
    <row r="30" spans="1:11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 t="shared" si="0"/>
        <v>28</v>
      </c>
      <c r="H30" s="2">
        <f t="shared" si="1"/>
        <v>28</v>
      </c>
      <c r="I30" s="2">
        <f t="shared" si="2"/>
        <v>57</v>
      </c>
      <c r="J30" s="2">
        <f t="shared" si="3"/>
        <v>42</v>
      </c>
      <c r="K30" s="2">
        <f t="shared" si="4"/>
        <v>70</v>
      </c>
    </row>
    <row r="31" spans="1:11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 t="shared" si="0"/>
        <v>28</v>
      </c>
      <c r="H31" s="2">
        <f t="shared" si="1"/>
        <v>28</v>
      </c>
      <c r="I31" s="2">
        <f t="shared" si="2"/>
        <v>76</v>
      </c>
      <c r="J31" s="2">
        <f t="shared" si="3"/>
        <v>42</v>
      </c>
      <c r="K31" s="2">
        <f t="shared" si="4"/>
        <v>70</v>
      </c>
    </row>
    <row r="32" spans="1:11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 t="shared" si="0"/>
        <v>28</v>
      </c>
      <c r="H32" s="2">
        <f t="shared" si="1"/>
        <v>28</v>
      </c>
      <c r="I32" s="2">
        <f t="shared" si="2"/>
        <v>4</v>
      </c>
      <c r="J32" s="2">
        <f t="shared" si="3"/>
        <v>42</v>
      </c>
      <c r="K32" s="2">
        <f t="shared" si="4"/>
        <v>70</v>
      </c>
    </row>
    <row r="33" spans="1:11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 t="shared" si="0"/>
        <v>28</v>
      </c>
      <c r="H33" s="2">
        <f t="shared" si="1"/>
        <v>28</v>
      </c>
      <c r="I33" s="2">
        <f t="shared" si="2"/>
        <v>4</v>
      </c>
      <c r="J33" s="2">
        <f t="shared" si="3"/>
        <v>0</v>
      </c>
      <c r="K33" s="2">
        <f t="shared" si="4"/>
        <v>70</v>
      </c>
    </row>
    <row r="34" spans="1:11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 t="shared" si="0"/>
        <v>28</v>
      </c>
      <c r="H34" s="2">
        <f t="shared" si="1"/>
        <v>28</v>
      </c>
      <c r="I34" s="2">
        <f t="shared" si="2"/>
        <v>4</v>
      </c>
      <c r="J34" s="2">
        <f t="shared" si="3"/>
        <v>0</v>
      </c>
      <c r="K34" s="2">
        <f t="shared" si="4"/>
        <v>112</v>
      </c>
    </row>
    <row r="35" spans="1:11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 t="shared" si="0"/>
        <v>28</v>
      </c>
      <c r="H35" s="2">
        <f t="shared" si="1"/>
        <v>61</v>
      </c>
      <c r="I35" s="2">
        <f t="shared" si="2"/>
        <v>4</v>
      </c>
      <c r="J35" s="2">
        <f t="shared" si="3"/>
        <v>0</v>
      </c>
      <c r="K35" s="2">
        <f t="shared" si="4"/>
        <v>112</v>
      </c>
    </row>
    <row r="36" spans="1:11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 t="shared" si="0"/>
        <v>37</v>
      </c>
      <c r="H36" s="2">
        <f t="shared" si="1"/>
        <v>61</v>
      </c>
      <c r="I36" s="2">
        <f t="shared" si="2"/>
        <v>4</v>
      </c>
      <c r="J36" s="2">
        <f t="shared" si="3"/>
        <v>0</v>
      </c>
      <c r="K36" s="2">
        <f t="shared" si="4"/>
        <v>112</v>
      </c>
    </row>
    <row r="37" spans="1:11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 t="shared" si="0"/>
        <v>37</v>
      </c>
      <c r="H37" s="2">
        <f t="shared" si="1"/>
        <v>61</v>
      </c>
      <c r="I37" s="2">
        <f t="shared" si="2"/>
        <v>0</v>
      </c>
      <c r="J37" s="2">
        <f t="shared" si="3"/>
        <v>0</v>
      </c>
      <c r="K37" s="2">
        <f t="shared" si="4"/>
        <v>112</v>
      </c>
    </row>
    <row r="38" spans="1:11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 t="shared" si="0"/>
        <v>0</v>
      </c>
      <c r="H38" s="2">
        <f t="shared" si="1"/>
        <v>61</v>
      </c>
      <c r="I38" s="2">
        <f t="shared" si="2"/>
        <v>0</v>
      </c>
      <c r="J38" s="2">
        <f t="shared" si="3"/>
        <v>0</v>
      </c>
      <c r="K38" s="2">
        <f t="shared" si="4"/>
        <v>112</v>
      </c>
    </row>
    <row r="39" spans="1:11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 t="shared" si="0"/>
        <v>0</v>
      </c>
      <c r="H39" s="2">
        <f t="shared" si="1"/>
        <v>61</v>
      </c>
      <c r="I39" s="2">
        <f t="shared" si="2"/>
        <v>0</v>
      </c>
      <c r="J39" s="2">
        <f t="shared" si="3"/>
        <v>0</v>
      </c>
      <c r="K39" s="2">
        <f t="shared" si="4"/>
        <v>147</v>
      </c>
    </row>
    <row r="40" spans="1:11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 t="shared" si="0"/>
        <v>0</v>
      </c>
      <c r="H40" s="2">
        <f t="shared" si="1"/>
        <v>61</v>
      </c>
      <c r="I40" s="2">
        <f t="shared" si="2"/>
        <v>0</v>
      </c>
      <c r="J40" s="2">
        <f t="shared" si="3"/>
        <v>32</v>
      </c>
      <c r="K40" s="2">
        <f t="shared" si="4"/>
        <v>147</v>
      </c>
    </row>
    <row r="41" spans="1:11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 t="shared" si="0"/>
        <v>0</v>
      </c>
      <c r="H41" s="2">
        <f t="shared" si="1"/>
        <v>61</v>
      </c>
      <c r="I41" s="2">
        <f t="shared" si="2"/>
        <v>0</v>
      </c>
      <c r="J41" s="2">
        <f t="shared" si="3"/>
        <v>0</v>
      </c>
      <c r="K41" s="2">
        <f t="shared" si="4"/>
        <v>147</v>
      </c>
    </row>
    <row r="42" spans="1:11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 t="shared" si="0"/>
        <v>0</v>
      </c>
      <c r="H42" s="2">
        <f t="shared" si="1"/>
        <v>61</v>
      </c>
      <c r="I42" s="2">
        <f t="shared" si="2"/>
        <v>0</v>
      </c>
      <c r="J42" s="2">
        <f t="shared" si="3"/>
        <v>0</v>
      </c>
      <c r="K42" s="2">
        <f t="shared" si="4"/>
        <v>195</v>
      </c>
    </row>
    <row r="43" spans="1:11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 t="shared" si="0"/>
        <v>0</v>
      </c>
      <c r="H43" s="2">
        <f t="shared" si="1"/>
        <v>61</v>
      </c>
      <c r="I43" s="2">
        <f t="shared" si="2"/>
        <v>0</v>
      </c>
      <c r="J43" s="2">
        <f t="shared" si="3"/>
        <v>0</v>
      </c>
      <c r="K43" s="2">
        <f t="shared" si="4"/>
        <v>4</v>
      </c>
    </row>
    <row r="44" spans="1:11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 t="shared" si="0"/>
        <v>0</v>
      </c>
      <c r="H44" s="2">
        <f t="shared" si="1"/>
        <v>70</v>
      </c>
      <c r="I44" s="2">
        <f t="shared" si="2"/>
        <v>0</v>
      </c>
      <c r="J44" s="2">
        <f t="shared" si="3"/>
        <v>0</v>
      </c>
      <c r="K44" s="2">
        <f t="shared" si="4"/>
        <v>4</v>
      </c>
    </row>
    <row r="45" spans="1:11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 t="shared" si="0"/>
        <v>0</v>
      </c>
      <c r="H45" s="2">
        <f t="shared" si="1"/>
        <v>70</v>
      </c>
      <c r="I45" s="2">
        <f t="shared" si="2"/>
        <v>0</v>
      </c>
      <c r="J45" s="2">
        <f t="shared" si="3"/>
        <v>36</v>
      </c>
      <c r="K45" s="2">
        <f t="shared" si="4"/>
        <v>4</v>
      </c>
    </row>
    <row r="46" spans="1:11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 t="shared" si="0"/>
        <v>47</v>
      </c>
      <c r="H46" s="2">
        <f t="shared" si="1"/>
        <v>70</v>
      </c>
      <c r="I46" s="2">
        <f t="shared" si="2"/>
        <v>0</v>
      </c>
      <c r="J46" s="2">
        <f t="shared" si="3"/>
        <v>36</v>
      </c>
      <c r="K46" s="2">
        <f t="shared" si="4"/>
        <v>4</v>
      </c>
    </row>
    <row r="47" spans="1:11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 t="shared" si="0"/>
        <v>47</v>
      </c>
      <c r="H47" s="2">
        <f t="shared" si="1"/>
        <v>70</v>
      </c>
      <c r="I47" s="2">
        <f t="shared" si="2"/>
        <v>0</v>
      </c>
      <c r="J47" s="2">
        <f t="shared" si="3"/>
        <v>36</v>
      </c>
      <c r="K47" s="2">
        <f t="shared" si="4"/>
        <v>0</v>
      </c>
    </row>
    <row r="48" spans="1:11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 t="shared" si="0"/>
        <v>47</v>
      </c>
      <c r="H48" s="2">
        <f t="shared" si="1"/>
        <v>70</v>
      </c>
      <c r="I48" s="2">
        <f t="shared" si="2"/>
        <v>8</v>
      </c>
      <c r="J48" s="2">
        <f t="shared" si="3"/>
        <v>36</v>
      </c>
      <c r="K48" s="2">
        <f t="shared" si="4"/>
        <v>0</v>
      </c>
    </row>
    <row r="49" spans="1:11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 t="shared" si="0"/>
        <v>47</v>
      </c>
      <c r="H49" s="2">
        <f t="shared" si="1"/>
        <v>73</v>
      </c>
      <c r="I49" s="2">
        <f t="shared" si="2"/>
        <v>8</v>
      </c>
      <c r="J49" s="2">
        <f t="shared" si="3"/>
        <v>36</v>
      </c>
      <c r="K49" s="2">
        <f t="shared" si="4"/>
        <v>0</v>
      </c>
    </row>
    <row r="50" spans="1:11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 t="shared" si="0"/>
        <v>47</v>
      </c>
      <c r="H50" s="2">
        <f t="shared" si="1"/>
        <v>73</v>
      </c>
      <c r="I50" s="2">
        <f t="shared" si="2"/>
        <v>8</v>
      </c>
      <c r="J50" s="2">
        <f t="shared" si="3"/>
        <v>77</v>
      </c>
      <c r="K50" s="2">
        <f t="shared" si="4"/>
        <v>0</v>
      </c>
    </row>
    <row r="51" spans="1:11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 t="shared" si="0"/>
        <v>47</v>
      </c>
      <c r="H51" s="2">
        <f t="shared" si="1"/>
        <v>73</v>
      </c>
      <c r="I51" s="2">
        <f t="shared" si="2"/>
        <v>8</v>
      </c>
      <c r="J51" s="2">
        <f t="shared" si="3"/>
        <v>77</v>
      </c>
      <c r="K51" s="2">
        <f t="shared" si="4"/>
        <v>44</v>
      </c>
    </row>
    <row r="52" spans="1:11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 t="shared" si="0"/>
        <v>2</v>
      </c>
      <c r="H52" s="2">
        <f t="shared" si="1"/>
        <v>73</v>
      </c>
      <c r="I52" s="2">
        <f t="shared" si="2"/>
        <v>8</v>
      </c>
      <c r="J52" s="2">
        <f t="shared" si="3"/>
        <v>77</v>
      </c>
      <c r="K52" s="2">
        <f t="shared" si="4"/>
        <v>44</v>
      </c>
    </row>
    <row r="53" spans="1:11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 t="shared" si="0"/>
        <v>2</v>
      </c>
      <c r="H53" s="2">
        <f t="shared" si="1"/>
        <v>73</v>
      </c>
      <c r="I53" s="2">
        <f t="shared" si="2"/>
        <v>48</v>
      </c>
      <c r="J53" s="2">
        <f t="shared" si="3"/>
        <v>77</v>
      </c>
      <c r="K53" s="2">
        <f t="shared" si="4"/>
        <v>44</v>
      </c>
    </row>
    <row r="54" spans="1:11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 t="shared" si="0"/>
        <v>2</v>
      </c>
      <c r="H54" s="2">
        <f t="shared" si="1"/>
        <v>73</v>
      </c>
      <c r="I54" s="2">
        <f t="shared" si="2"/>
        <v>48</v>
      </c>
      <c r="J54" s="2">
        <f t="shared" si="3"/>
        <v>80</v>
      </c>
      <c r="K54" s="2">
        <f t="shared" si="4"/>
        <v>44</v>
      </c>
    </row>
    <row r="55" spans="1:11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 t="shared" si="0"/>
        <v>2</v>
      </c>
      <c r="H55" s="2">
        <f t="shared" si="1"/>
        <v>90</v>
      </c>
      <c r="I55" s="2">
        <f t="shared" si="2"/>
        <v>48</v>
      </c>
      <c r="J55" s="2">
        <f t="shared" si="3"/>
        <v>80</v>
      </c>
      <c r="K55" s="2">
        <f t="shared" si="4"/>
        <v>44</v>
      </c>
    </row>
    <row r="56" spans="1:11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 t="shared" si="0"/>
        <v>0</v>
      </c>
      <c r="H56" s="2">
        <f t="shared" si="1"/>
        <v>90</v>
      </c>
      <c r="I56" s="2">
        <f t="shared" si="2"/>
        <v>48</v>
      </c>
      <c r="J56" s="2">
        <f t="shared" si="3"/>
        <v>80</v>
      </c>
      <c r="K56" s="2">
        <f t="shared" si="4"/>
        <v>44</v>
      </c>
    </row>
    <row r="57" spans="1:11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 t="shared" si="0"/>
        <v>0</v>
      </c>
      <c r="H57" s="2">
        <f t="shared" si="1"/>
        <v>90</v>
      </c>
      <c r="I57" s="2">
        <f t="shared" si="2"/>
        <v>62</v>
      </c>
      <c r="J57" s="2">
        <f t="shared" si="3"/>
        <v>80</v>
      </c>
      <c r="K57" s="2">
        <f t="shared" si="4"/>
        <v>44</v>
      </c>
    </row>
    <row r="58" spans="1:11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 t="shared" si="0"/>
        <v>0</v>
      </c>
      <c r="H58" s="2">
        <f t="shared" si="1"/>
        <v>113</v>
      </c>
      <c r="I58" s="2">
        <f t="shared" si="2"/>
        <v>62</v>
      </c>
      <c r="J58" s="2">
        <f t="shared" si="3"/>
        <v>80</v>
      </c>
      <c r="K58" s="2">
        <f t="shared" si="4"/>
        <v>44</v>
      </c>
    </row>
    <row r="59" spans="1:11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 t="shared" si="0"/>
        <v>11</v>
      </c>
      <c r="H59" s="2">
        <f t="shared" si="1"/>
        <v>113</v>
      </c>
      <c r="I59" s="2">
        <f t="shared" si="2"/>
        <v>62</v>
      </c>
      <c r="J59" s="2">
        <f t="shared" si="3"/>
        <v>80</v>
      </c>
      <c r="K59" s="2">
        <f t="shared" si="4"/>
        <v>44</v>
      </c>
    </row>
    <row r="60" spans="1:11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 t="shared" si="0"/>
        <v>11</v>
      </c>
      <c r="H60" s="2">
        <f t="shared" si="1"/>
        <v>113</v>
      </c>
      <c r="I60" s="2">
        <f t="shared" si="2"/>
        <v>62</v>
      </c>
      <c r="J60" s="2">
        <f t="shared" si="3"/>
        <v>97</v>
      </c>
      <c r="K60" s="2">
        <f t="shared" si="4"/>
        <v>44</v>
      </c>
    </row>
    <row r="61" spans="1:11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 t="shared" si="0"/>
        <v>11</v>
      </c>
      <c r="H61" s="2">
        <f t="shared" si="1"/>
        <v>113</v>
      </c>
      <c r="I61" s="2">
        <f t="shared" si="2"/>
        <v>62</v>
      </c>
      <c r="J61" s="2">
        <f t="shared" si="3"/>
        <v>97</v>
      </c>
      <c r="K61" s="2">
        <f t="shared" si="4"/>
        <v>74</v>
      </c>
    </row>
    <row r="62" spans="1:11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 t="shared" si="0"/>
        <v>11</v>
      </c>
      <c r="H62" s="2">
        <f t="shared" si="1"/>
        <v>113</v>
      </c>
      <c r="I62" s="2">
        <f t="shared" si="2"/>
        <v>62</v>
      </c>
      <c r="J62" s="2">
        <f t="shared" si="3"/>
        <v>0</v>
      </c>
      <c r="K62" s="2">
        <f t="shared" si="4"/>
        <v>74</v>
      </c>
    </row>
    <row r="63" spans="1:11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 t="shared" si="0"/>
        <v>0</v>
      </c>
      <c r="H63" s="2">
        <f t="shared" si="1"/>
        <v>113</v>
      </c>
      <c r="I63" s="2">
        <f t="shared" si="2"/>
        <v>62</v>
      </c>
      <c r="J63" s="2">
        <f t="shared" si="3"/>
        <v>0</v>
      </c>
      <c r="K63" s="2">
        <f t="shared" si="4"/>
        <v>74</v>
      </c>
    </row>
    <row r="64" spans="1:11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 t="shared" si="0"/>
        <v>0</v>
      </c>
      <c r="H64" s="2">
        <f t="shared" si="1"/>
        <v>113</v>
      </c>
      <c r="I64" s="2">
        <f t="shared" si="2"/>
        <v>79</v>
      </c>
      <c r="J64" s="2">
        <f t="shared" si="3"/>
        <v>0</v>
      </c>
      <c r="K64" s="2">
        <f t="shared" si="4"/>
        <v>74</v>
      </c>
    </row>
    <row r="65" spans="1:11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 t="shared" si="0"/>
        <v>0</v>
      </c>
      <c r="H65" s="2">
        <f t="shared" si="1"/>
        <v>117</v>
      </c>
      <c r="I65" s="2">
        <f t="shared" si="2"/>
        <v>79</v>
      </c>
      <c r="J65" s="2">
        <f t="shared" si="3"/>
        <v>0</v>
      </c>
      <c r="K65" s="2">
        <f t="shared" si="4"/>
        <v>74</v>
      </c>
    </row>
    <row r="66" spans="1:11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 t="shared" si="0"/>
        <v>0</v>
      </c>
      <c r="H66" s="2">
        <f t="shared" si="1"/>
        <v>117</v>
      </c>
      <c r="I66" s="2">
        <f t="shared" si="2"/>
        <v>0</v>
      </c>
      <c r="J66" s="2">
        <f t="shared" si="3"/>
        <v>0</v>
      </c>
      <c r="K66" s="2">
        <f t="shared" si="4"/>
        <v>74</v>
      </c>
    </row>
    <row r="67" spans="1:11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 t="shared" si="0"/>
        <v>0</v>
      </c>
      <c r="H67" s="2">
        <f t="shared" si="1"/>
        <v>117</v>
      </c>
      <c r="I67" s="2">
        <f t="shared" si="2"/>
        <v>0</v>
      </c>
      <c r="J67" s="2">
        <f t="shared" si="3"/>
        <v>33</v>
      </c>
      <c r="K67" s="2">
        <f t="shared" si="4"/>
        <v>74</v>
      </c>
    </row>
    <row r="68" spans="1:11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 t="shared" ref="G68:G131" si="5">IF($C68="T1",IF($D68="Z",G67+$E68, G67-$E68),G67)</f>
        <v>0</v>
      </c>
      <c r="H68" s="2">
        <f t="shared" ref="H68:H131" si="6">IF($C68="T2",IF($D68="Z",H67+$E68, H67-$E68),H67)</f>
        <v>143</v>
      </c>
      <c r="I68" s="2">
        <f t="shared" ref="I68:I131" si="7">IF($C68="T3",IF($D68="Z",I67+$E68, I67-$E68),I67)</f>
        <v>0</v>
      </c>
      <c r="J68" s="2">
        <f t="shared" ref="J68:J131" si="8">IF($C68="T4",IF($D68="Z",J67+$E68, J67-$E68),J67)</f>
        <v>33</v>
      </c>
      <c r="K68" s="2">
        <f t="shared" ref="K68:K131" si="9">IF($C68="T5",IF($D68="Z",K67+$E68, K67-$E68),K67)</f>
        <v>74</v>
      </c>
    </row>
    <row r="69" spans="1:11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 t="shared" si="5"/>
        <v>0</v>
      </c>
      <c r="H69" s="2">
        <f t="shared" si="6"/>
        <v>143</v>
      </c>
      <c r="I69" s="2">
        <f t="shared" si="7"/>
        <v>40</v>
      </c>
      <c r="J69" s="2">
        <f t="shared" si="8"/>
        <v>33</v>
      </c>
      <c r="K69" s="2">
        <f t="shared" si="9"/>
        <v>74</v>
      </c>
    </row>
    <row r="70" spans="1:11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 t="shared" si="5"/>
        <v>42</v>
      </c>
      <c r="H70" s="2">
        <f t="shared" si="6"/>
        <v>143</v>
      </c>
      <c r="I70" s="2">
        <f t="shared" si="7"/>
        <v>40</v>
      </c>
      <c r="J70" s="2">
        <f t="shared" si="8"/>
        <v>33</v>
      </c>
      <c r="K70" s="2">
        <f t="shared" si="9"/>
        <v>74</v>
      </c>
    </row>
    <row r="71" spans="1:11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 t="shared" si="5"/>
        <v>42</v>
      </c>
      <c r="H71" s="2">
        <f t="shared" si="6"/>
        <v>185</v>
      </c>
      <c r="I71" s="2">
        <f t="shared" si="7"/>
        <v>40</v>
      </c>
      <c r="J71" s="2">
        <f t="shared" si="8"/>
        <v>33</v>
      </c>
      <c r="K71" s="2">
        <f t="shared" si="9"/>
        <v>74</v>
      </c>
    </row>
    <row r="72" spans="1:11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 t="shared" si="5"/>
        <v>42</v>
      </c>
      <c r="H72" s="2">
        <f t="shared" si="6"/>
        <v>185</v>
      </c>
      <c r="I72" s="2">
        <f t="shared" si="7"/>
        <v>40</v>
      </c>
      <c r="J72" s="2">
        <f t="shared" si="8"/>
        <v>42</v>
      </c>
      <c r="K72" s="2">
        <f t="shared" si="9"/>
        <v>74</v>
      </c>
    </row>
    <row r="73" spans="1:11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 t="shared" si="5"/>
        <v>42</v>
      </c>
      <c r="H73" s="2">
        <f t="shared" si="6"/>
        <v>185</v>
      </c>
      <c r="I73" s="2">
        <f t="shared" si="7"/>
        <v>40</v>
      </c>
      <c r="J73" s="2">
        <f t="shared" si="8"/>
        <v>42</v>
      </c>
      <c r="K73" s="2">
        <f t="shared" si="9"/>
        <v>113</v>
      </c>
    </row>
    <row r="74" spans="1:11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 t="shared" si="5"/>
        <v>42</v>
      </c>
      <c r="H74" s="2">
        <f t="shared" si="6"/>
        <v>185</v>
      </c>
      <c r="I74" s="2">
        <f t="shared" si="7"/>
        <v>40</v>
      </c>
      <c r="J74" s="2">
        <f t="shared" si="8"/>
        <v>42</v>
      </c>
      <c r="K74" s="2">
        <f t="shared" si="9"/>
        <v>1</v>
      </c>
    </row>
    <row r="75" spans="1:11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 t="shared" si="5"/>
        <v>42</v>
      </c>
      <c r="H75" s="2">
        <f t="shared" si="6"/>
        <v>185</v>
      </c>
      <c r="I75" s="2">
        <f t="shared" si="7"/>
        <v>40</v>
      </c>
      <c r="J75" s="2">
        <f t="shared" si="8"/>
        <v>76</v>
      </c>
      <c r="K75" s="2">
        <f t="shared" si="9"/>
        <v>1</v>
      </c>
    </row>
    <row r="76" spans="1:11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 t="shared" si="5"/>
        <v>42</v>
      </c>
      <c r="H76" s="2">
        <f t="shared" si="6"/>
        <v>185</v>
      </c>
      <c r="I76" s="2">
        <f t="shared" si="7"/>
        <v>45</v>
      </c>
      <c r="J76" s="2">
        <f t="shared" si="8"/>
        <v>76</v>
      </c>
      <c r="K76" s="2">
        <f t="shared" si="9"/>
        <v>1</v>
      </c>
    </row>
    <row r="77" spans="1:11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 t="shared" si="5"/>
        <v>42</v>
      </c>
      <c r="H77" s="2">
        <f t="shared" si="6"/>
        <v>185</v>
      </c>
      <c r="I77" s="2">
        <f t="shared" si="7"/>
        <v>45</v>
      </c>
      <c r="J77" s="2">
        <f t="shared" si="8"/>
        <v>2</v>
      </c>
      <c r="K77" s="2">
        <f t="shared" si="9"/>
        <v>1</v>
      </c>
    </row>
    <row r="78" spans="1:11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 t="shared" si="5"/>
        <v>42</v>
      </c>
      <c r="H78" s="2">
        <f t="shared" si="6"/>
        <v>199</v>
      </c>
      <c r="I78" s="2">
        <f t="shared" si="7"/>
        <v>45</v>
      </c>
      <c r="J78" s="2">
        <f t="shared" si="8"/>
        <v>2</v>
      </c>
      <c r="K78" s="2">
        <f t="shared" si="9"/>
        <v>1</v>
      </c>
    </row>
    <row r="79" spans="1:11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 t="shared" si="5"/>
        <v>42</v>
      </c>
      <c r="H79" s="2">
        <f t="shared" si="6"/>
        <v>199</v>
      </c>
      <c r="I79" s="2">
        <f t="shared" si="7"/>
        <v>45</v>
      </c>
      <c r="J79" s="2">
        <f t="shared" si="8"/>
        <v>2</v>
      </c>
      <c r="K79" s="2">
        <f t="shared" si="9"/>
        <v>0</v>
      </c>
    </row>
    <row r="80" spans="1:11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 t="shared" si="5"/>
        <v>42</v>
      </c>
      <c r="H80" s="2">
        <f t="shared" si="6"/>
        <v>156</v>
      </c>
      <c r="I80" s="2">
        <f t="shared" si="7"/>
        <v>45</v>
      </c>
      <c r="J80" s="2">
        <f t="shared" si="8"/>
        <v>2</v>
      </c>
      <c r="K80" s="2">
        <f t="shared" si="9"/>
        <v>0</v>
      </c>
    </row>
    <row r="81" spans="1:11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 t="shared" si="5"/>
        <v>72</v>
      </c>
      <c r="H81" s="2">
        <f t="shared" si="6"/>
        <v>156</v>
      </c>
      <c r="I81" s="2">
        <f t="shared" si="7"/>
        <v>45</v>
      </c>
      <c r="J81" s="2">
        <f t="shared" si="8"/>
        <v>2</v>
      </c>
      <c r="K81" s="2">
        <f t="shared" si="9"/>
        <v>0</v>
      </c>
    </row>
    <row r="82" spans="1:11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 t="shared" si="5"/>
        <v>72</v>
      </c>
      <c r="H82" s="2">
        <f t="shared" si="6"/>
        <v>156</v>
      </c>
      <c r="I82" s="2">
        <f t="shared" si="7"/>
        <v>59</v>
      </c>
      <c r="J82" s="2">
        <f t="shared" si="8"/>
        <v>2</v>
      </c>
      <c r="K82" s="2">
        <f t="shared" si="9"/>
        <v>0</v>
      </c>
    </row>
    <row r="83" spans="1:11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 t="shared" si="5"/>
        <v>72</v>
      </c>
      <c r="H83" s="2">
        <f t="shared" si="6"/>
        <v>123</v>
      </c>
      <c r="I83" s="2">
        <f t="shared" si="7"/>
        <v>59</v>
      </c>
      <c r="J83" s="2">
        <f t="shared" si="8"/>
        <v>2</v>
      </c>
      <c r="K83" s="2">
        <f t="shared" si="9"/>
        <v>0</v>
      </c>
    </row>
    <row r="84" spans="1:11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 t="shared" si="5"/>
        <v>72</v>
      </c>
      <c r="H84" s="2">
        <f t="shared" si="6"/>
        <v>123</v>
      </c>
      <c r="I84" s="2">
        <f t="shared" si="7"/>
        <v>59</v>
      </c>
      <c r="J84" s="2">
        <f t="shared" si="8"/>
        <v>2</v>
      </c>
      <c r="K84" s="2">
        <f t="shared" si="9"/>
        <v>35</v>
      </c>
    </row>
    <row r="85" spans="1:11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 t="shared" si="5"/>
        <v>72</v>
      </c>
      <c r="H85" s="2">
        <f t="shared" si="6"/>
        <v>123</v>
      </c>
      <c r="I85" s="2">
        <f t="shared" si="7"/>
        <v>99</v>
      </c>
      <c r="J85" s="2">
        <f t="shared" si="8"/>
        <v>2</v>
      </c>
      <c r="K85" s="2">
        <f t="shared" si="9"/>
        <v>35</v>
      </c>
    </row>
    <row r="86" spans="1:11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 t="shared" si="5"/>
        <v>72</v>
      </c>
      <c r="H86" s="2">
        <f t="shared" si="6"/>
        <v>102</v>
      </c>
      <c r="I86" s="2">
        <f t="shared" si="7"/>
        <v>99</v>
      </c>
      <c r="J86" s="2">
        <f t="shared" si="8"/>
        <v>2</v>
      </c>
      <c r="K86" s="2">
        <f t="shared" si="9"/>
        <v>35</v>
      </c>
    </row>
    <row r="87" spans="1:11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 t="shared" si="5"/>
        <v>72</v>
      </c>
      <c r="H87" s="2">
        <f t="shared" si="6"/>
        <v>102</v>
      </c>
      <c r="I87" s="2">
        <f t="shared" si="7"/>
        <v>99</v>
      </c>
      <c r="J87" s="2">
        <f t="shared" si="8"/>
        <v>0</v>
      </c>
      <c r="K87" s="2">
        <f t="shared" si="9"/>
        <v>35</v>
      </c>
    </row>
    <row r="88" spans="1:11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 t="shared" si="5"/>
        <v>72</v>
      </c>
      <c r="H88" s="2">
        <f t="shared" si="6"/>
        <v>102</v>
      </c>
      <c r="I88" s="2">
        <f t="shared" si="7"/>
        <v>111</v>
      </c>
      <c r="J88" s="2">
        <f t="shared" si="8"/>
        <v>0</v>
      </c>
      <c r="K88" s="2">
        <f t="shared" si="9"/>
        <v>35</v>
      </c>
    </row>
    <row r="89" spans="1:11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 t="shared" si="5"/>
        <v>87</v>
      </c>
      <c r="H89" s="2">
        <f t="shared" si="6"/>
        <v>102</v>
      </c>
      <c r="I89" s="2">
        <f t="shared" si="7"/>
        <v>111</v>
      </c>
      <c r="J89" s="2">
        <f t="shared" si="8"/>
        <v>0</v>
      </c>
      <c r="K89" s="2">
        <f t="shared" si="9"/>
        <v>35</v>
      </c>
    </row>
    <row r="90" spans="1:11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 t="shared" si="5"/>
        <v>87</v>
      </c>
      <c r="H90" s="2">
        <f t="shared" si="6"/>
        <v>102</v>
      </c>
      <c r="I90" s="2">
        <f t="shared" si="7"/>
        <v>111</v>
      </c>
      <c r="J90" s="2">
        <f t="shared" si="8"/>
        <v>0</v>
      </c>
      <c r="K90" s="2">
        <f t="shared" si="9"/>
        <v>36</v>
      </c>
    </row>
    <row r="91" spans="1:11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 t="shared" si="5"/>
        <v>1</v>
      </c>
      <c r="H91" s="2">
        <f t="shared" si="6"/>
        <v>102</v>
      </c>
      <c r="I91" s="2">
        <f t="shared" si="7"/>
        <v>111</v>
      </c>
      <c r="J91" s="2">
        <f t="shared" si="8"/>
        <v>0</v>
      </c>
      <c r="K91" s="2">
        <f t="shared" si="9"/>
        <v>36</v>
      </c>
    </row>
    <row r="92" spans="1:11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 t="shared" si="5"/>
        <v>1</v>
      </c>
      <c r="H92" s="2">
        <f t="shared" si="6"/>
        <v>102</v>
      </c>
      <c r="I92" s="2">
        <f t="shared" si="7"/>
        <v>1</v>
      </c>
      <c r="J92" s="2">
        <f t="shared" si="8"/>
        <v>0</v>
      </c>
      <c r="K92" s="2">
        <f t="shared" si="9"/>
        <v>36</v>
      </c>
    </row>
    <row r="93" spans="1:11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 t="shared" si="5"/>
        <v>1</v>
      </c>
      <c r="H93" s="2">
        <f t="shared" si="6"/>
        <v>102</v>
      </c>
      <c r="I93" s="2">
        <f t="shared" si="7"/>
        <v>1</v>
      </c>
      <c r="J93" s="2">
        <f t="shared" si="8"/>
        <v>0</v>
      </c>
      <c r="K93" s="2">
        <f t="shared" si="9"/>
        <v>69</v>
      </c>
    </row>
    <row r="94" spans="1:11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 t="shared" si="5"/>
        <v>1</v>
      </c>
      <c r="H94" s="2">
        <f t="shared" si="6"/>
        <v>115</v>
      </c>
      <c r="I94" s="2">
        <f t="shared" si="7"/>
        <v>1</v>
      </c>
      <c r="J94" s="2">
        <f t="shared" si="8"/>
        <v>0</v>
      </c>
      <c r="K94" s="2">
        <f t="shared" si="9"/>
        <v>69</v>
      </c>
    </row>
    <row r="95" spans="1:11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 t="shared" si="5"/>
        <v>1</v>
      </c>
      <c r="H95" s="2">
        <f t="shared" si="6"/>
        <v>115</v>
      </c>
      <c r="I95" s="2">
        <f t="shared" si="7"/>
        <v>1</v>
      </c>
      <c r="J95" s="2">
        <f t="shared" si="8"/>
        <v>37</v>
      </c>
      <c r="K95" s="2">
        <f t="shared" si="9"/>
        <v>69</v>
      </c>
    </row>
    <row r="96" spans="1:11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 t="shared" si="5"/>
        <v>0</v>
      </c>
      <c r="H96" s="2">
        <f t="shared" si="6"/>
        <v>115</v>
      </c>
      <c r="I96" s="2">
        <f t="shared" si="7"/>
        <v>1</v>
      </c>
      <c r="J96" s="2">
        <f t="shared" si="8"/>
        <v>37</v>
      </c>
      <c r="K96" s="2">
        <f t="shared" si="9"/>
        <v>69</v>
      </c>
    </row>
    <row r="97" spans="1:11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 t="shared" si="5"/>
        <v>0</v>
      </c>
      <c r="H97" s="2">
        <f t="shared" si="6"/>
        <v>115</v>
      </c>
      <c r="I97" s="2">
        <f t="shared" si="7"/>
        <v>1</v>
      </c>
      <c r="J97" s="2">
        <f t="shared" si="8"/>
        <v>37</v>
      </c>
      <c r="K97" s="2">
        <f t="shared" si="9"/>
        <v>1</v>
      </c>
    </row>
    <row r="98" spans="1:11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 t="shared" si="5"/>
        <v>0</v>
      </c>
      <c r="H98" s="2">
        <f t="shared" si="6"/>
        <v>115</v>
      </c>
      <c r="I98" s="2">
        <f t="shared" si="7"/>
        <v>1</v>
      </c>
      <c r="J98" s="2">
        <f t="shared" si="8"/>
        <v>72</v>
      </c>
      <c r="K98" s="2">
        <f t="shared" si="9"/>
        <v>1</v>
      </c>
    </row>
    <row r="99" spans="1:11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 t="shared" si="5"/>
        <v>0</v>
      </c>
      <c r="H99" s="2">
        <f t="shared" si="6"/>
        <v>115</v>
      </c>
      <c r="I99" s="2">
        <f t="shared" si="7"/>
        <v>26</v>
      </c>
      <c r="J99" s="2">
        <f t="shared" si="8"/>
        <v>72</v>
      </c>
      <c r="K99" s="2">
        <f t="shared" si="9"/>
        <v>1</v>
      </c>
    </row>
    <row r="100" spans="1:11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 t="shared" si="5"/>
        <v>0</v>
      </c>
      <c r="H100" s="2">
        <f t="shared" si="6"/>
        <v>125</v>
      </c>
      <c r="I100" s="2">
        <f t="shared" si="7"/>
        <v>26</v>
      </c>
      <c r="J100" s="2">
        <f t="shared" si="8"/>
        <v>72</v>
      </c>
      <c r="K100" s="2">
        <f t="shared" si="9"/>
        <v>1</v>
      </c>
    </row>
    <row r="101" spans="1:11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 t="shared" si="5"/>
        <v>0</v>
      </c>
      <c r="H101" s="2">
        <f t="shared" si="6"/>
        <v>87</v>
      </c>
      <c r="I101" s="2">
        <f t="shared" si="7"/>
        <v>26</v>
      </c>
      <c r="J101" s="2">
        <f t="shared" si="8"/>
        <v>72</v>
      </c>
      <c r="K101" s="2">
        <f t="shared" si="9"/>
        <v>1</v>
      </c>
    </row>
    <row r="102" spans="1:11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 t="shared" si="5"/>
        <v>22</v>
      </c>
      <c r="H102" s="2">
        <f t="shared" si="6"/>
        <v>87</v>
      </c>
      <c r="I102" s="2">
        <f t="shared" si="7"/>
        <v>26</v>
      </c>
      <c r="J102" s="2">
        <f t="shared" si="8"/>
        <v>72</v>
      </c>
      <c r="K102" s="2">
        <f t="shared" si="9"/>
        <v>1</v>
      </c>
    </row>
    <row r="103" spans="1:11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 t="shared" si="5"/>
        <v>22</v>
      </c>
      <c r="H103" s="2">
        <f t="shared" si="6"/>
        <v>87</v>
      </c>
      <c r="I103" s="2">
        <f t="shared" si="7"/>
        <v>51</v>
      </c>
      <c r="J103" s="2">
        <f t="shared" si="8"/>
        <v>72</v>
      </c>
      <c r="K103" s="2">
        <f t="shared" si="9"/>
        <v>1</v>
      </c>
    </row>
    <row r="104" spans="1:11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 t="shared" si="5"/>
        <v>22</v>
      </c>
      <c r="H104" s="2">
        <f t="shared" si="6"/>
        <v>87</v>
      </c>
      <c r="I104" s="2">
        <f t="shared" si="7"/>
        <v>51</v>
      </c>
      <c r="J104" s="2">
        <f t="shared" si="8"/>
        <v>72</v>
      </c>
      <c r="K104" s="2">
        <f t="shared" si="9"/>
        <v>9</v>
      </c>
    </row>
    <row r="105" spans="1:11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 t="shared" si="5"/>
        <v>22</v>
      </c>
      <c r="H105" s="2">
        <f t="shared" si="6"/>
        <v>87</v>
      </c>
      <c r="I105" s="2">
        <f t="shared" si="7"/>
        <v>51</v>
      </c>
      <c r="J105" s="2">
        <f t="shared" si="8"/>
        <v>117</v>
      </c>
      <c r="K105" s="2">
        <f t="shared" si="9"/>
        <v>9</v>
      </c>
    </row>
    <row r="106" spans="1:11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 t="shared" si="5"/>
        <v>22</v>
      </c>
      <c r="H106" s="2">
        <f t="shared" si="6"/>
        <v>87</v>
      </c>
      <c r="I106" s="2">
        <f t="shared" si="7"/>
        <v>51</v>
      </c>
      <c r="J106" s="2">
        <f t="shared" si="8"/>
        <v>1</v>
      </c>
      <c r="K106" s="2">
        <f t="shared" si="9"/>
        <v>9</v>
      </c>
    </row>
    <row r="107" spans="1:11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 t="shared" si="5"/>
        <v>22</v>
      </c>
      <c r="H107" s="2">
        <f t="shared" si="6"/>
        <v>87</v>
      </c>
      <c r="I107" s="2">
        <f t="shared" si="7"/>
        <v>80</v>
      </c>
      <c r="J107" s="2">
        <f t="shared" si="8"/>
        <v>1</v>
      </c>
      <c r="K107" s="2">
        <f t="shared" si="9"/>
        <v>9</v>
      </c>
    </row>
    <row r="108" spans="1:11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 t="shared" si="5"/>
        <v>22</v>
      </c>
      <c r="H108" s="2">
        <f t="shared" si="6"/>
        <v>82</v>
      </c>
      <c r="I108" s="2">
        <f t="shared" si="7"/>
        <v>80</v>
      </c>
      <c r="J108" s="2">
        <f t="shared" si="8"/>
        <v>1</v>
      </c>
      <c r="K108" s="2">
        <f t="shared" si="9"/>
        <v>9</v>
      </c>
    </row>
    <row r="109" spans="1:11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 t="shared" si="5"/>
        <v>0</v>
      </c>
      <c r="H109" s="2">
        <f t="shared" si="6"/>
        <v>82</v>
      </c>
      <c r="I109" s="2">
        <f t="shared" si="7"/>
        <v>80</v>
      </c>
      <c r="J109" s="2">
        <f t="shared" si="8"/>
        <v>1</v>
      </c>
      <c r="K109" s="2">
        <f t="shared" si="9"/>
        <v>9</v>
      </c>
    </row>
    <row r="110" spans="1:11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 t="shared" si="5"/>
        <v>0</v>
      </c>
      <c r="H110" s="2">
        <f t="shared" si="6"/>
        <v>82</v>
      </c>
      <c r="I110" s="2">
        <f t="shared" si="7"/>
        <v>117</v>
      </c>
      <c r="J110" s="2">
        <f t="shared" si="8"/>
        <v>1</v>
      </c>
      <c r="K110" s="2">
        <f t="shared" si="9"/>
        <v>9</v>
      </c>
    </row>
    <row r="111" spans="1:11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 t="shared" si="5"/>
        <v>0</v>
      </c>
      <c r="H111" s="2">
        <f t="shared" si="6"/>
        <v>82</v>
      </c>
      <c r="I111" s="2">
        <f t="shared" si="7"/>
        <v>117</v>
      </c>
      <c r="J111" s="2">
        <f t="shared" si="8"/>
        <v>11</v>
      </c>
      <c r="K111" s="2">
        <f t="shared" si="9"/>
        <v>9</v>
      </c>
    </row>
    <row r="112" spans="1:11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 t="shared" si="5"/>
        <v>0</v>
      </c>
      <c r="H112" s="2">
        <f t="shared" si="6"/>
        <v>82</v>
      </c>
      <c r="I112" s="2">
        <f t="shared" si="7"/>
        <v>117</v>
      </c>
      <c r="J112" s="2">
        <f t="shared" si="8"/>
        <v>11</v>
      </c>
      <c r="K112" s="2">
        <f t="shared" si="9"/>
        <v>51</v>
      </c>
    </row>
    <row r="113" spans="1:11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 t="shared" si="5"/>
        <v>0</v>
      </c>
      <c r="H113" s="2">
        <f t="shared" si="6"/>
        <v>82</v>
      </c>
      <c r="I113" s="2">
        <f t="shared" si="7"/>
        <v>117</v>
      </c>
      <c r="J113" s="2">
        <f t="shared" si="8"/>
        <v>0</v>
      </c>
      <c r="K113" s="2">
        <f t="shared" si="9"/>
        <v>51</v>
      </c>
    </row>
    <row r="114" spans="1:11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 t="shared" si="5"/>
        <v>0</v>
      </c>
      <c r="H114" s="2">
        <f t="shared" si="6"/>
        <v>82</v>
      </c>
      <c r="I114" s="2">
        <f t="shared" si="7"/>
        <v>117</v>
      </c>
      <c r="J114" s="2">
        <f t="shared" si="8"/>
        <v>0</v>
      </c>
      <c r="K114" s="2">
        <f t="shared" si="9"/>
        <v>3</v>
      </c>
    </row>
    <row r="115" spans="1:11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 t="shared" si="5"/>
        <v>0</v>
      </c>
      <c r="H115" s="2">
        <f t="shared" si="6"/>
        <v>82</v>
      </c>
      <c r="I115" s="2">
        <f t="shared" si="7"/>
        <v>137</v>
      </c>
      <c r="J115" s="2">
        <f t="shared" si="8"/>
        <v>0</v>
      </c>
      <c r="K115" s="2">
        <f t="shared" si="9"/>
        <v>3</v>
      </c>
    </row>
    <row r="116" spans="1:11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 t="shared" si="5"/>
        <v>0</v>
      </c>
      <c r="H116" s="2">
        <f t="shared" si="6"/>
        <v>108</v>
      </c>
      <c r="I116" s="2">
        <f t="shared" si="7"/>
        <v>137</v>
      </c>
      <c r="J116" s="2">
        <f t="shared" si="8"/>
        <v>0</v>
      </c>
      <c r="K116" s="2">
        <f t="shared" si="9"/>
        <v>3</v>
      </c>
    </row>
    <row r="117" spans="1:11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 t="shared" si="5"/>
        <v>24</v>
      </c>
      <c r="H117" s="2">
        <f t="shared" si="6"/>
        <v>108</v>
      </c>
      <c r="I117" s="2">
        <f t="shared" si="7"/>
        <v>137</v>
      </c>
      <c r="J117" s="2">
        <f t="shared" si="8"/>
        <v>0</v>
      </c>
      <c r="K117" s="2">
        <f t="shared" si="9"/>
        <v>3</v>
      </c>
    </row>
    <row r="118" spans="1:11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 t="shared" si="5"/>
        <v>24</v>
      </c>
      <c r="H118" s="2">
        <f t="shared" si="6"/>
        <v>108</v>
      </c>
      <c r="I118" s="2">
        <f t="shared" si="7"/>
        <v>137</v>
      </c>
      <c r="J118" s="2">
        <f t="shared" si="8"/>
        <v>38</v>
      </c>
      <c r="K118" s="2">
        <f t="shared" si="9"/>
        <v>3</v>
      </c>
    </row>
    <row r="119" spans="1:11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 t="shared" si="5"/>
        <v>24</v>
      </c>
      <c r="H119" s="2">
        <f t="shared" si="6"/>
        <v>108</v>
      </c>
      <c r="I119" s="2">
        <f t="shared" si="7"/>
        <v>151</v>
      </c>
      <c r="J119" s="2">
        <f t="shared" si="8"/>
        <v>38</v>
      </c>
      <c r="K119" s="2">
        <f t="shared" si="9"/>
        <v>3</v>
      </c>
    </row>
    <row r="120" spans="1:11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 t="shared" si="5"/>
        <v>24</v>
      </c>
      <c r="H120" s="2">
        <f t="shared" si="6"/>
        <v>108</v>
      </c>
      <c r="I120" s="2">
        <f t="shared" si="7"/>
        <v>151</v>
      </c>
      <c r="J120" s="2">
        <f t="shared" si="8"/>
        <v>38</v>
      </c>
      <c r="K120" s="2">
        <f t="shared" si="9"/>
        <v>7</v>
      </c>
    </row>
    <row r="121" spans="1:11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 t="shared" si="5"/>
        <v>24</v>
      </c>
      <c r="H121" s="2">
        <f t="shared" si="6"/>
        <v>89</v>
      </c>
      <c r="I121" s="2">
        <f t="shared" si="7"/>
        <v>151</v>
      </c>
      <c r="J121" s="2">
        <f t="shared" si="8"/>
        <v>38</v>
      </c>
      <c r="K121" s="2">
        <f t="shared" si="9"/>
        <v>7</v>
      </c>
    </row>
    <row r="122" spans="1:11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 t="shared" si="5"/>
        <v>24</v>
      </c>
      <c r="H122" s="2">
        <f t="shared" si="6"/>
        <v>89</v>
      </c>
      <c r="I122" s="2">
        <f t="shared" si="7"/>
        <v>151</v>
      </c>
      <c r="J122" s="2">
        <f t="shared" si="8"/>
        <v>68</v>
      </c>
      <c r="K122" s="2">
        <f t="shared" si="9"/>
        <v>7</v>
      </c>
    </row>
    <row r="123" spans="1:11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 t="shared" si="5"/>
        <v>24</v>
      </c>
      <c r="H123" s="2">
        <f t="shared" si="6"/>
        <v>89</v>
      </c>
      <c r="I123" s="2">
        <f t="shared" si="7"/>
        <v>151</v>
      </c>
      <c r="J123" s="2">
        <f t="shared" si="8"/>
        <v>68</v>
      </c>
      <c r="K123" s="2">
        <f t="shared" si="9"/>
        <v>1</v>
      </c>
    </row>
    <row r="124" spans="1:11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 t="shared" si="5"/>
        <v>24</v>
      </c>
      <c r="H124" s="2">
        <f t="shared" si="6"/>
        <v>89</v>
      </c>
      <c r="I124" s="2">
        <f t="shared" si="7"/>
        <v>151</v>
      </c>
      <c r="J124" s="2">
        <f t="shared" si="8"/>
        <v>111</v>
      </c>
      <c r="K124" s="2">
        <f t="shared" si="9"/>
        <v>1</v>
      </c>
    </row>
    <row r="125" spans="1:11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 t="shared" si="5"/>
        <v>24</v>
      </c>
      <c r="H125" s="2">
        <f t="shared" si="6"/>
        <v>89</v>
      </c>
      <c r="I125" s="2">
        <f t="shared" si="7"/>
        <v>151</v>
      </c>
      <c r="J125" s="2">
        <f t="shared" si="8"/>
        <v>111</v>
      </c>
      <c r="K125" s="2">
        <f t="shared" si="9"/>
        <v>0</v>
      </c>
    </row>
    <row r="126" spans="1:11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 t="shared" si="5"/>
        <v>24</v>
      </c>
      <c r="H126" s="2">
        <f t="shared" si="6"/>
        <v>89</v>
      </c>
      <c r="I126" s="2">
        <f t="shared" si="7"/>
        <v>4</v>
      </c>
      <c r="J126" s="2">
        <f t="shared" si="8"/>
        <v>111</v>
      </c>
      <c r="K126" s="2">
        <f t="shared" si="9"/>
        <v>0</v>
      </c>
    </row>
    <row r="127" spans="1:11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 t="shared" si="5"/>
        <v>39</v>
      </c>
      <c r="H127" s="2">
        <f t="shared" si="6"/>
        <v>89</v>
      </c>
      <c r="I127" s="2">
        <f t="shared" si="7"/>
        <v>4</v>
      </c>
      <c r="J127" s="2">
        <f t="shared" si="8"/>
        <v>111</v>
      </c>
      <c r="K127" s="2">
        <f t="shared" si="9"/>
        <v>0</v>
      </c>
    </row>
    <row r="128" spans="1:11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 t="shared" si="5"/>
        <v>39</v>
      </c>
      <c r="H128" s="2">
        <f t="shared" si="6"/>
        <v>89</v>
      </c>
      <c r="I128" s="2">
        <f t="shared" si="7"/>
        <v>4</v>
      </c>
      <c r="J128" s="2">
        <f t="shared" si="8"/>
        <v>135</v>
      </c>
      <c r="K128" s="2">
        <f t="shared" si="9"/>
        <v>0</v>
      </c>
    </row>
    <row r="129" spans="1:11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 t="shared" si="5"/>
        <v>39</v>
      </c>
      <c r="H129" s="2">
        <f t="shared" si="6"/>
        <v>108</v>
      </c>
      <c r="I129" s="2">
        <f t="shared" si="7"/>
        <v>4</v>
      </c>
      <c r="J129" s="2">
        <f t="shared" si="8"/>
        <v>135</v>
      </c>
      <c r="K129" s="2">
        <f t="shared" si="9"/>
        <v>0</v>
      </c>
    </row>
    <row r="130" spans="1:11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 t="shared" si="5"/>
        <v>39</v>
      </c>
      <c r="H130" s="2">
        <f t="shared" si="6"/>
        <v>108</v>
      </c>
      <c r="I130" s="2">
        <f t="shared" si="7"/>
        <v>4</v>
      </c>
      <c r="J130" s="2">
        <f t="shared" si="8"/>
        <v>1</v>
      </c>
      <c r="K130" s="2">
        <f t="shared" si="9"/>
        <v>0</v>
      </c>
    </row>
    <row r="131" spans="1:11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 t="shared" si="5"/>
        <v>39</v>
      </c>
      <c r="H131" s="2">
        <f t="shared" si="6"/>
        <v>108</v>
      </c>
      <c r="I131" s="2">
        <f t="shared" si="7"/>
        <v>4</v>
      </c>
      <c r="J131" s="2">
        <f t="shared" si="8"/>
        <v>1</v>
      </c>
      <c r="K131" s="2">
        <f t="shared" si="9"/>
        <v>12</v>
      </c>
    </row>
    <row r="132" spans="1:11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 t="shared" ref="G132:G195" si="10">IF($C132="T1",IF($D132="Z",G131+$E132, G131-$E132),G131)</f>
        <v>39</v>
      </c>
      <c r="H132" s="2">
        <f t="shared" ref="H132:H195" si="11">IF($C132="T2",IF($D132="Z",H131+$E132, H131-$E132),H131)</f>
        <v>108</v>
      </c>
      <c r="I132" s="2">
        <f t="shared" ref="I132:I195" si="12">IF($C132="T3",IF($D132="Z",I131+$E132, I131-$E132),I131)</f>
        <v>0</v>
      </c>
      <c r="J132" s="2">
        <f t="shared" ref="J132:J195" si="13">IF($C132="T4",IF($D132="Z",J131+$E132, J131-$E132),J131)</f>
        <v>1</v>
      </c>
      <c r="K132" s="2">
        <f t="shared" ref="K132:K195" si="14">IF($C132="T5",IF($D132="Z",K131+$E132, K131-$E132),K131)</f>
        <v>12</v>
      </c>
    </row>
    <row r="133" spans="1:11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 t="shared" si="10"/>
        <v>65</v>
      </c>
      <c r="H133" s="2">
        <f t="shared" si="11"/>
        <v>108</v>
      </c>
      <c r="I133" s="2">
        <f t="shared" si="12"/>
        <v>0</v>
      </c>
      <c r="J133" s="2">
        <f t="shared" si="13"/>
        <v>1</v>
      </c>
      <c r="K133" s="2">
        <f t="shared" si="14"/>
        <v>12</v>
      </c>
    </row>
    <row r="134" spans="1:11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 t="shared" si="10"/>
        <v>65</v>
      </c>
      <c r="H134" s="2">
        <f t="shared" si="11"/>
        <v>108</v>
      </c>
      <c r="I134" s="2">
        <f t="shared" si="12"/>
        <v>0</v>
      </c>
      <c r="J134" s="2">
        <f t="shared" si="13"/>
        <v>39</v>
      </c>
      <c r="K134" s="2">
        <f t="shared" si="14"/>
        <v>12</v>
      </c>
    </row>
    <row r="135" spans="1:11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 t="shared" si="10"/>
        <v>65</v>
      </c>
      <c r="H135" s="2">
        <f t="shared" si="11"/>
        <v>108</v>
      </c>
      <c r="I135" s="2">
        <f t="shared" si="12"/>
        <v>0</v>
      </c>
      <c r="J135" s="2">
        <f t="shared" si="13"/>
        <v>1</v>
      </c>
      <c r="K135" s="2">
        <f t="shared" si="14"/>
        <v>12</v>
      </c>
    </row>
    <row r="136" spans="1:11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 t="shared" si="10"/>
        <v>65</v>
      </c>
      <c r="H136" s="2">
        <f t="shared" si="11"/>
        <v>64</v>
      </c>
      <c r="I136" s="2">
        <f t="shared" si="12"/>
        <v>0</v>
      </c>
      <c r="J136" s="2">
        <f t="shared" si="13"/>
        <v>1</v>
      </c>
      <c r="K136" s="2">
        <f t="shared" si="14"/>
        <v>12</v>
      </c>
    </row>
    <row r="137" spans="1:11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 t="shared" si="10"/>
        <v>86</v>
      </c>
      <c r="H137" s="2">
        <f t="shared" si="11"/>
        <v>64</v>
      </c>
      <c r="I137" s="2">
        <f t="shared" si="12"/>
        <v>0</v>
      </c>
      <c r="J137" s="2">
        <f t="shared" si="13"/>
        <v>1</v>
      </c>
      <c r="K137" s="2">
        <f t="shared" si="14"/>
        <v>12</v>
      </c>
    </row>
    <row r="138" spans="1:11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 t="shared" si="10"/>
        <v>86</v>
      </c>
      <c r="H138" s="2">
        <f t="shared" si="11"/>
        <v>64</v>
      </c>
      <c r="I138" s="2">
        <f t="shared" si="12"/>
        <v>0</v>
      </c>
      <c r="J138" s="2">
        <f t="shared" si="13"/>
        <v>1</v>
      </c>
      <c r="K138" s="2">
        <f t="shared" si="14"/>
        <v>22</v>
      </c>
    </row>
    <row r="139" spans="1:11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 t="shared" si="10"/>
        <v>86</v>
      </c>
      <c r="H139" s="2">
        <f t="shared" si="11"/>
        <v>49</v>
      </c>
      <c r="I139" s="2">
        <f t="shared" si="12"/>
        <v>0</v>
      </c>
      <c r="J139" s="2">
        <f t="shared" si="13"/>
        <v>1</v>
      </c>
      <c r="K139" s="2">
        <f t="shared" si="14"/>
        <v>22</v>
      </c>
    </row>
    <row r="140" spans="1:11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 t="shared" si="10"/>
        <v>86</v>
      </c>
      <c r="H140" s="2">
        <f t="shared" si="11"/>
        <v>49</v>
      </c>
      <c r="I140" s="2">
        <f t="shared" si="12"/>
        <v>0</v>
      </c>
      <c r="J140" s="2">
        <f t="shared" si="13"/>
        <v>1</v>
      </c>
      <c r="K140" s="2">
        <f t="shared" si="14"/>
        <v>0</v>
      </c>
    </row>
    <row r="141" spans="1:11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 t="shared" si="10"/>
        <v>86</v>
      </c>
      <c r="H141" s="2">
        <f t="shared" si="11"/>
        <v>49</v>
      </c>
      <c r="I141" s="2">
        <f t="shared" si="12"/>
        <v>0</v>
      </c>
      <c r="J141" s="2">
        <f t="shared" si="13"/>
        <v>10</v>
      </c>
      <c r="K141" s="2">
        <f t="shared" si="14"/>
        <v>0</v>
      </c>
    </row>
    <row r="142" spans="1:11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 t="shared" si="10"/>
        <v>86</v>
      </c>
      <c r="H142" s="2">
        <f t="shared" si="11"/>
        <v>49</v>
      </c>
      <c r="I142" s="2">
        <f t="shared" si="12"/>
        <v>6</v>
      </c>
      <c r="J142" s="2">
        <f t="shared" si="13"/>
        <v>10</v>
      </c>
      <c r="K142" s="2">
        <f t="shared" si="14"/>
        <v>0</v>
      </c>
    </row>
    <row r="143" spans="1:11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 t="shared" si="10"/>
        <v>90</v>
      </c>
      <c r="H143" s="2">
        <f t="shared" si="11"/>
        <v>49</v>
      </c>
      <c r="I143" s="2">
        <f t="shared" si="12"/>
        <v>6</v>
      </c>
      <c r="J143" s="2">
        <f t="shared" si="13"/>
        <v>10</v>
      </c>
      <c r="K143" s="2">
        <f t="shared" si="14"/>
        <v>0</v>
      </c>
    </row>
    <row r="144" spans="1:11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 t="shared" si="10"/>
        <v>90</v>
      </c>
      <c r="H144" s="2">
        <f t="shared" si="11"/>
        <v>49</v>
      </c>
      <c r="I144" s="2">
        <f t="shared" si="12"/>
        <v>0</v>
      </c>
      <c r="J144" s="2">
        <f t="shared" si="13"/>
        <v>10</v>
      </c>
      <c r="K144" s="2">
        <f t="shared" si="14"/>
        <v>0</v>
      </c>
    </row>
    <row r="145" spans="1:11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 t="shared" si="10"/>
        <v>90</v>
      </c>
      <c r="H145" s="2">
        <f t="shared" si="11"/>
        <v>49</v>
      </c>
      <c r="I145" s="2">
        <f t="shared" si="12"/>
        <v>0</v>
      </c>
      <c r="J145" s="2">
        <f t="shared" si="13"/>
        <v>58</v>
      </c>
      <c r="K145" s="2">
        <f t="shared" si="14"/>
        <v>0</v>
      </c>
    </row>
    <row r="146" spans="1:11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 t="shared" si="10"/>
        <v>90</v>
      </c>
      <c r="H146" s="2">
        <f t="shared" si="11"/>
        <v>49</v>
      </c>
      <c r="I146" s="2">
        <f t="shared" si="12"/>
        <v>0</v>
      </c>
      <c r="J146" s="2">
        <f t="shared" si="13"/>
        <v>58</v>
      </c>
      <c r="K146" s="2">
        <f t="shared" si="14"/>
        <v>34</v>
      </c>
    </row>
    <row r="147" spans="1:11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 t="shared" si="10"/>
        <v>90</v>
      </c>
      <c r="H147" s="2">
        <f t="shared" si="11"/>
        <v>0</v>
      </c>
      <c r="I147" s="2">
        <f t="shared" si="12"/>
        <v>0</v>
      </c>
      <c r="J147" s="2">
        <f t="shared" si="13"/>
        <v>58</v>
      </c>
      <c r="K147" s="2">
        <f t="shared" si="14"/>
        <v>34</v>
      </c>
    </row>
    <row r="148" spans="1:11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 t="shared" si="10"/>
        <v>100</v>
      </c>
      <c r="H148" s="2">
        <f t="shared" si="11"/>
        <v>0</v>
      </c>
      <c r="I148" s="2">
        <f t="shared" si="12"/>
        <v>0</v>
      </c>
      <c r="J148" s="2">
        <f t="shared" si="13"/>
        <v>58</v>
      </c>
      <c r="K148" s="2">
        <f t="shared" si="14"/>
        <v>34</v>
      </c>
    </row>
    <row r="149" spans="1:11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 t="shared" si="10"/>
        <v>100</v>
      </c>
      <c r="H149" s="2">
        <f t="shared" si="11"/>
        <v>0</v>
      </c>
      <c r="I149" s="2">
        <f t="shared" si="12"/>
        <v>47</v>
      </c>
      <c r="J149" s="2">
        <f t="shared" si="13"/>
        <v>58</v>
      </c>
      <c r="K149" s="2">
        <f t="shared" si="14"/>
        <v>34</v>
      </c>
    </row>
    <row r="150" spans="1:11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 t="shared" si="10"/>
        <v>100</v>
      </c>
      <c r="H150" s="2">
        <f t="shared" si="11"/>
        <v>0</v>
      </c>
      <c r="I150" s="2">
        <f t="shared" si="12"/>
        <v>47</v>
      </c>
      <c r="J150" s="2">
        <f t="shared" si="13"/>
        <v>106</v>
      </c>
      <c r="K150" s="2">
        <f t="shared" si="14"/>
        <v>34</v>
      </c>
    </row>
    <row r="151" spans="1:11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 t="shared" si="10"/>
        <v>100</v>
      </c>
      <c r="H151" s="2">
        <f t="shared" si="11"/>
        <v>0</v>
      </c>
      <c r="I151" s="2">
        <f t="shared" si="12"/>
        <v>47</v>
      </c>
      <c r="J151" s="2">
        <f t="shared" si="13"/>
        <v>106</v>
      </c>
      <c r="K151" s="2">
        <f t="shared" si="14"/>
        <v>0</v>
      </c>
    </row>
    <row r="152" spans="1:11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 t="shared" si="10"/>
        <v>105</v>
      </c>
      <c r="H152" s="2">
        <f t="shared" si="11"/>
        <v>0</v>
      </c>
      <c r="I152" s="2">
        <f t="shared" si="12"/>
        <v>47</v>
      </c>
      <c r="J152" s="2">
        <f t="shared" si="13"/>
        <v>106</v>
      </c>
      <c r="K152" s="2">
        <f t="shared" si="14"/>
        <v>0</v>
      </c>
    </row>
    <row r="153" spans="1:11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 t="shared" si="10"/>
        <v>105</v>
      </c>
      <c r="H153" s="2">
        <f t="shared" si="11"/>
        <v>0</v>
      </c>
      <c r="I153" s="2">
        <f t="shared" si="12"/>
        <v>1</v>
      </c>
      <c r="J153" s="2">
        <f t="shared" si="13"/>
        <v>106</v>
      </c>
      <c r="K153" s="2">
        <f t="shared" si="14"/>
        <v>0</v>
      </c>
    </row>
    <row r="154" spans="1:11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 t="shared" si="10"/>
        <v>105</v>
      </c>
      <c r="H154" s="2">
        <f t="shared" si="11"/>
        <v>0</v>
      </c>
      <c r="I154" s="2">
        <f t="shared" si="12"/>
        <v>1</v>
      </c>
      <c r="J154" s="2">
        <f t="shared" si="13"/>
        <v>155</v>
      </c>
      <c r="K154" s="2">
        <f t="shared" si="14"/>
        <v>0</v>
      </c>
    </row>
    <row r="155" spans="1:11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 t="shared" si="10"/>
        <v>121</v>
      </c>
      <c r="H155" s="2">
        <f t="shared" si="11"/>
        <v>0</v>
      </c>
      <c r="I155" s="2">
        <f t="shared" si="12"/>
        <v>1</v>
      </c>
      <c r="J155" s="2">
        <f t="shared" si="13"/>
        <v>155</v>
      </c>
      <c r="K155" s="2">
        <f t="shared" si="14"/>
        <v>0</v>
      </c>
    </row>
    <row r="156" spans="1:11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 t="shared" si="10"/>
        <v>121</v>
      </c>
      <c r="H156" s="2">
        <f t="shared" si="11"/>
        <v>0</v>
      </c>
      <c r="I156" s="2">
        <f t="shared" si="12"/>
        <v>1</v>
      </c>
      <c r="J156" s="2">
        <f t="shared" si="13"/>
        <v>155</v>
      </c>
      <c r="K156" s="2">
        <f t="shared" si="14"/>
        <v>5</v>
      </c>
    </row>
    <row r="157" spans="1:11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 t="shared" si="10"/>
        <v>121</v>
      </c>
      <c r="H157" s="2">
        <f t="shared" si="11"/>
        <v>0</v>
      </c>
      <c r="I157" s="2">
        <f t="shared" si="12"/>
        <v>0</v>
      </c>
      <c r="J157" s="2">
        <f t="shared" si="13"/>
        <v>155</v>
      </c>
      <c r="K157" s="2">
        <f t="shared" si="14"/>
        <v>5</v>
      </c>
    </row>
    <row r="158" spans="1:11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 t="shared" si="10"/>
        <v>155</v>
      </c>
      <c r="H158" s="2">
        <f t="shared" si="11"/>
        <v>0</v>
      </c>
      <c r="I158" s="2">
        <f t="shared" si="12"/>
        <v>0</v>
      </c>
      <c r="J158" s="2">
        <f t="shared" si="13"/>
        <v>155</v>
      </c>
      <c r="K158" s="2">
        <f t="shared" si="14"/>
        <v>5</v>
      </c>
    </row>
    <row r="159" spans="1:11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 t="shared" si="10"/>
        <v>155</v>
      </c>
      <c r="H159" s="2">
        <f t="shared" si="11"/>
        <v>0</v>
      </c>
      <c r="I159" s="2">
        <f t="shared" si="12"/>
        <v>0</v>
      </c>
      <c r="J159" s="2">
        <f t="shared" si="13"/>
        <v>184</v>
      </c>
      <c r="K159" s="2">
        <f t="shared" si="14"/>
        <v>5</v>
      </c>
    </row>
    <row r="160" spans="1:11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 t="shared" si="10"/>
        <v>155</v>
      </c>
      <c r="H160" s="2">
        <f t="shared" si="11"/>
        <v>34</v>
      </c>
      <c r="I160" s="2">
        <f t="shared" si="12"/>
        <v>0</v>
      </c>
      <c r="J160" s="2">
        <f t="shared" si="13"/>
        <v>184</v>
      </c>
      <c r="K160" s="2">
        <f t="shared" si="14"/>
        <v>5</v>
      </c>
    </row>
    <row r="161" spans="1:11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 t="shared" si="10"/>
        <v>155</v>
      </c>
      <c r="H161" s="2">
        <f t="shared" si="11"/>
        <v>34</v>
      </c>
      <c r="I161" s="2">
        <f t="shared" si="12"/>
        <v>27</v>
      </c>
      <c r="J161" s="2">
        <f t="shared" si="13"/>
        <v>184</v>
      </c>
      <c r="K161" s="2">
        <f t="shared" si="14"/>
        <v>5</v>
      </c>
    </row>
    <row r="162" spans="1:11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 t="shared" si="10"/>
        <v>195</v>
      </c>
      <c r="H162" s="2">
        <f t="shared" si="11"/>
        <v>34</v>
      </c>
      <c r="I162" s="2">
        <f t="shared" si="12"/>
        <v>27</v>
      </c>
      <c r="J162" s="2">
        <f t="shared" si="13"/>
        <v>184</v>
      </c>
      <c r="K162" s="2">
        <f t="shared" si="14"/>
        <v>5</v>
      </c>
    </row>
    <row r="163" spans="1:11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 t="shared" si="10"/>
        <v>195</v>
      </c>
      <c r="H163" s="2">
        <f t="shared" si="11"/>
        <v>34</v>
      </c>
      <c r="I163" s="2">
        <f t="shared" si="12"/>
        <v>27</v>
      </c>
      <c r="J163" s="2">
        <f t="shared" si="13"/>
        <v>0</v>
      </c>
      <c r="K163" s="2">
        <f t="shared" si="14"/>
        <v>5</v>
      </c>
    </row>
    <row r="164" spans="1:11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 t="shared" si="10"/>
        <v>195</v>
      </c>
      <c r="H164" s="2">
        <f t="shared" si="11"/>
        <v>34</v>
      </c>
      <c r="I164" s="2">
        <f t="shared" si="12"/>
        <v>27</v>
      </c>
      <c r="J164" s="2">
        <f t="shared" si="13"/>
        <v>0</v>
      </c>
      <c r="K164" s="2">
        <f t="shared" si="14"/>
        <v>53</v>
      </c>
    </row>
    <row r="165" spans="1:11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 t="shared" si="10"/>
        <v>195</v>
      </c>
      <c r="H165" s="2">
        <f t="shared" si="11"/>
        <v>55</v>
      </c>
      <c r="I165" s="2">
        <f t="shared" si="12"/>
        <v>27</v>
      </c>
      <c r="J165" s="2">
        <f t="shared" si="13"/>
        <v>0</v>
      </c>
      <c r="K165" s="2">
        <f t="shared" si="14"/>
        <v>53</v>
      </c>
    </row>
    <row r="166" spans="1:11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 t="shared" si="10"/>
        <v>195</v>
      </c>
      <c r="H166" s="2">
        <f t="shared" si="11"/>
        <v>55</v>
      </c>
      <c r="I166" s="2">
        <f t="shared" si="12"/>
        <v>27</v>
      </c>
      <c r="J166" s="2">
        <f t="shared" si="13"/>
        <v>47</v>
      </c>
      <c r="K166" s="2">
        <f t="shared" si="14"/>
        <v>53</v>
      </c>
    </row>
    <row r="167" spans="1:11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 t="shared" si="10"/>
        <v>195</v>
      </c>
      <c r="H167" s="2">
        <f t="shared" si="11"/>
        <v>61</v>
      </c>
      <c r="I167" s="2">
        <f t="shared" si="12"/>
        <v>27</v>
      </c>
      <c r="J167" s="2">
        <f t="shared" si="13"/>
        <v>47</v>
      </c>
      <c r="K167" s="2">
        <f t="shared" si="14"/>
        <v>53</v>
      </c>
    </row>
    <row r="168" spans="1:11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 t="shared" si="10"/>
        <v>195</v>
      </c>
      <c r="H168" s="2">
        <f t="shared" si="11"/>
        <v>61</v>
      </c>
      <c r="I168" s="2">
        <f t="shared" si="12"/>
        <v>27</v>
      </c>
      <c r="J168" s="2">
        <f t="shared" si="13"/>
        <v>47</v>
      </c>
      <c r="K168" s="2">
        <f t="shared" si="14"/>
        <v>100</v>
      </c>
    </row>
    <row r="169" spans="1:11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 t="shared" si="10"/>
        <v>3</v>
      </c>
      <c r="H169" s="2">
        <f t="shared" si="11"/>
        <v>61</v>
      </c>
      <c r="I169" s="2">
        <f t="shared" si="12"/>
        <v>27</v>
      </c>
      <c r="J169" s="2">
        <f t="shared" si="13"/>
        <v>47</v>
      </c>
      <c r="K169" s="2">
        <f t="shared" si="14"/>
        <v>100</v>
      </c>
    </row>
    <row r="170" spans="1:11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 t="shared" si="10"/>
        <v>3</v>
      </c>
      <c r="H170" s="2">
        <f t="shared" si="11"/>
        <v>13</v>
      </c>
      <c r="I170" s="2">
        <f t="shared" si="12"/>
        <v>27</v>
      </c>
      <c r="J170" s="2">
        <f t="shared" si="13"/>
        <v>47</v>
      </c>
      <c r="K170" s="2">
        <f t="shared" si="14"/>
        <v>100</v>
      </c>
    </row>
    <row r="171" spans="1:11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 t="shared" si="10"/>
        <v>3</v>
      </c>
      <c r="H171" s="2">
        <f t="shared" si="11"/>
        <v>13</v>
      </c>
      <c r="I171" s="2">
        <f t="shared" si="12"/>
        <v>27</v>
      </c>
      <c r="J171" s="2">
        <f t="shared" si="13"/>
        <v>65</v>
      </c>
      <c r="K171" s="2">
        <f t="shared" si="14"/>
        <v>100</v>
      </c>
    </row>
    <row r="172" spans="1:11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 t="shared" si="10"/>
        <v>3</v>
      </c>
      <c r="H172" s="2">
        <f t="shared" si="11"/>
        <v>13</v>
      </c>
      <c r="I172" s="2">
        <f t="shared" si="12"/>
        <v>27</v>
      </c>
      <c r="J172" s="2">
        <f t="shared" si="13"/>
        <v>65</v>
      </c>
      <c r="K172" s="2">
        <f t="shared" si="14"/>
        <v>125</v>
      </c>
    </row>
    <row r="173" spans="1:11" s="8" customFormat="1" x14ac:dyDescent="0.25">
      <c r="A173" s="9">
        <v>43292</v>
      </c>
      <c r="B173" s="6" t="s">
        <v>20</v>
      </c>
      <c r="C173" s="6" t="s">
        <v>12</v>
      </c>
      <c r="D173" s="6" t="s">
        <v>8</v>
      </c>
      <c r="E173" s="8">
        <v>2</v>
      </c>
      <c r="F173" s="8">
        <v>20</v>
      </c>
      <c r="G173" s="6">
        <f t="shared" si="10"/>
        <v>3</v>
      </c>
      <c r="H173" s="6">
        <f t="shared" si="11"/>
        <v>13</v>
      </c>
      <c r="I173" s="6">
        <f t="shared" si="12"/>
        <v>29</v>
      </c>
      <c r="J173" s="6">
        <f t="shared" si="13"/>
        <v>65</v>
      </c>
      <c r="K173" s="6">
        <f t="shared" si="14"/>
        <v>125</v>
      </c>
    </row>
    <row r="174" spans="1:11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 t="shared" si="10"/>
        <v>3</v>
      </c>
      <c r="H174" s="2">
        <f t="shared" si="11"/>
        <v>0</v>
      </c>
      <c r="I174" s="2">
        <f t="shared" si="12"/>
        <v>29</v>
      </c>
      <c r="J174" s="2">
        <f t="shared" si="13"/>
        <v>65</v>
      </c>
      <c r="K174" s="2">
        <f t="shared" si="14"/>
        <v>125</v>
      </c>
    </row>
    <row r="175" spans="1:11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 t="shared" si="10"/>
        <v>3</v>
      </c>
      <c r="H175" s="2">
        <f t="shared" si="11"/>
        <v>0</v>
      </c>
      <c r="I175" s="2">
        <f t="shared" si="12"/>
        <v>29</v>
      </c>
      <c r="J175" s="2">
        <f t="shared" si="13"/>
        <v>65</v>
      </c>
      <c r="K175" s="2">
        <f t="shared" si="14"/>
        <v>4</v>
      </c>
    </row>
    <row r="176" spans="1:11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 t="shared" si="10"/>
        <v>3</v>
      </c>
      <c r="H176" s="2">
        <f t="shared" si="11"/>
        <v>0</v>
      </c>
      <c r="I176" s="2">
        <f t="shared" si="12"/>
        <v>59</v>
      </c>
      <c r="J176" s="2">
        <f t="shared" si="13"/>
        <v>65</v>
      </c>
      <c r="K176" s="2">
        <f t="shared" si="14"/>
        <v>4</v>
      </c>
    </row>
    <row r="177" spans="1:11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 t="shared" si="10"/>
        <v>49</v>
      </c>
      <c r="H177" s="2">
        <f t="shared" si="11"/>
        <v>0</v>
      </c>
      <c r="I177" s="2">
        <f t="shared" si="12"/>
        <v>59</v>
      </c>
      <c r="J177" s="2">
        <f t="shared" si="13"/>
        <v>65</v>
      </c>
      <c r="K177" s="2">
        <f t="shared" si="14"/>
        <v>4</v>
      </c>
    </row>
    <row r="178" spans="1:11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 t="shared" si="10"/>
        <v>0</v>
      </c>
      <c r="H178" s="2">
        <f t="shared" si="11"/>
        <v>0</v>
      </c>
      <c r="I178" s="2">
        <f t="shared" si="12"/>
        <v>59</v>
      </c>
      <c r="J178" s="2">
        <f t="shared" si="13"/>
        <v>65</v>
      </c>
      <c r="K178" s="2">
        <f t="shared" si="14"/>
        <v>4</v>
      </c>
    </row>
    <row r="179" spans="1:11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 t="shared" si="10"/>
        <v>0</v>
      </c>
      <c r="H179" s="2">
        <f t="shared" si="11"/>
        <v>0</v>
      </c>
      <c r="I179" s="2">
        <f t="shared" si="12"/>
        <v>59</v>
      </c>
      <c r="J179" s="2">
        <f t="shared" si="13"/>
        <v>4</v>
      </c>
      <c r="K179" s="2">
        <f t="shared" si="14"/>
        <v>4</v>
      </c>
    </row>
    <row r="180" spans="1:11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 t="shared" si="10"/>
        <v>0</v>
      </c>
      <c r="H180" s="2">
        <f t="shared" si="11"/>
        <v>0</v>
      </c>
      <c r="I180" s="2">
        <f t="shared" si="12"/>
        <v>78</v>
      </c>
      <c r="J180" s="2">
        <f t="shared" si="13"/>
        <v>4</v>
      </c>
      <c r="K180" s="2">
        <f t="shared" si="14"/>
        <v>4</v>
      </c>
    </row>
    <row r="181" spans="1:11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 t="shared" si="10"/>
        <v>0</v>
      </c>
      <c r="H181" s="2">
        <f t="shared" si="11"/>
        <v>0</v>
      </c>
      <c r="I181" s="2">
        <f t="shared" si="12"/>
        <v>78</v>
      </c>
      <c r="J181" s="2">
        <f t="shared" si="13"/>
        <v>4</v>
      </c>
      <c r="K181" s="2">
        <f t="shared" si="14"/>
        <v>26</v>
      </c>
    </row>
    <row r="182" spans="1:11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 t="shared" si="10"/>
        <v>0</v>
      </c>
      <c r="H182" s="2">
        <f t="shared" si="11"/>
        <v>9</v>
      </c>
      <c r="I182" s="2">
        <f t="shared" si="12"/>
        <v>78</v>
      </c>
      <c r="J182" s="2">
        <f t="shared" si="13"/>
        <v>4</v>
      </c>
      <c r="K182" s="2">
        <f t="shared" si="14"/>
        <v>26</v>
      </c>
    </row>
    <row r="183" spans="1:11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 t="shared" si="10"/>
        <v>0</v>
      </c>
      <c r="H183" s="2">
        <f t="shared" si="11"/>
        <v>9</v>
      </c>
      <c r="I183" s="2">
        <f t="shared" si="12"/>
        <v>78</v>
      </c>
      <c r="J183" s="2">
        <f t="shared" si="13"/>
        <v>0</v>
      </c>
      <c r="K183" s="2">
        <f t="shared" si="14"/>
        <v>26</v>
      </c>
    </row>
    <row r="184" spans="1:11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 t="shared" si="10"/>
        <v>0</v>
      </c>
      <c r="H184" s="2">
        <f t="shared" si="11"/>
        <v>9</v>
      </c>
      <c r="I184" s="2">
        <f t="shared" si="12"/>
        <v>86</v>
      </c>
      <c r="J184" s="2">
        <f t="shared" si="13"/>
        <v>0</v>
      </c>
      <c r="K184" s="2">
        <f t="shared" si="14"/>
        <v>26</v>
      </c>
    </row>
    <row r="185" spans="1:11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 t="shared" si="10"/>
        <v>47</v>
      </c>
      <c r="H185" s="2">
        <f t="shared" si="11"/>
        <v>9</v>
      </c>
      <c r="I185" s="2">
        <f t="shared" si="12"/>
        <v>86</v>
      </c>
      <c r="J185" s="2">
        <f t="shared" si="13"/>
        <v>0</v>
      </c>
      <c r="K185" s="2">
        <f t="shared" si="14"/>
        <v>26</v>
      </c>
    </row>
    <row r="186" spans="1:11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 t="shared" si="10"/>
        <v>47</v>
      </c>
      <c r="H186" s="2">
        <f t="shared" si="11"/>
        <v>9</v>
      </c>
      <c r="I186" s="2">
        <f t="shared" si="12"/>
        <v>4</v>
      </c>
      <c r="J186" s="2">
        <f t="shared" si="13"/>
        <v>0</v>
      </c>
      <c r="K186" s="2">
        <f t="shared" si="14"/>
        <v>26</v>
      </c>
    </row>
    <row r="187" spans="1:11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 t="shared" si="10"/>
        <v>47</v>
      </c>
      <c r="H187" s="2">
        <f t="shared" si="11"/>
        <v>9</v>
      </c>
      <c r="I187" s="2">
        <f t="shared" si="12"/>
        <v>4</v>
      </c>
      <c r="J187" s="2">
        <f t="shared" si="13"/>
        <v>0</v>
      </c>
      <c r="K187" s="2">
        <f t="shared" si="14"/>
        <v>0</v>
      </c>
    </row>
    <row r="188" spans="1:11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 t="shared" si="10"/>
        <v>71</v>
      </c>
      <c r="H188" s="2">
        <f t="shared" si="11"/>
        <v>9</v>
      </c>
      <c r="I188" s="2">
        <f t="shared" si="12"/>
        <v>4</v>
      </c>
      <c r="J188" s="2">
        <f t="shared" si="13"/>
        <v>0</v>
      </c>
      <c r="K188" s="2">
        <f t="shared" si="14"/>
        <v>0</v>
      </c>
    </row>
    <row r="189" spans="1:11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 t="shared" si="10"/>
        <v>71</v>
      </c>
      <c r="H189" s="2">
        <f t="shared" si="11"/>
        <v>45</v>
      </c>
      <c r="I189" s="2">
        <f t="shared" si="12"/>
        <v>4</v>
      </c>
      <c r="J189" s="2">
        <f t="shared" si="13"/>
        <v>0</v>
      </c>
      <c r="K189" s="2">
        <f t="shared" si="14"/>
        <v>0</v>
      </c>
    </row>
    <row r="190" spans="1:11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 t="shared" si="10"/>
        <v>71</v>
      </c>
      <c r="H190" s="2">
        <f t="shared" si="11"/>
        <v>45</v>
      </c>
      <c r="I190" s="2">
        <f t="shared" si="12"/>
        <v>4</v>
      </c>
      <c r="J190" s="2">
        <f t="shared" si="13"/>
        <v>6</v>
      </c>
      <c r="K190" s="2">
        <f t="shared" si="14"/>
        <v>0</v>
      </c>
    </row>
    <row r="191" spans="1:11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 t="shared" si="10"/>
        <v>71</v>
      </c>
      <c r="H191" s="2">
        <f t="shared" si="11"/>
        <v>0</v>
      </c>
      <c r="I191" s="2">
        <f t="shared" si="12"/>
        <v>4</v>
      </c>
      <c r="J191" s="2">
        <f t="shared" si="13"/>
        <v>6</v>
      </c>
      <c r="K191" s="2">
        <f t="shared" si="14"/>
        <v>0</v>
      </c>
    </row>
    <row r="192" spans="1:11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 t="shared" si="10"/>
        <v>89</v>
      </c>
      <c r="H192" s="2">
        <f t="shared" si="11"/>
        <v>0</v>
      </c>
      <c r="I192" s="2">
        <f t="shared" si="12"/>
        <v>4</v>
      </c>
      <c r="J192" s="2">
        <f t="shared" si="13"/>
        <v>6</v>
      </c>
      <c r="K192" s="2">
        <f t="shared" si="14"/>
        <v>0</v>
      </c>
    </row>
    <row r="193" spans="1:11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 t="shared" si="10"/>
        <v>89</v>
      </c>
      <c r="H193" s="2">
        <f t="shared" si="11"/>
        <v>0</v>
      </c>
      <c r="I193" s="2">
        <f t="shared" si="12"/>
        <v>4</v>
      </c>
      <c r="J193" s="2">
        <f t="shared" si="13"/>
        <v>6</v>
      </c>
      <c r="K193" s="2">
        <f t="shared" si="14"/>
        <v>20</v>
      </c>
    </row>
    <row r="194" spans="1:11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 t="shared" si="10"/>
        <v>89</v>
      </c>
      <c r="H194" s="2">
        <f t="shared" si="11"/>
        <v>0</v>
      </c>
      <c r="I194" s="2">
        <f t="shared" si="12"/>
        <v>0</v>
      </c>
      <c r="J194" s="2">
        <f t="shared" si="13"/>
        <v>6</v>
      </c>
      <c r="K194" s="2">
        <f t="shared" si="14"/>
        <v>20</v>
      </c>
    </row>
    <row r="195" spans="1:11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 t="shared" si="10"/>
        <v>89</v>
      </c>
      <c r="H195" s="2">
        <f t="shared" si="11"/>
        <v>0</v>
      </c>
      <c r="I195" s="2">
        <f t="shared" si="12"/>
        <v>0</v>
      </c>
      <c r="J195" s="2">
        <f t="shared" si="13"/>
        <v>6</v>
      </c>
      <c r="K195" s="2">
        <f t="shared" si="14"/>
        <v>68</v>
      </c>
    </row>
    <row r="196" spans="1:11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 t="shared" ref="G196:G203" si="15">IF($C196="T1",IF($D196="Z",G195+$E196, G195-$E196),G195)</f>
        <v>89</v>
      </c>
      <c r="H196" s="2">
        <f t="shared" ref="H196:H203" si="16">IF($C196="T2",IF($D196="Z",H195+$E196, H195-$E196),H195)</f>
        <v>0</v>
      </c>
      <c r="I196" s="2">
        <f t="shared" ref="I196:I203" si="17">IF($C196="T3",IF($D196="Z",I195+$E196, I195-$E196),I195)</f>
        <v>0</v>
      </c>
      <c r="J196" s="2">
        <f t="shared" ref="J196:J203" si="18">IF($C196="T4",IF($D196="Z",J195+$E196, J195-$E196),J195)</f>
        <v>6</v>
      </c>
      <c r="K196" s="2">
        <f t="shared" ref="K196:K203" si="19">IF($C196="T5",IF($D196="Z",K195+$E196, K195-$E196),K195)</f>
        <v>4</v>
      </c>
    </row>
    <row r="197" spans="1:11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 t="shared" si="15"/>
        <v>89</v>
      </c>
      <c r="H197" s="2">
        <f t="shared" si="16"/>
        <v>0</v>
      </c>
      <c r="I197" s="2">
        <f t="shared" si="17"/>
        <v>0</v>
      </c>
      <c r="J197" s="2">
        <f t="shared" si="18"/>
        <v>49</v>
      </c>
      <c r="K197" s="2">
        <f t="shared" si="19"/>
        <v>4</v>
      </c>
    </row>
    <row r="198" spans="1:11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 t="shared" si="15"/>
        <v>89</v>
      </c>
      <c r="H198" s="2">
        <f t="shared" si="16"/>
        <v>24</v>
      </c>
      <c r="I198" s="2">
        <f t="shared" si="17"/>
        <v>0</v>
      </c>
      <c r="J198" s="2">
        <f t="shared" si="18"/>
        <v>49</v>
      </c>
      <c r="K198" s="2">
        <f t="shared" si="19"/>
        <v>4</v>
      </c>
    </row>
    <row r="199" spans="1:11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 t="shared" si="15"/>
        <v>89</v>
      </c>
      <c r="H199" s="2">
        <f t="shared" si="16"/>
        <v>24</v>
      </c>
      <c r="I199" s="2">
        <f t="shared" si="17"/>
        <v>0</v>
      </c>
      <c r="J199" s="2">
        <f t="shared" si="18"/>
        <v>49</v>
      </c>
      <c r="K199" s="2">
        <f t="shared" si="19"/>
        <v>0</v>
      </c>
    </row>
    <row r="200" spans="1:11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 t="shared" si="15"/>
        <v>89</v>
      </c>
      <c r="H200" s="2">
        <f t="shared" si="16"/>
        <v>24</v>
      </c>
      <c r="I200" s="2">
        <f t="shared" si="17"/>
        <v>35</v>
      </c>
      <c r="J200" s="2">
        <f t="shared" si="18"/>
        <v>49</v>
      </c>
      <c r="K200" s="2">
        <f t="shared" si="19"/>
        <v>0</v>
      </c>
    </row>
    <row r="201" spans="1:11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 t="shared" si="15"/>
        <v>130</v>
      </c>
      <c r="H201" s="2">
        <f t="shared" si="16"/>
        <v>24</v>
      </c>
      <c r="I201" s="2">
        <f t="shared" si="17"/>
        <v>35</v>
      </c>
      <c r="J201" s="2">
        <f t="shared" si="18"/>
        <v>49</v>
      </c>
      <c r="K201" s="2">
        <f t="shared" si="19"/>
        <v>0</v>
      </c>
    </row>
    <row r="202" spans="1:11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 t="shared" si="15"/>
        <v>130</v>
      </c>
      <c r="H202" s="2">
        <f t="shared" si="16"/>
        <v>24</v>
      </c>
      <c r="I202" s="2">
        <f t="shared" si="17"/>
        <v>35</v>
      </c>
      <c r="J202" s="2">
        <f t="shared" si="18"/>
        <v>72</v>
      </c>
      <c r="K202" s="2">
        <f t="shared" si="19"/>
        <v>0</v>
      </c>
    </row>
    <row r="203" spans="1:11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 t="shared" si="15"/>
        <v>130</v>
      </c>
      <c r="H203" s="2">
        <f t="shared" si="16"/>
        <v>70</v>
      </c>
      <c r="I203" s="2">
        <f t="shared" si="17"/>
        <v>35</v>
      </c>
      <c r="J203" s="2">
        <f t="shared" si="18"/>
        <v>72</v>
      </c>
      <c r="K203" s="2">
        <f t="shared" si="19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3EA4-FE02-4095-B3E5-3B2CB50BC14E}">
  <dimension ref="A1:M203"/>
  <sheetViews>
    <sheetView workbookViewId="0">
      <selection activeCell="F35" sqref="F35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6.7109375" bestFit="1" customWidth="1"/>
    <col min="8" max="8" width="16.7109375" style="2" customWidth="1"/>
    <col min="9" max="9" width="19.7109375" bestFit="1" customWidth="1"/>
    <col min="10" max="11" width="17.7109375" bestFit="1" customWidth="1"/>
    <col min="12" max="12" width="3" bestFit="1" customWidth="1"/>
    <col min="13" max="13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s="2" t="s">
        <v>42</v>
      </c>
      <c r="I1" t="s">
        <v>43</v>
      </c>
      <c r="J1" s="3" t="s">
        <v>2</v>
      </c>
      <c r="K1" t="s">
        <v>9</v>
      </c>
    </row>
    <row r="2" spans="1:13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1" t="str">
        <f t="shared" ref="G2:G65" si="0">_xlfn.CONCAT(H2,"-",I2)</f>
        <v>2016-01</v>
      </c>
      <c r="H2" s="2">
        <f t="shared" ref="H2:H65" si="1">YEAR(A2)</f>
        <v>2016</v>
      </c>
      <c r="I2" t="str">
        <f t="shared" ref="I2:I65" si="2">IF(LEN(_xlfn.VALUETOTEXT(MONTH(A2)))=1,_xlfn.CONCAT("0",_xlfn.VALUETOTEXT(MONTH(A2))),_xlfn.VALUETOTEXT(MONTH(A2)))</f>
        <v>01</v>
      </c>
    </row>
    <row r="3" spans="1:13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1" t="str">
        <f t="shared" si="0"/>
        <v>2016-01</v>
      </c>
      <c r="H3" s="2">
        <f t="shared" si="1"/>
        <v>2016</v>
      </c>
      <c r="I3" t="str">
        <f t="shared" si="2"/>
        <v>01</v>
      </c>
      <c r="J3" s="3" t="s">
        <v>26</v>
      </c>
      <c r="K3" s="3" t="s">
        <v>34</v>
      </c>
    </row>
    <row r="4" spans="1:13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1" t="str">
        <f t="shared" si="0"/>
        <v>2016-01</v>
      </c>
      <c r="H4" s="2">
        <f t="shared" si="1"/>
        <v>2016</v>
      </c>
      <c r="I4" t="str">
        <f t="shared" si="2"/>
        <v>01</v>
      </c>
      <c r="J4" s="3" t="s">
        <v>23</v>
      </c>
      <c r="K4" t="s">
        <v>14</v>
      </c>
      <c r="L4" t="s">
        <v>8</v>
      </c>
      <c r="M4" t="s">
        <v>24</v>
      </c>
    </row>
    <row r="5" spans="1:13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1" t="str">
        <f t="shared" si="0"/>
        <v>2016-01</v>
      </c>
      <c r="H5" s="2">
        <f t="shared" si="1"/>
        <v>2016</v>
      </c>
      <c r="I5" t="str">
        <f t="shared" si="2"/>
        <v>01</v>
      </c>
      <c r="J5" s="4" t="s">
        <v>44</v>
      </c>
      <c r="K5" s="2">
        <v>32</v>
      </c>
      <c r="L5" s="2">
        <v>76</v>
      </c>
      <c r="M5" s="2">
        <v>108</v>
      </c>
    </row>
    <row r="6" spans="1:13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1" t="str">
        <f t="shared" si="0"/>
        <v>2016-01</v>
      </c>
      <c r="H6" s="2">
        <f t="shared" si="1"/>
        <v>2016</v>
      </c>
      <c r="I6" t="str">
        <f t="shared" si="2"/>
        <v>01</v>
      </c>
      <c r="J6" s="4" t="s">
        <v>45</v>
      </c>
      <c r="K6" s="2"/>
      <c r="L6" s="2">
        <v>8</v>
      </c>
      <c r="M6" s="2">
        <v>8</v>
      </c>
    </row>
    <row r="7" spans="1:13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1" t="str">
        <f t="shared" si="0"/>
        <v>2016-01</v>
      </c>
      <c r="H7" s="2">
        <f t="shared" si="1"/>
        <v>2016</v>
      </c>
      <c r="I7" t="str">
        <f t="shared" si="2"/>
        <v>01</v>
      </c>
      <c r="J7" s="4" t="s">
        <v>46</v>
      </c>
      <c r="K7" s="2">
        <v>50</v>
      </c>
      <c r="L7" s="2"/>
      <c r="M7" s="2">
        <v>50</v>
      </c>
    </row>
    <row r="8" spans="1:13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1" t="str">
        <f t="shared" si="0"/>
        <v>2016-01</v>
      </c>
      <c r="H8" s="2">
        <f t="shared" si="1"/>
        <v>2016</v>
      </c>
      <c r="I8" t="str">
        <f t="shared" si="2"/>
        <v>01</v>
      </c>
      <c r="J8" s="4" t="s">
        <v>47</v>
      </c>
      <c r="K8" s="2"/>
      <c r="L8" s="2">
        <v>68</v>
      </c>
      <c r="M8" s="2">
        <v>68</v>
      </c>
    </row>
    <row r="9" spans="1:13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1" t="str">
        <f t="shared" si="0"/>
        <v>2016-01</v>
      </c>
      <c r="H9" s="2">
        <f t="shared" si="1"/>
        <v>2016</v>
      </c>
      <c r="I9" t="str">
        <f t="shared" si="2"/>
        <v>01</v>
      </c>
      <c r="J9" s="4" t="s">
        <v>48</v>
      </c>
      <c r="K9" s="2"/>
      <c r="L9" s="2">
        <v>42</v>
      </c>
      <c r="M9" s="2">
        <v>42</v>
      </c>
    </row>
    <row r="10" spans="1:13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1" t="str">
        <f t="shared" si="0"/>
        <v>2016-01</v>
      </c>
      <c r="H10" s="2">
        <f t="shared" si="1"/>
        <v>2016</v>
      </c>
      <c r="I10" t="str">
        <f t="shared" si="2"/>
        <v>01</v>
      </c>
      <c r="J10" s="4" t="s">
        <v>49</v>
      </c>
      <c r="K10" s="2"/>
      <c r="L10" s="2">
        <v>83</v>
      </c>
      <c r="M10" s="2">
        <v>83</v>
      </c>
    </row>
    <row r="11" spans="1:13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1" t="str">
        <f t="shared" si="0"/>
        <v>2016-01</v>
      </c>
      <c r="H11" s="2">
        <f t="shared" si="1"/>
        <v>2016</v>
      </c>
      <c r="I11" t="str">
        <f t="shared" si="2"/>
        <v>01</v>
      </c>
      <c r="J11" s="4" t="s">
        <v>50</v>
      </c>
      <c r="K11" s="2">
        <v>191</v>
      </c>
      <c r="L11" s="2"/>
      <c r="M11" s="2">
        <v>191</v>
      </c>
    </row>
    <row r="12" spans="1:13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1" t="str">
        <f t="shared" si="0"/>
        <v>2016-02</v>
      </c>
      <c r="H12" s="2">
        <f t="shared" si="1"/>
        <v>2016</v>
      </c>
      <c r="I12" t="str">
        <f t="shared" si="2"/>
        <v>02</v>
      </c>
      <c r="J12" s="4" t="s">
        <v>51</v>
      </c>
      <c r="K12" s="2">
        <v>4</v>
      </c>
      <c r="L12" s="2">
        <v>44</v>
      </c>
      <c r="M12" s="2">
        <v>48</v>
      </c>
    </row>
    <row r="13" spans="1:13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1" t="str">
        <f t="shared" si="0"/>
        <v>2016-02</v>
      </c>
      <c r="H13" s="2">
        <f t="shared" si="1"/>
        <v>2016</v>
      </c>
      <c r="I13" t="str">
        <f t="shared" si="2"/>
        <v>02</v>
      </c>
      <c r="J13" s="4" t="s">
        <v>36</v>
      </c>
      <c r="K13" s="2"/>
      <c r="L13" s="2">
        <v>30</v>
      </c>
      <c r="M13" s="2">
        <v>30</v>
      </c>
    </row>
    <row r="14" spans="1:13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1" t="str">
        <f t="shared" si="0"/>
        <v>2016-02</v>
      </c>
      <c r="H14" s="2">
        <f t="shared" si="1"/>
        <v>2016</v>
      </c>
      <c r="I14" t="str">
        <f t="shared" si="2"/>
        <v>02</v>
      </c>
      <c r="J14" s="4" t="s">
        <v>52</v>
      </c>
      <c r="K14" s="2">
        <v>112</v>
      </c>
      <c r="L14" s="2">
        <v>39</v>
      </c>
      <c r="M14" s="2">
        <v>151</v>
      </c>
    </row>
    <row r="15" spans="1:13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1" t="str">
        <f t="shared" si="0"/>
        <v>2016-02</v>
      </c>
      <c r="H15" s="2">
        <f t="shared" si="1"/>
        <v>2016</v>
      </c>
      <c r="I15" t="str">
        <f t="shared" si="2"/>
        <v>02</v>
      </c>
      <c r="J15" s="4" t="s">
        <v>53</v>
      </c>
      <c r="K15" s="2">
        <v>1</v>
      </c>
      <c r="L15" s="2"/>
      <c r="M15" s="2">
        <v>1</v>
      </c>
    </row>
    <row r="16" spans="1:13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1" t="str">
        <f t="shared" si="0"/>
        <v>2016-03</v>
      </c>
      <c r="H16" s="2">
        <f t="shared" si="1"/>
        <v>2016</v>
      </c>
      <c r="I16" t="str">
        <f t="shared" si="2"/>
        <v>03</v>
      </c>
      <c r="J16" s="4" t="s">
        <v>54</v>
      </c>
      <c r="K16" s="2"/>
      <c r="L16" s="2">
        <v>35</v>
      </c>
      <c r="M16" s="2">
        <v>35</v>
      </c>
    </row>
    <row r="17" spans="1:13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1" t="str">
        <f t="shared" si="0"/>
        <v>2016-03</v>
      </c>
      <c r="H17" s="2">
        <f t="shared" si="1"/>
        <v>2016</v>
      </c>
      <c r="I17" t="str">
        <f t="shared" si="2"/>
        <v>03</v>
      </c>
      <c r="J17" s="4" t="s">
        <v>55</v>
      </c>
      <c r="K17" s="2"/>
      <c r="L17" s="2">
        <v>1</v>
      </c>
      <c r="M17" s="2">
        <v>1</v>
      </c>
    </row>
    <row r="18" spans="1:13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1" t="str">
        <f t="shared" si="0"/>
        <v>2016-03</v>
      </c>
      <c r="H18" s="2">
        <f t="shared" si="1"/>
        <v>2016</v>
      </c>
      <c r="I18" t="str">
        <f t="shared" si="2"/>
        <v>03</v>
      </c>
      <c r="J18" s="4" t="s">
        <v>56</v>
      </c>
      <c r="K18" s="2">
        <v>68</v>
      </c>
      <c r="L18" s="2">
        <v>33</v>
      </c>
      <c r="M18" s="2">
        <v>101</v>
      </c>
    </row>
    <row r="19" spans="1:13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1" t="str">
        <f t="shared" si="0"/>
        <v>2016-03</v>
      </c>
      <c r="H19" s="2">
        <f t="shared" si="1"/>
        <v>2016</v>
      </c>
      <c r="I19" t="str">
        <f t="shared" si="2"/>
        <v>03</v>
      </c>
      <c r="J19" s="4" t="s">
        <v>57</v>
      </c>
      <c r="K19" s="2"/>
      <c r="L19" s="2">
        <v>8</v>
      </c>
      <c r="M19" s="2">
        <v>8</v>
      </c>
    </row>
    <row r="20" spans="1:13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1" t="str">
        <f t="shared" si="0"/>
        <v>2016-04</v>
      </c>
      <c r="H20" s="2">
        <f t="shared" si="1"/>
        <v>2016</v>
      </c>
      <c r="I20" t="str">
        <f t="shared" si="2"/>
        <v>04</v>
      </c>
      <c r="J20" s="4" t="s">
        <v>58</v>
      </c>
      <c r="K20" s="2"/>
      <c r="L20" s="2">
        <v>42</v>
      </c>
      <c r="M20" s="2">
        <v>42</v>
      </c>
    </row>
    <row r="21" spans="1:13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1" t="str">
        <f t="shared" si="0"/>
        <v>2016-04</v>
      </c>
      <c r="H21" s="2">
        <f t="shared" si="1"/>
        <v>2016</v>
      </c>
      <c r="I21" t="str">
        <f t="shared" si="2"/>
        <v>04</v>
      </c>
      <c r="J21" s="4" t="s">
        <v>59</v>
      </c>
      <c r="K21" s="2">
        <v>48</v>
      </c>
      <c r="L21" s="2">
        <v>4</v>
      </c>
      <c r="M21" s="2">
        <v>52</v>
      </c>
    </row>
    <row r="22" spans="1:13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1" t="str">
        <f t="shared" si="0"/>
        <v>2016-04</v>
      </c>
      <c r="H22" s="2">
        <f t="shared" si="1"/>
        <v>2016</v>
      </c>
      <c r="I22" t="str">
        <f t="shared" si="2"/>
        <v>04</v>
      </c>
      <c r="J22" s="4" t="s">
        <v>37</v>
      </c>
      <c r="K22" s="2">
        <v>6</v>
      </c>
      <c r="L22" s="2"/>
      <c r="M22" s="2">
        <v>6</v>
      </c>
    </row>
    <row r="23" spans="1:13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1" t="str">
        <f t="shared" si="0"/>
        <v>2016-04</v>
      </c>
      <c r="H23" s="2">
        <f t="shared" si="1"/>
        <v>2016</v>
      </c>
      <c r="I23" t="str">
        <f t="shared" si="2"/>
        <v>04</v>
      </c>
      <c r="J23" s="4" t="s">
        <v>38</v>
      </c>
      <c r="K23" s="2">
        <v>1</v>
      </c>
      <c r="L23" s="2">
        <v>12</v>
      </c>
      <c r="M23" s="2">
        <v>13</v>
      </c>
    </row>
    <row r="24" spans="1:13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1" t="str">
        <f t="shared" si="0"/>
        <v>2016-04</v>
      </c>
      <c r="H24" s="2">
        <f t="shared" si="1"/>
        <v>2016</v>
      </c>
      <c r="I24" t="str">
        <f t="shared" si="2"/>
        <v>04</v>
      </c>
      <c r="J24" s="4" t="s">
        <v>60</v>
      </c>
      <c r="K24" s="2">
        <v>22</v>
      </c>
      <c r="L24" s="2">
        <v>10</v>
      </c>
      <c r="M24" s="2">
        <v>32</v>
      </c>
    </row>
    <row r="25" spans="1:13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1" t="str">
        <f t="shared" si="0"/>
        <v>2016-04</v>
      </c>
      <c r="H25" s="2">
        <f t="shared" si="1"/>
        <v>2016</v>
      </c>
      <c r="I25" t="str">
        <f t="shared" si="2"/>
        <v>04</v>
      </c>
      <c r="J25" s="4" t="s">
        <v>61</v>
      </c>
      <c r="K25" s="2"/>
      <c r="L25" s="2">
        <v>34</v>
      </c>
      <c r="M25" s="2">
        <v>34</v>
      </c>
    </row>
    <row r="26" spans="1:13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1" t="str">
        <f t="shared" si="0"/>
        <v>2016-05</v>
      </c>
      <c r="H26" s="2">
        <f t="shared" si="1"/>
        <v>2016</v>
      </c>
      <c r="I26" t="str">
        <f t="shared" si="2"/>
        <v>05</v>
      </c>
      <c r="J26" s="4" t="s">
        <v>62</v>
      </c>
      <c r="K26" s="2">
        <v>34</v>
      </c>
      <c r="L26" s="2"/>
      <c r="M26" s="2">
        <v>34</v>
      </c>
    </row>
    <row r="27" spans="1:13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1" t="str">
        <f t="shared" si="0"/>
        <v>2016-05</v>
      </c>
      <c r="H27" s="2">
        <f t="shared" si="1"/>
        <v>2016</v>
      </c>
      <c r="I27" t="str">
        <f t="shared" si="2"/>
        <v>05</v>
      </c>
      <c r="J27" s="4" t="s">
        <v>63</v>
      </c>
      <c r="K27" s="2"/>
      <c r="L27" s="2">
        <v>5</v>
      </c>
      <c r="M27" s="2">
        <v>5</v>
      </c>
    </row>
    <row r="28" spans="1:13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1" t="str">
        <f t="shared" si="0"/>
        <v>2016-06</v>
      </c>
      <c r="H28" s="2">
        <f t="shared" si="1"/>
        <v>2016</v>
      </c>
      <c r="I28" t="str">
        <f t="shared" si="2"/>
        <v>06</v>
      </c>
      <c r="J28" s="4" t="s">
        <v>64</v>
      </c>
      <c r="K28" s="2"/>
      <c r="L28" s="2">
        <v>95</v>
      </c>
      <c r="M28" s="2">
        <v>95</v>
      </c>
    </row>
    <row r="29" spans="1:13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1" t="str">
        <f t="shared" si="0"/>
        <v>2016-06</v>
      </c>
      <c r="H29" s="2">
        <f t="shared" si="1"/>
        <v>2016</v>
      </c>
      <c r="I29" t="str">
        <f t="shared" si="2"/>
        <v>06</v>
      </c>
      <c r="J29" s="4" t="s">
        <v>65</v>
      </c>
      <c r="K29" s="2"/>
      <c r="L29" s="2">
        <v>25</v>
      </c>
      <c r="M29" s="2">
        <v>25</v>
      </c>
    </row>
    <row r="30" spans="1:13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1" t="str">
        <f t="shared" si="0"/>
        <v>2016-06</v>
      </c>
      <c r="H30" s="2">
        <f t="shared" si="1"/>
        <v>2016</v>
      </c>
      <c r="I30" t="str">
        <f t="shared" si="2"/>
        <v>06</v>
      </c>
      <c r="J30" s="4" t="s">
        <v>66</v>
      </c>
      <c r="K30" s="2">
        <v>121</v>
      </c>
      <c r="L30" s="2">
        <v>22</v>
      </c>
      <c r="M30" s="2">
        <v>143</v>
      </c>
    </row>
    <row r="31" spans="1:13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1" t="str">
        <f t="shared" si="0"/>
        <v>2016-06</v>
      </c>
      <c r="H31" s="2">
        <f t="shared" si="1"/>
        <v>2016</v>
      </c>
      <c r="I31" t="str">
        <f t="shared" si="2"/>
        <v>06</v>
      </c>
      <c r="J31" s="4" t="s">
        <v>67</v>
      </c>
      <c r="K31" s="2">
        <v>26</v>
      </c>
      <c r="L31" s="2"/>
      <c r="M31" s="2">
        <v>26</v>
      </c>
    </row>
    <row r="32" spans="1:13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1" t="str">
        <f t="shared" si="0"/>
        <v>2016-06</v>
      </c>
      <c r="H32" s="2">
        <f t="shared" si="1"/>
        <v>2016</v>
      </c>
      <c r="I32" t="str">
        <f t="shared" si="2"/>
        <v>06</v>
      </c>
      <c r="J32" s="4" t="s">
        <v>39</v>
      </c>
      <c r="K32" s="2"/>
      <c r="L32" s="2">
        <v>20</v>
      </c>
      <c r="M32" s="2">
        <v>20</v>
      </c>
    </row>
    <row r="33" spans="1:13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1" t="str">
        <f t="shared" si="0"/>
        <v>2016-06</v>
      </c>
      <c r="H33" s="2">
        <f t="shared" si="1"/>
        <v>2016</v>
      </c>
      <c r="I33" t="str">
        <f t="shared" si="2"/>
        <v>06</v>
      </c>
      <c r="J33" s="4" t="s">
        <v>40</v>
      </c>
      <c r="K33" s="2">
        <v>64</v>
      </c>
      <c r="L33" s="2">
        <v>48</v>
      </c>
      <c r="M33" s="2">
        <v>112</v>
      </c>
    </row>
    <row r="34" spans="1:13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1" t="str">
        <f t="shared" si="0"/>
        <v>2016-06</v>
      </c>
      <c r="H34" s="2">
        <f t="shared" si="1"/>
        <v>2016</v>
      </c>
      <c r="I34" t="str">
        <f t="shared" si="2"/>
        <v>06</v>
      </c>
      <c r="J34" s="4" t="s">
        <v>41</v>
      </c>
      <c r="K34" s="2">
        <v>4</v>
      </c>
      <c r="L34" s="2"/>
      <c r="M34" s="2">
        <v>4</v>
      </c>
    </row>
    <row r="35" spans="1:13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1" t="str">
        <f t="shared" si="0"/>
        <v>2016-06</v>
      </c>
      <c r="H35" s="2">
        <f t="shared" si="1"/>
        <v>2016</v>
      </c>
      <c r="I35" t="str">
        <f t="shared" si="2"/>
        <v>06</v>
      </c>
    </row>
    <row r="36" spans="1:13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1" t="str">
        <f t="shared" si="0"/>
        <v>2016-06</v>
      </c>
      <c r="H36" s="2">
        <f t="shared" si="1"/>
        <v>2016</v>
      </c>
      <c r="I36" t="str">
        <f t="shared" si="2"/>
        <v>06</v>
      </c>
    </row>
    <row r="37" spans="1:13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1" t="str">
        <f t="shared" si="0"/>
        <v>2016-07</v>
      </c>
      <c r="H37" s="2">
        <f t="shared" si="1"/>
        <v>2016</v>
      </c>
      <c r="I37" t="str">
        <f t="shared" si="2"/>
        <v>07</v>
      </c>
    </row>
    <row r="38" spans="1:13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1" t="str">
        <f t="shared" si="0"/>
        <v>2016-07</v>
      </c>
      <c r="H38" s="2">
        <f t="shared" si="1"/>
        <v>2016</v>
      </c>
      <c r="I38" t="str">
        <f t="shared" si="2"/>
        <v>07</v>
      </c>
    </row>
    <row r="39" spans="1:13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1" t="str">
        <f t="shared" si="0"/>
        <v>2016-07</v>
      </c>
      <c r="H39" s="2">
        <f t="shared" si="1"/>
        <v>2016</v>
      </c>
      <c r="I39" t="str">
        <f t="shared" si="2"/>
        <v>07</v>
      </c>
    </row>
    <row r="40" spans="1:13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1" t="str">
        <f t="shared" si="0"/>
        <v>2016-07</v>
      </c>
      <c r="H40" s="2">
        <f t="shared" si="1"/>
        <v>2016</v>
      </c>
      <c r="I40" t="str">
        <f t="shared" si="2"/>
        <v>07</v>
      </c>
    </row>
    <row r="41" spans="1:13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1" t="str">
        <f t="shared" si="0"/>
        <v>2016-07</v>
      </c>
      <c r="H41" s="2">
        <f t="shared" si="1"/>
        <v>2016</v>
      </c>
      <c r="I41" t="str">
        <f t="shared" si="2"/>
        <v>07</v>
      </c>
    </row>
    <row r="42" spans="1:13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1" t="str">
        <f t="shared" si="0"/>
        <v>2016-07</v>
      </c>
      <c r="H42" s="2">
        <f t="shared" si="1"/>
        <v>2016</v>
      </c>
      <c r="I42" t="str">
        <f t="shared" si="2"/>
        <v>07</v>
      </c>
    </row>
    <row r="43" spans="1:13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1" t="str">
        <f t="shared" si="0"/>
        <v>2016-08</v>
      </c>
      <c r="H43" s="2">
        <f t="shared" si="1"/>
        <v>2016</v>
      </c>
      <c r="I43" t="str">
        <f t="shared" si="2"/>
        <v>08</v>
      </c>
    </row>
    <row r="44" spans="1:13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1" t="str">
        <f t="shared" si="0"/>
        <v>2016-08</v>
      </c>
      <c r="H44" s="2">
        <f t="shared" si="1"/>
        <v>2016</v>
      </c>
      <c r="I44" t="str">
        <f t="shared" si="2"/>
        <v>08</v>
      </c>
    </row>
    <row r="45" spans="1:13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1" t="str">
        <f t="shared" si="0"/>
        <v>2016-08</v>
      </c>
      <c r="H45" s="2">
        <f t="shared" si="1"/>
        <v>2016</v>
      </c>
      <c r="I45" t="str">
        <f t="shared" si="2"/>
        <v>08</v>
      </c>
    </row>
    <row r="46" spans="1:13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1" t="str">
        <f t="shared" si="0"/>
        <v>2016-09</v>
      </c>
      <c r="H46" s="2">
        <f t="shared" si="1"/>
        <v>2016</v>
      </c>
      <c r="I46" t="str">
        <f t="shared" si="2"/>
        <v>09</v>
      </c>
    </row>
    <row r="47" spans="1:13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1" t="str">
        <f t="shared" si="0"/>
        <v>2016-09</v>
      </c>
      <c r="H47" s="2">
        <f t="shared" si="1"/>
        <v>2016</v>
      </c>
      <c r="I47" t="str">
        <f t="shared" si="2"/>
        <v>09</v>
      </c>
    </row>
    <row r="48" spans="1:13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1" t="str">
        <f t="shared" si="0"/>
        <v>2016-09</v>
      </c>
      <c r="H48" s="2">
        <f t="shared" si="1"/>
        <v>2016</v>
      </c>
      <c r="I48" t="str">
        <f t="shared" si="2"/>
        <v>09</v>
      </c>
    </row>
    <row r="49" spans="1:9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1" t="str">
        <f t="shared" si="0"/>
        <v>2016-09</v>
      </c>
      <c r="H49" s="2">
        <f t="shared" si="1"/>
        <v>2016</v>
      </c>
      <c r="I49" t="str">
        <f t="shared" si="2"/>
        <v>09</v>
      </c>
    </row>
    <row r="50" spans="1:9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1" t="str">
        <f t="shared" si="0"/>
        <v>2016-09</v>
      </c>
      <c r="H50" s="2">
        <f t="shared" si="1"/>
        <v>2016</v>
      </c>
      <c r="I50" t="str">
        <f t="shared" si="2"/>
        <v>09</v>
      </c>
    </row>
    <row r="51" spans="1:9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1" t="str">
        <f t="shared" si="0"/>
        <v>2016-09</v>
      </c>
      <c r="H51" s="2">
        <f t="shared" si="1"/>
        <v>2016</v>
      </c>
      <c r="I51" t="str">
        <f t="shared" si="2"/>
        <v>09</v>
      </c>
    </row>
    <row r="52" spans="1:9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1" t="str">
        <f t="shared" si="0"/>
        <v>2016-09</v>
      </c>
      <c r="H52" s="2">
        <f t="shared" si="1"/>
        <v>2016</v>
      </c>
      <c r="I52" t="str">
        <f t="shared" si="2"/>
        <v>09</v>
      </c>
    </row>
    <row r="53" spans="1:9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1" t="str">
        <f t="shared" si="0"/>
        <v>2016-09</v>
      </c>
      <c r="H53" s="2">
        <f t="shared" si="1"/>
        <v>2016</v>
      </c>
      <c r="I53" t="str">
        <f t="shared" si="2"/>
        <v>09</v>
      </c>
    </row>
    <row r="54" spans="1:9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1" t="str">
        <f t="shared" si="0"/>
        <v>2016-09</v>
      </c>
      <c r="H54" s="2">
        <f t="shared" si="1"/>
        <v>2016</v>
      </c>
      <c r="I54" t="str">
        <f t="shared" si="2"/>
        <v>09</v>
      </c>
    </row>
    <row r="55" spans="1:9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1" t="str">
        <f t="shared" si="0"/>
        <v>2016-09</v>
      </c>
      <c r="H55" s="2">
        <f t="shared" si="1"/>
        <v>2016</v>
      </c>
      <c r="I55" t="str">
        <f t="shared" si="2"/>
        <v>09</v>
      </c>
    </row>
    <row r="56" spans="1:9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1" t="str">
        <f t="shared" si="0"/>
        <v>2016-10</v>
      </c>
      <c r="H56" s="2">
        <f t="shared" si="1"/>
        <v>2016</v>
      </c>
      <c r="I56" t="str">
        <f t="shared" si="2"/>
        <v>10</v>
      </c>
    </row>
    <row r="57" spans="1:9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1" t="str">
        <f t="shared" si="0"/>
        <v>2016-10</v>
      </c>
      <c r="H57" s="2">
        <f t="shared" si="1"/>
        <v>2016</v>
      </c>
      <c r="I57" t="str">
        <f t="shared" si="2"/>
        <v>10</v>
      </c>
    </row>
    <row r="58" spans="1:9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1" t="str">
        <f t="shared" si="0"/>
        <v>2016-10</v>
      </c>
      <c r="H58" s="2">
        <f t="shared" si="1"/>
        <v>2016</v>
      </c>
      <c r="I58" t="str">
        <f t="shared" si="2"/>
        <v>10</v>
      </c>
    </row>
    <row r="59" spans="1:9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1" t="str">
        <f t="shared" si="0"/>
        <v>2016-11</v>
      </c>
      <c r="H59" s="2">
        <f t="shared" si="1"/>
        <v>2016</v>
      </c>
      <c r="I59" t="str">
        <f t="shared" si="2"/>
        <v>11</v>
      </c>
    </row>
    <row r="60" spans="1:9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1" t="str">
        <f t="shared" si="0"/>
        <v>2016-11</v>
      </c>
      <c r="H60" s="2">
        <f t="shared" si="1"/>
        <v>2016</v>
      </c>
      <c r="I60" t="str">
        <f t="shared" si="2"/>
        <v>11</v>
      </c>
    </row>
    <row r="61" spans="1:9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1" t="str">
        <f t="shared" si="0"/>
        <v>2016-11</v>
      </c>
      <c r="H61" s="2">
        <f t="shared" si="1"/>
        <v>2016</v>
      </c>
      <c r="I61" t="str">
        <f t="shared" si="2"/>
        <v>11</v>
      </c>
    </row>
    <row r="62" spans="1:9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1" t="str">
        <f t="shared" si="0"/>
        <v>2016-11</v>
      </c>
      <c r="H62" s="2">
        <f t="shared" si="1"/>
        <v>2016</v>
      </c>
      <c r="I62" t="str">
        <f t="shared" si="2"/>
        <v>11</v>
      </c>
    </row>
    <row r="63" spans="1:9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1" t="str">
        <f t="shared" si="0"/>
        <v>2016-11</v>
      </c>
      <c r="H63" s="2">
        <f t="shared" si="1"/>
        <v>2016</v>
      </c>
      <c r="I63" t="str">
        <f t="shared" si="2"/>
        <v>11</v>
      </c>
    </row>
    <row r="64" spans="1:9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1" t="str">
        <f t="shared" si="0"/>
        <v>2016-11</v>
      </c>
      <c r="H64" s="2">
        <f t="shared" si="1"/>
        <v>2016</v>
      </c>
      <c r="I64" t="str">
        <f t="shared" si="2"/>
        <v>11</v>
      </c>
    </row>
    <row r="65" spans="1:9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1" t="str">
        <f t="shared" si="0"/>
        <v>2016-11</v>
      </c>
      <c r="H65" s="2">
        <f t="shared" si="1"/>
        <v>2016</v>
      </c>
      <c r="I65" t="str">
        <f t="shared" si="2"/>
        <v>11</v>
      </c>
    </row>
    <row r="66" spans="1:9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1" t="str">
        <f t="shared" ref="G66:G129" si="3">_xlfn.CONCAT(H66,"-",I66)</f>
        <v>2016-12</v>
      </c>
      <c r="H66" s="2">
        <f t="shared" ref="H66:H129" si="4">YEAR(A66)</f>
        <v>2016</v>
      </c>
      <c r="I66" t="str">
        <f t="shared" ref="I66:I129" si="5">IF(LEN(_xlfn.VALUETOTEXT(MONTH(A66)))=1,_xlfn.CONCAT("0",_xlfn.VALUETOTEXT(MONTH(A66))),_xlfn.VALUETOTEXT(MONTH(A66)))</f>
        <v>12</v>
      </c>
    </row>
    <row r="67" spans="1:9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1" t="str">
        <f t="shared" si="3"/>
        <v>2016-12</v>
      </c>
      <c r="H67" s="2">
        <f t="shared" si="4"/>
        <v>2016</v>
      </c>
      <c r="I67" t="str">
        <f t="shared" si="5"/>
        <v>12</v>
      </c>
    </row>
    <row r="68" spans="1:9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1" t="str">
        <f t="shared" si="3"/>
        <v>2016-12</v>
      </c>
      <c r="H68" s="2">
        <f t="shared" si="4"/>
        <v>2016</v>
      </c>
      <c r="I68" t="str">
        <f t="shared" si="5"/>
        <v>12</v>
      </c>
    </row>
    <row r="69" spans="1:9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1" t="str">
        <f t="shared" si="3"/>
        <v>2017-01</v>
      </c>
      <c r="H69" s="2">
        <f t="shared" si="4"/>
        <v>2017</v>
      </c>
      <c r="I69" t="str">
        <f t="shared" si="5"/>
        <v>01</v>
      </c>
    </row>
    <row r="70" spans="1:9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1" t="str">
        <f t="shared" si="3"/>
        <v>2017-01</v>
      </c>
      <c r="H70" s="2">
        <f t="shared" si="4"/>
        <v>2017</v>
      </c>
      <c r="I70" t="str">
        <f t="shared" si="5"/>
        <v>01</v>
      </c>
    </row>
    <row r="71" spans="1:9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1" t="str">
        <f t="shared" si="3"/>
        <v>2017-01</v>
      </c>
      <c r="H71" s="2">
        <f t="shared" si="4"/>
        <v>2017</v>
      </c>
      <c r="I71" t="str">
        <f t="shared" si="5"/>
        <v>01</v>
      </c>
    </row>
    <row r="72" spans="1:9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1" t="str">
        <f t="shared" si="3"/>
        <v>2017-01</v>
      </c>
      <c r="H72" s="2">
        <f t="shared" si="4"/>
        <v>2017</v>
      </c>
      <c r="I72" t="str">
        <f t="shared" si="5"/>
        <v>01</v>
      </c>
    </row>
    <row r="73" spans="1:9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1" t="str">
        <f t="shared" si="3"/>
        <v>2017-01</v>
      </c>
      <c r="H73" s="2">
        <f t="shared" si="4"/>
        <v>2017</v>
      </c>
      <c r="I73" t="str">
        <f t="shared" si="5"/>
        <v>01</v>
      </c>
    </row>
    <row r="74" spans="1:9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1" t="str">
        <f t="shared" si="3"/>
        <v>2017-01</v>
      </c>
      <c r="H74" s="2">
        <f t="shared" si="4"/>
        <v>2017</v>
      </c>
      <c r="I74" t="str">
        <f t="shared" si="5"/>
        <v>01</v>
      </c>
    </row>
    <row r="75" spans="1:9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1" t="str">
        <f t="shared" si="3"/>
        <v>2017-01</v>
      </c>
      <c r="H75" s="2">
        <f t="shared" si="4"/>
        <v>2017</v>
      </c>
      <c r="I75" t="str">
        <f t="shared" si="5"/>
        <v>01</v>
      </c>
    </row>
    <row r="76" spans="1:9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1" t="str">
        <f t="shared" si="3"/>
        <v>2017-01</v>
      </c>
      <c r="H76" s="2">
        <f t="shared" si="4"/>
        <v>2017</v>
      </c>
      <c r="I76" t="str">
        <f t="shared" si="5"/>
        <v>01</v>
      </c>
    </row>
    <row r="77" spans="1:9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1" t="str">
        <f t="shared" si="3"/>
        <v>2017-02</v>
      </c>
      <c r="H77" s="2">
        <f t="shared" si="4"/>
        <v>2017</v>
      </c>
      <c r="I77" t="str">
        <f t="shared" si="5"/>
        <v>02</v>
      </c>
    </row>
    <row r="78" spans="1:9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1" t="str">
        <f t="shared" si="3"/>
        <v>2017-02</v>
      </c>
      <c r="H78" s="2">
        <f t="shared" si="4"/>
        <v>2017</v>
      </c>
      <c r="I78" t="str">
        <f t="shared" si="5"/>
        <v>02</v>
      </c>
    </row>
    <row r="79" spans="1:9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1" t="str">
        <f t="shared" si="3"/>
        <v>2017-02</v>
      </c>
      <c r="H79" s="2">
        <f t="shared" si="4"/>
        <v>2017</v>
      </c>
      <c r="I79" t="str">
        <f t="shared" si="5"/>
        <v>02</v>
      </c>
    </row>
    <row r="80" spans="1:9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1" t="str">
        <f t="shared" si="3"/>
        <v>2017-02</v>
      </c>
      <c r="H80" s="2">
        <f t="shared" si="4"/>
        <v>2017</v>
      </c>
      <c r="I80" t="str">
        <f t="shared" si="5"/>
        <v>02</v>
      </c>
    </row>
    <row r="81" spans="1:9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1" t="str">
        <f t="shared" si="3"/>
        <v>2017-02</v>
      </c>
      <c r="H81" s="2">
        <f t="shared" si="4"/>
        <v>2017</v>
      </c>
      <c r="I81" t="str">
        <f t="shared" si="5"/>
        <v>02</v>
      </c>
    </row>
    <row r="82" spans="1:9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1" t="str">
        <f t="shared" si="3"/>
        <v>2017-02</v>
      </c>
      <c r="H82" s="2">
        <f t="shared" si="4"/>
        <v>2017</v>
      </c>
      <c r="I82" t="str">
        <f t="shared" si="5"/>
        <v>02</v>
      </c>
    </row>
    <row r="83" spans="1:9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1" t="str">
        <f t="shared" si="3"/>
        <v>2017-03</v>
      </c>
      <c r="H83" s="2">
        <f t="shared" si="4"/>
        <v>2017</v>
      </c>
      <c r="I83" t="str">
        <f t="shared" si="5"/>
        <v>03</v>
      </c>
    </row>
    <row r="84" spans="1:9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1" t="str">
        <f t="shared" si="3"/>
        <v>2017-03</v>
      </c>
      <c r="H84" s="2">
        <f t="shared" si="4"/>
        <v>2017</v>
      </c>
      <c r="I84" t="str">
        <f t="shared" si="5"/>
        <v>03</v>
      </c>
    </row>
    <row r="85" spans="1:9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1" t="str">
        <f t="shared" si="3"/>
        <v>2017-03</v>
      </c>
      <c r="H85" s="2">
        <f t="shared" si="4"/>
        <v>2017</v>
      </c>
      <c r="I85" t="str">
        <f t="shared" si="5"/>
        <v>03</v>
      </c>
    </row>
    <row r="86" spans="1:9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1" t="str">
        <f t="shared" si="3"/>
        <v>2017-04</v>
      </c>
      <c r="H86" s="2">
        <f t="shared" si="4"/>
        <v>2017</v>
      </c>
      <c r="I86" t="str">
        <f t="shared" si="5"/>
        <v>04</v>
      </c>
    </row>
    <row r="87" spans="1:9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1" t="str">
        <f t="shared" si="3"/>
        <v>2017-04</v>
      </c>
      <c r="H87" s="2">
        <f t="shared" si="4"/>
        <v>2017</v>
      </c>
      <c r="I87" t="str">
        <f t="shared" si="5"/>
        <v>04</v>
      </c>
    </row>
    <row r="88" spans="1:9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1" t="str">
        <f t="shared" si="3"/>
        <v>2017-04</v>
      </c>
      <c r="H88" s="2">
        <f t="shared" si="4"/>
        <v>2017</v>
      </c>
      <c r="I88" t="str">
        <f t="shared" si="5"/>
        <v>04</v>
      </c>
    </row>
    <row r="89" spans="1:9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1" t="str">
        <f t="shared" si="3"/>
        <v>2017-04</v>
      </c>
      <c r="H89" s="2">
        <f t="shared" si="4"/>
        <v>2017</v>
      </c>
      <c r="I89" t="str">
        <f t="shared" si="5"/>
        <v>04</v>
      </c>
    </row>
    <row r="90" spans="1:9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1" t="str">
        <f t="shared" si="3"/>
        <v>2017-04</v>
      </c>
      <c r="H90" s="2">
        <f t="shared" si="4"/>
        <v>2017</v>
      </c>
      <c r="I90" t="str">
        <f t="shared" si="5"/>
        <v>04</v>
      </c>
    </row>
    <row r="91" spans="1:9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1" t="str">
        <f t="shared" si="3"/>
        <v>2017-05</v>
      </c>
      <c r="H91" s="2">
        <f t="shared" si="4"/>
        <v>2017</v>
      </c>
      <c r="I91" t="str">
        <f t="shared" si="5"/>
        <v>05</v>
      </c>
    </row>
    <row r="92" spans="1:9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1" t="str">
        <f t="shared" si="3"/>
        <v>2017-05</v>
      </c>
      <c r="H92" s="2">
        <f t="shared" si="4"/>
        <v>2017</v>
      </c>
      <c r="I92" t="str">
        <f t="shared" si="5"/>
        <v>05</v>
      </c>
    </row>
    <row r="93" spans="1:9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1" t="str">
        <f t="shared" si="3"/>
        <v>2017-05</v>
      </c>
      <c r="H93" s="2">
        <f t="shared" si="4"/>
        <v>2017</v>
      </c>
      <c r="I93" t="str">
        <f t="shared" si="5"/>
        <v>05</v>
      </c>
    </row>
    <row r="94" spans="1:9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1" t="str">
        <f t="shared" si="3"/>
        <v>2017-05</v>
      </c>
      <c r="H94" s="2">
        <f t="shared" si="4"/>
        <v>2017</v>
      </c>
      <c r="I94" t="str">
        <f t="shared" si="5"/>
        <v>05</v>
      </c>
    </row>
    <row r="95" spans="1:9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1" t="str">
        <f t="shared" si="3"/>
        <v>2017-05</v>
      </c>
      <c r="H95" s="2">
        <f t="shared" si="4"/>
        <v>2017</v>
      </c>
      <c r="I95" t="str">
        <f t="shared" si="5"/>
        <v>05</v>
      </c>
    </row>
    <row r="96" spans="1:9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1" t="str">
        <f t="shared" si="3"/>
        <v>2017-05</v>
      </c>
      <c r="H96" s="2">
        <f t="shared" si="4"/>
        <v>2017</v>
      </c>
      <c r="I96" t="str">
        <f t="shared" si="5"/>
        <v>05</v>
      </c>
    </row>
    <row r="97" spans="1:9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1" t="str">
        <f t="shared" si="3"/>
        <v>2017-05</v>
      </c>
      <c r="H97" s="2">
        <f t="shared" si="4"/>
        <v>2017</v>
      </c>
      <c r="I97" t="str">
        <f t="shared" si="5"/>
        <v>05</v>
      </c>
    </row>
    <row r="98" spans="1:9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1" t="str">
        <f t="shared" si="3"/>
        <v>2017-05</v>
      </c>
      <c r="H98" s="2">
        <f t="shared" si="4"/>
        <v>2017</v>
      </c>
      <c r="I98" t="str">
        <f t="shared" si="5"/>
        <v>05</v>
      </c>
    </row>
    <row r="99" spans="1:9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1" t="str">
        <f t="shared" si="3"/>
        <v>2017-05</v>
      </c>
      <c r="H99" s="2">
        <f t="shared" si="4"/>
        <v>2017</v>
      </c>
      <c r="I99" t="str">
        <f t="shared" si="5"/>
        <v>05</v>
      </c>
    </row>
    <row r="100" spans="1:9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1" t="str">
        <f t="shared" si="3"/>
        <v>2017-05</v>
      </c>
      <c r="H100" s="2">
        <f t="shared" si="4"/>
        <v>2017</v>
      </c>
      <c r="I100" t="str">
        <f t="shared" si="5"/>
        <v>05</v>
      </c>
    </row>
    <row r="101" spans="1:9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1" t="str">
        <f t="shared" si="3"/>
        <v>2017-06</v>
      </c>
      <c r="H101" s="2">
        <f t="shared" si="4"/>
        <v>2017</v>
      </c>
      <c r="I101" t="str">
        <f t="shared" si="5"/>
        <v>06</v>
      </c>
    </row>
    <row r="102" spans="1:9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1" t="str">
        <f t="shared" si="3"/>
        <v>2017-06</v>
      </c>
      <c r="H102" s="2">
        <f t="shared" si="4"/>
        <v>2017</v>
      </c>
      <c r="I102" t="str">
        <f t="shared" si="5"/>
        <v>06</v>
      </c>
    </row>
    <row r="103" spans="1:9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1" t="str">
        <f t="shared" si="3"/>
        <v>2017-06</v>
      </c>
      <c r="H103" s="2">
        <f t="shared" si="4"/>
        <v>2017</v>
      </c>
      <c r="I103" t="str">
        <f t="shared" si="5"/>
        <v>06</v>
      </c>
    </row>
    <row r="104" spans="1:9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1" t="str">
        <f t="shared" si="3"/>
        <v>2017-06</v>
      </c>
      <c r="H104" s="2">
        <f t="shared" si="4"/>
        <v>2017</v>
      </c>
      <c r="I104" t="str">
        <f t="shared" si="5"/>
        <v>06</v>
      </c>
    </row>
    <row r="105" spans="1:9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1" t="str">
        <f t="shared" si="3"/>
        <v>2017-06</v>
      </c>
      <c r="H105" s="2">
        <f t="shared" si="4"/>
        <v>2017</v>
      </c>
      <c r="I105" t="str">
        <f t="shared" si="5"/>
        <v>06</v>
      </c>
    </row>
    <row r="106" spans="1:9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1" t="str">
        <f t="shared" si="3"/>
        <v>2017-07</v>
      </c>
      <c r="H106" s="2">
        <f t="shared" si="4"/>
        <v>2017</v>
      </c>
      <c r="I106" t="str">
        <f t="shared" si="5"/>
        <v>07</v>
      </c>
    </row>
    <row r="107" spans="1:9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1" t="str">
        <f t="shared" si="3"/>
        <v>2017-07</v>
      </c>
      <c r="H107" s="2">
        <f t="shared" si="4"/>
        <v>2017</v>
      </c>
      <c r="I107" t="str">
        <f t="shared" si="5"/>
        <v>07</v>
      </c>
    </row>
    <row r="108" spans="1:9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1" t="str">
        <f t="shared" si="3"/>
        <v>2017-07</v>
      </c>
      <c r="H108" s="2">
        <f t="shared" si="4"/>
        <v>2017</v>
      </c>
      <c r="I108" t="str">
        <f t="shared" si="5"/>
        <v>07</v>
      </c>
    </row>
    <row r="109" spans="1:9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1" t="str">
        <f t="shared" si="3"/>
        <v>2017-07</v>
      </c>
      <c r="H109" s="2">
        <f t="shared" si="4"/>
        <v>2017</v>
      </c>
      <c r="I109" t="str">
        <f t="shared" si="5"/>
        <v>07</v>
      </c>
    </row>
    <row r="110" spans="1:9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1" t="str">
        <f t="shared" si="3"/>
        <v>2017-07</v>
      </c>
      <c r="H110" s="2">
        <f t="shared" si="4"/>
        <v>2017</v>
      </c>
      <c r="I110" t="str">
        <f t="shared" si="5"/>
        <v>07</v>
      </c>
    </row>
    <row r="111" spans="1:9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1" t="str">
        <f t="shared" si="3"/>
        <v>2017-07</v>
      </c>
      <c r="H111" s="2">
        <f t="shared" si="4"/>
        <v>2017</v>
      </c>
      <c r="I111" t="str">
        <f t="shared" si="5"/>
        <v>07</v>
      </c>
    </row>
    <row r="112" spans="1:9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1" t="str">
        <f t="shared" si="3"/>
        <v>2017-07</v>
      </c>
      <c r="H112" s="2">
        <f t="shared" si="4"/>
        <v>2017</v>
      </c>
      <c r="I112" t="str">
        <f t="shared" si="5"/>
        <v>07</v>
      </c>
    </row>
    <row r="113" spans="1:9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1" t="str">
        <f t="shared" si="3"/>
        <v>2017-08</v>
      </c>
      <c r="H113" s="2">
        <f t="shared" si="4"/>
        <v>2017</v>
      </c>
      <c r="I113" t="str">
        <f t="shared" si="5"/>
        <v>08</v>
      </c>
    </row>
    <row r="114" spans="1:9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1" t="str">
        <f t="shared" si="3"/>
        <v>2017-08</v>
      </c>
      <c r="H114" s="2">
        <f t="shared" si="4"/>
        <v>2017</v>
      </c>
      <c r="I114" t="str">
        <f t="shared" si="5"/>
        <v>08</v>
      </c>
    </row>
    <row r="115" spans="1:9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1" t="str">
        <f t="shared" si="3"/>
        <v>2017-08</v>
      </c>
      <c r="H115" s="2">
        <f t="shared" si="4"/>
        <v>2017</v>
      </c>
      <c r="I115" t="str">
        <f t="shared" si="5"/>
        <v>08</v>
      </c>
    </row>
    <row r="116" spans="1:9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1" t="str">
        <f t="shared" si="3"/>
        <v>2017-08</v>
      </c>
      <c r="H116" s="2">
        <f t="shared" si="4"/>
        <v>2017</v>
      </c>
      <c r="I116" t="str">
        <f t="shared" si="5"/>
        <v>08</v>
      </c>
    </row>
    <row r="117" spans="1:9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1" t="str">
        <f t="shared" si="3"/>
        <v>2017-08</v>
      </c>
      <c r="H117" s="2">
        <f t="shared" si="4"/>
        <v>2017</v>
      </c>
      <c r="I117" t="str">
        <f t="shared" si="5"/>
        <v>08</v>
      </c>
    </row>
    <row r="118" spans="1:9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1" t="str">
        <f t="shared" si="3"/>
        <v>2017-08</v>
      </c>
      <c r="H118" s="2">
        <f t="shared" si="4"/>
        <v>2017</v>
      </c>
      <c r="I118" t="str">
        <f t="shared" si="5"/>
        <v>08</v>
      </c>
    </row>
    <row r="119" spans="1:9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1" t="str">
        <f t="shared" si="3"/>
        <v>2017-08</v>
      </c>
      <c r="H119" s="2">
        <f t="shared" si="4"/>
        <v>2017</v>
      </c>
      <c r="I119" t="str">
        <f t="shared" si="5"/>
        <v>08</v>
      </c>
    </row>
    <row r="120" spans="1:9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1" t="str">
        <f t="shared" si="3"/>
        <v>2017-08</v>
      </c>
      <c r="H120" s="2">
        <f t="shared" si="4"/>
        <v>2017</v>
      </c>
      <c r="I120" t="str">
        <f t="shared" si="5"/>
        <v>08</v>
      </c>
    </row>
    <row r="121" spans="1:9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1" t="str">
        <f t="shared" si="3"/>
        <v>2017-09</v>
      </c>
      <c r="H121" s="2">
        <f t="shared" si="4"/>
        <v>2017</v>
      </c>
      <c r="I121" t="str">
        <f t="shared" si="5"/>
        <v>09</v>
      </c>
    </row>
    <row r="122" spans="1:9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1" t="str">
        <f t="shared" si="3"/>
        <v>2017-09</v>
      </c>
      <c r="H122" s="2">
        <f t="shared" si="4"/>
        <v>2017</v>
      </c>
      <c r="I122" t="str">
        <f t="shared" si="5"/>
        <v>09</v>
      </c>
    </row>
    <row r="123" spans="1:9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1" t="str">
        <f t="shared" si="3"/>
        <v>2017-10</v>
      </c>
      <c r="H123" s="2">
        <f t="shared" si="4"/>
        <v>2017</v>
      </c>
      <c r="I123" t="str">
        <f t="shared" si="5"/>
        <v>10</v>
      </c>
    </row>
    <row r="124" spans="1:9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1" t="str">
        <f t="shared" si="3"/>
        <v>2017-10</v>
      </c>
      <c r="H124" s="2">
        <f t="shared" si="4"/>
        <v>2017</v>
      </c>
      <c r="I124" t="str">
        <f t="shared" si="5"/>
        <v>10</v>
      </c>
    </row>
    <row r="125" spans="1:9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1" t="str">
        <f t="shared" si="3"/>
        <v>2017-11</v>
      </c>
      <c r="H125" s="2">
        <f t="shared" si="4"/>
        <v>2017</v>
      </c>
      <c r="I125" t="str">
        <f t="shared" si="5"/>
        <v>11</v>
      </c>
    </row>
    <row r="126" spans="1:9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1" t="str">
        <f t="shared" si="3"/>
        <v>2017-11</v>
      </c>
      <c r="H126" s="2">
        <f t="shared" si="4"/>
        <v>2017</v>
      </c>
      <c r="I126" t="str">
        <f t="shared" si="5"/>
        <v>11</v>
      </c>
    </row>
    <row r="127" spans="1:9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1" t="str">
        <f t="shared" si="3"/>
        <v>2017-11</v>
      </c>
      <c r="H127" s="2">
        <f t="shared" si="4"/>
        <v>2017</v>
      </c>
      <c r="I127" t="str">
        <f t="shared" si="5"/>
        <v>11</v>
      </c>
    </row>
    <row r="128" spans="1:9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1" t="str">
        <f t="shared" si="3"/>
        <v>2017-11</v>
      </c>
      <c r="H128" s="2">
        <f t="shared" si="4"/>
        <v>2017</v>
      </c>
      <c r="I128" t="str">
        <f t="shared" si="5"/>
        <v>11</v>
      </c>
    </row>
    <row r="129" spans="1:9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1" t="str">
        <f t="shared" si="3"/>
        <v>2017-11</v>
      </c>
      <c r="H129" s="2">
        <f t="shared" si="4"/>
        <v>2017</v>
      </c>
      <c r="I129" t="str">
        <f t="shared" si="5"/>
        <v>11</v>
      </c>
    </row>
    <row r="130" spans="1:9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1" t="str">
        <f t="shared" ref="G130:G193" si="6">_xlfn.CONCAT(H130,"-",I130)</f>
        <v>2017-11</v>
      </c>
      <c r="H130" s="2">
        <f t="shared" ref="H130:H193" si="7">YEAR(A130)</f>
        <v>2017</v>
      </c>
      <c r="I130" t="str">
        <f t="shared" ref="I130:I193" si="8">IF(LEN(_xlfn.VALUETOTEXT(MONTH(A130)))=1,_xlfn.CONCAT("0",_xlfn.VALUETOTEXT(MONTH(A130))),_xlfn.VALUETOTEXT(MONTH(A130)))</f>
        <v>11</v>
      </c>
    </row>
    <row r="131" spans="1:9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1" t="str">
        <f t="shared" si="6"/>
        <v>2017-11</v>
      </c>
      <c r="H131" s="2">
        <f t="shared" si="7"/>
        <v>2017</v>
      </c>
      <c r="I131" t="str">
        <f t="shared" si="8"/>
        <v>11</v>
      </c>
    </row>
    <row r="132" spans="1:9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1" t="str">
        <f t="shared" si="6"/>
        <v>2017-12</v>
      </c>
      <c r="H132" s="2">
        <f t="shared" si="7"/>
        <v>2017</v>
      </c>
      <c r="I132" t="str">
        <f t="shared" si="8"/>
        <v>12</v>
      </c>
    </row>
    <row r="133" spans="1:9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1" t="str">
        <f t="shared" si="6"/>
        <v>2017-12</v>
      </c>
      <c r="H133" s="2">
        <f t="shared" si="7"/>
        <v>2017</v>
      </c>
      <c r="I133" t="str">
        <f t="shared" si="8"/>
        <v>12</v>
      </c>
    </row>
    <row r="134" spans="1:9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1" t="str">
        <f t="shared" si="6"/>
        <v>2017-12</v>
      </c>
      <c r="H134" s="2">
        <f t="shared" si="7"/>
        <v>2017</v>
      </c>
      <c r="I134" t="str">
        <f t="shared" si="8"/>
        <v>12</v>
      </c>
    </row>
    <row r="135" spans="1:9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1" t="str">
        <f t="shared" si="6"/>
        <v>2018-01</v>
      </c>
      <c r="H135" s="2">
        <f t="shared" si="7"/>
        <v>2018</v>
      </c>
      <c r="I135" t="str">
        <f t="shared" si="8"/>
        <v>01</v>
      </c>
    </row>
    <row r="136" spans="1:9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1" t="str">
        <f t="shared" si="6"/>
        <v>2018-01</v>
      </c>
      <c r="H136" s="2">
        <f t="shared" si="7"/>
        <v>2018</v>
      </c>
      <c r="I136" t="str">
        <f t="shared" si="8"/>
        <v>01</v>
      </c>
    </row>
    <row r="137" spans="1:9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1" t="str">
        <f t="shared" si="6"/>
        <v>2018-01</v>
      </c>
      <c r="H137" s="2">
        <f t="shared" si="7"/>
        <v>2018</v>
      </c>
      <c r="I137" t="str">
        <f t="shared" si="8"/>
        <v>01</v>
      </c>
    </row>
    <row r="138" spans="1:9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1" t="str">
        <f t="shared" si="6"/>
        <v>2018-01</v>
      </c>
      <c r="H138" s="2">
        <f t="shared" si="7"/>
        <v>2018</v>
      </c>
      <c r="I138" t="str">
        <f t="shared" si="8"/>
        <v>01</v>
      </c>
    </row>
    <row r="139" spans="1:9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1" t="str">
        <f t="shared" si="6"/>
        <v>2018-01</v>
      </c>
      <c r="H139" s="2">
        <f t="shared" si="7"/>
        <v>2018</v>
      </c>
      <c r="I139" t="str">
        <f t="shared" si="8"/>
        <v>01</v>
      </c>
    </row>
    <row r="140" spans="1:9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1" t="str">
        <f t="shared" si="6"/>
        <v>2018-01</v>
      </c>
      <c r="H140" s="2">
        <f t="shared" si="7"/>
        <v>2018</v>
      </c>
      <c r="I140" t="str">
        <f t="shared" si="8"/>
        <v>01</v>
      </c>
    </row>
    <row r="141" spans="1:9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1" t="str">
        <f t="shared" si="6"/>
        <v>2018-01</v>
      </c>
      <c r="H141" s="2">
        <f t="shared" si="7"/>
        <v>2018</v>
      </c>
      <c r="I141" t="str">
        <f t="shared" si="8"/>
        <v>01</v>
      </c>
    </row>
    <row r="142" spans="1:9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1" t="str">
        <f t="shared" si="6"/>
        <v>2018-01</v>
      </c>
      <c r="H142" s="2">
        <f t="shared" si="7"/>
        <v>2018</v>
      </c>
      <c r="I142" t="str">
        <f t="shared" si="8"/>
        <v>01</v>
      </c>
    </row>
    <row r="143" spans="1:9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1" t="str">
        <f t="shared" si="6"/>
        <v>2018-01</v>
      </c>
      <c r="H143" s="2">
        <f t="shared" si="7"/>
        <v>2018</v>
      </c>
      <c r="I143" t="str">
        <f t="shared" si="8"/>
        <v>01</v>
      </c>
    </row>
    <row r="144" spans="1:9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1" t="str">
        <f t="shared" si="6"/>
        <v>2018-01</v>
      </c>
      <c r="H144" s="2">
        <f t="shared" si="7"/>
        <v>2018</v>
      </c>
      <c r="I144" t="str">
        <f t="shared" si="8"/>
        <v>01</v>
      </c>
    </row>
    <row r="145" spans="1:9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1" t="str">
        <f t="shared" si="6"/>
        <v>2018-01</v>
      </c>
      <c r="H145" s="2">
        <f t="shared" si="7"/>
        <v>2018</v>
      </c>
      <c r="I145" t="str">
        <f t="shared" si="8"/>
        <v>01</v>
      </c>
    </row>
    <row r="146" spans="1:9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1" t="str">
        <f t="shared" si="6"/>
        <v>2018-02</v>
      </c>
      <c r="H146" s="2">
        <f t="shared" si="7"/>
        <v>2018</v>
      </c>
      <c r="I146" t="str">
        <f t="shared" si="8"/>
        <v>02</v>
      </c>
    </row>
    <row r="147" spans="1:9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1" t="str">
        <f t="shared" si="6"/>
        <v>2018-02</v>
      </c>
      <c r="H147" s="2">
        <f t="shared" si="7"/>
        <v>2018</v>
      </c>
      <c r="I147" t="str">
        <f t="shared" si="8"/>
        <v>02</v>
      </c>
    </row>
    <row r="148" spans="1:9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1" t="str">
        <f t="shared" si="6"/>
        <v>2018-02</v>
      </c>
      <c r="H148" s="2">
        <f t="shared" si="7"/>
        <v>2018</v>
      </c>
      <c r="I148" t="str">
        <f t="shared" si="8"/>
        <v>02</v>
      </c>
    </row>
    <row r="149" spans="1:9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1" t="str">
        <f t="shared" si="6"/>
        <v>2018-02</v>
      </c>
      <c r="H149" s="2">
        <f t="shared" si="7"/>
        <v>2018</v>
      </c>
      <c r="I149" t="str">
        <f t="shared" si="8"/>
        <v>02</v>
      </c>
    </row>
    <row r="150" spans="1:9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1" t="str">
        <f t="shared" si="6"/>
        <v>2018-02</v>
      </c>
      <c r="H150" s="2">
        <f t="shared" si="7"/>
        <v>2018</v>
      </c>
      <c r="I150" t="str">
        <f t="shared" si="8"/>
        <v>02</v>
      </c>
    </row>
    <row r="151" spans="1:9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1" t="str">
        <f t="shared" si="6"/>
        <v>2018-03</v>
      </c>
      <c r="H151" s="2">
        <f t="shared" si="7"/>
        <v>2018</v>
      </c>
      <c r="I151" t="str">
        <f t="shared" si="8"/>
        <v>03</v>
      </c>
    </row>
    <row r="152" spans="1:9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1" t="str">
        <f t="shared" si="6"/>
        <v>2018-03</v>
      </c>
      <c r="H152" s="2">
        <f t="shared" si="7"/>
        <v>2018</v>
      </c>
      <c r="I152" t="str">
        <f t="shared" si="8"/>
        <v>03</v>
      </c>
    </row>
    <row r="153" spans="1:9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1" t="str">
        <f t="shared" si="6"/>
        <v>2018-03</v>
      </c>
      <c r="H153" s="2">
        <f t="shared" si="7"/>
        <v>2018</v>
      </c>
      <c r="I153" t="str">
        <f t="shared" si="8"/>
        <v>03</v>
      </c>
    </row>
    <row r="154" spans="1:9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1" t="str">
        <f t="shared" si="6"/>
        <v>2018-03</v>
      </c>
      <c r="H154" s="2">
        <f t="shared" si="7"/>
        <v>2018</v>
      </c>
      <c r="I154" t="str">
        <f t="shared" si="8"/>
        <v>03</v>
      </c>
    </row>
    <row r="155" spans="1:9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1" t="str">
        <f t="shared" si="6"/>
        <v>2018-03</v>
      </c>
      <c r="H155" s="2">
        <f t="shared" si="7"/>
        <v>2018</v>
      </c>
      <c r="I155" t="str">
        <f t="shared" si="8"/>
        <v>03</v>
      </c>
    </row>
    <row r="156" spans="1:9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1" t="str">
        <f t="shared" si="6"/>
        <v>2018-04</v>
      </c>
      <c r="H156" s="2">
        <f t="shared" si="7"/>
        <v>2018</v>
      </c>
      <c r="I156" t="str">
        <f t="shared" si="8"/>
        <v>04</v>
      </c>
    </row>
    <row r="157" spans="1:9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1" t="str">
        <f t="shared" si="6"/>
        <v>2018-04</v>
      </c>
      <c r="H157" s="2">
        <f t="shared" si="7"/>
        <v>2018</v>
      </c>
      <c r="I157" t="str">
        <f t="shared" si="8"/>
        <v>04</v>
      </c>
    </row>
    <row r="158" spans="1:9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1" t="str">
        <f t="shared" si="6"/>
        <v>2018-04</v>
      </c>
      <c r="H158" s="2">
        <f t="shared" si="7"/>
        <v>2018</v>
      </c>
      <c r="I158" t="str">
        <f t="shared" si="8"/>
        <v>04</v>
      </c>
    </row>
    <row r="159" spans="1:9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1" t="str">
        <f t="shared" si="6"/>
        <v>2018-04</v>
      </c>
      <c r="H159" s="2">
        <f t="shared" si="7"/>
        <v>2018</v>
      </c>
      <c r="I159" t="str">
        <f t="shared" si="8"/>
        <v>04</v>
      </c>
    </row>
    <row r="160" spans="1:9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1" t="str">
        <f t="shared" si="6"/>
        <v>2018-05</v>
      </c>
      <c r="H160" s="2">
        <f t="shared" si="7"/>
        <v>2018</v>
      </c>
      <c r="I160" t="str">
        <f t="shared" si="8"/>
        <v>05</v>
      </c>
    </row>
    <row r="161" spans="1:9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1" t="str">
        <f t="shared" si="6"/>
        <v>2018-05</v>
      </c>
      <c r="H161" s="2">
        <f t="shared" si="7"/>
        <v>2018</v>
      </c>
      <c r="I161" t="str">
        <f t="shared" si="8"/>
        <v>05</v>
      </c>
    </row>
    <row r="162" spans="1:9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1" t="str">
        <f t="shared" si="6"/>
        <v>2018-05</v>
      </c>
      <c r="H162" s="2">
        <f t="shared" si="7"/>
        <v>2018</v>
      </c>
      <c r="I162" t="str">
        <f t="shared" si="8"/>
        <v>05</v>
      </c>
    </row>
    <row r="163" spans="1:9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1" t="str">
        <f t="shared" si="6"/>
        <v>2018-06</v>
      </c>
      <c r="H163" s="2">
        <f t="shared" si="7"/>
        <v>2018</v>
      </c>
      <c r="I163" t="str">
        <f t="shared" si="8"/>
        <v>06</v>
      </c>
    </row>
    <row r="164" spans="1:9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1" t="str">
        <f t="shared" si="6"/>
        <v>2018-06</v>
      </c>
      <c r="H164" s="2">
        <f t="shared" si="7"/>
        <v>2018</v>
      </c>
      <c r="I164" t="str">
        <f t="shared" si="8"/>
        <v>06</v>
      </c>
    </row>
    <row r="165" spans="1:9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1" t="str">
        <f t="shared" si="6"/>
        <v>2018-06</v>
      </c>
      <c r="H165" s="2">
        <f t="shared" si="7"/>
        <v>2018</v>
      </c>
      <c r="I165" t="str">
        <f t="shared" si="8"/>
        <v>06</v>
      </c>
    </row>
    <row r="166" spans="1:9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1" t="str">
        <f t="shared" si="6"/>
        <v>2018-06</v>
      </c>
      <c r="H166" s="2">
        <f t="shared" si="7"/>
        <v>2018</v>
      </c>
      <c r="I166" t="str">
        <f t="shared" si="8"/>
        <v>06</v>
      </c>
    </row>
    <row r="167" spans="1:9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1" t="str">
        <f t="shared" si="6"/>
        <v>2018-06</v>
      </c>
      <c r="H167" s="2">
        <f t="shared" si="7"/>
        <v>2018</v>
      </c>
      <c r="I167" t="str">
        <f t="shared" si="8"/>
        <v>06</v>
      </c>
    </row>
    <row r="168" spans="1:9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1" t="str">
        <f t="shared" si="6"/>
        <v>2018-06</v>
      </c>
      <c r="H168" s="2">
        <f t="shared" si="7"/>
        <v>2018</v>
      </c>
      <c r="I168" t="str">
        <f t="shared" si="8"/>
        <v>06</v>
      </c>
    </row>
    <row r="169" spans="1:9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1" t="str">
        <f t="shared" si="6"/>
        <v>2018-07</v>
      </c>
      <c r="H169" s="2">
        <f t="shared" si="7"/>
        <v>2018</v>
      </c>
      <c r="I169" t="str">
        <f t="shared" si="8"/>
        <v>07</v>
      </c>
    </row>
    <row r="170" spans="1:9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1" t="str">
        <f t="shared" si="6"/>
        <v>2018-07</v>
      </c>
      <c r="H170" s="2">
        <f t="shared" si="7"/>
        <v>2018</v>
      </c>
      <c r="I170" t="str">
        <f t="shared" si="8"/>
        <v>07</v>
      </c>
    </row>
    <row r="171" spans="1:9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1" t="str">
        <f t="shared" si="6"/>
        <v>2018-07</v>
      </c>
      <c r="H171" s="2">
        <f t="shared" si="7"/>
        <v>2018</v>
      </c>
      <c r="I171" t="str">
        <f t="shared" si="8"/>
        <v>07</v>
      </c>
    </row>
    <row r="172" spans="1:9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1" t="str">
        <f t="shared" si="6"/>
        <v>2018-07</v>
      </c>
      <c r="H172" s="2">
        <f t="shared" si="7"/>
        <v>2018</v>
      </c>
      <c r="I172" t="str">
        <f t="shared" si="8"/>
        <v>07</v>
      </c>
    </row>
    <row r="173" spans="1:9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1" t="str">
        <f t="shared" si="6"/>
        <v>2018-07</v>
      </c>
      <c r="H173" s="2">
        <f t="shared" si="7"/>
        <v>2018</v>
      </c>
      <c r="I173" t="str">
        <f t="shared" si="8"/>
        <v>07</v>
      </c>
    </row>
    <row r="174" spans="1:9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1" t="str">
        <f t="shared" si="6"/>
        <v>2018-08</v>
      </c>
      <c r="H174" s="2">
        <f t="shared" si="7"/>
        <v>2018</v>
      </c>
      <c r="I174" t="str">
        <f t="shared" si="8"/>
        <v>08</v>
      </c>
    </row>
    <row r="175" spans="1:9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1" t="str">
        <f t="shared" si="6"/>
        <v>2018-08</v>
      </c>
      <c r="H175" s="2">
        <f t="shared" si="7"/>
        <v>2018</v>
      </c>
      <c r="I175" t="str">
        <f t="shared" si="8"/>
        <v>08</v>
      </c>
    </row>
    <row r="176" spans="1:9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1" t="str">
        <f t="shared" si="6"/>
        <v>2018-08</v>
      </c>
      <c r="H176" s="2">
        <f t="shared" si="7"/>
        <v>2018</v>
      </c>
      <c r="I176" t="str">
        <f t="shared" si="8"/>
        <v>08</v>
      </c>
    </row>
    <row r="177" spans="1:9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1" t="str">
        <f t="shared" si="6"/>
        <v>2018-08</v>
      </c>
      <c r="H177" s="2">
        <f t="shared" si="7"/>
        <v>2018</v>
      </c>
      <c r="I177" t="str">
        <f t="shared" si="8"/>
        <v>08</v>
      </c>
    </row>
    <row r="178" spans="1:9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1" t="str">
        <f t="shared" si="6"/>
        <v>2018-08</v>
      </c>
      <c r="H178" s="2">
        <f t="shared" si="7"/>
        <v>2018</v>
      </c>
      <c r="I178" t="str">
        <f t="shared" si="8"/>
        <v>08</v>
      </c>
    </row>
    <row r="179" spans="1:9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1" t="str">
        <f t="shared" si="6"/>
        <v>2018-08</v>
      </c>
      <c r="H179" s="2">
        <f t="shared" si="7"/>
        <v>2018</v>
      </c>
      <c r="I179" t="str">
        <f t="shared" si="8"/>
        <v>08</v>
      </c>
    </row>
    <row r="180" spans="1:9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1" t="str">
        <f t="shared" si="6"/>
        <v>2018-08</v>
      </c>
      <c r="H180" s="2">
        <f t="shared" si="7"/>
        <v>2018</v>
      </c>
      <c r="I180" t="str">
        <f t="shared" si="8"/>
        <v>08</v>
      </c>
    </row>
    <row r="181" spans="1:9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1" t="str">
        <f t="shared" si="6"/>
        <v>2018-08</v>
      </c>
      <c r="H181" s="2">
        <f t="shared" si="7"/>
        <v>2018</v>
      </c>
      <c r="I181" t="str">
        <f t="shared" si="8"/>
        <v>08</v>
      </c>
    </row>
    <row r="182" spans="1:9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1" t="str">
        <f t="shared" si="6"/>
        <v>2018-09</v>
      </c>
      <c r="H182" s="2">
        <f t="shared" si="7"/>
        <v>2018</v>
      </c>
      <c r="I182" t="str">
        <f t="shared" si="8"/>
        <v>09</v>
      </c>
    </row>
    <row r="183" spans="1:9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1" t="str">
        <f t="shared" si="6"/>
        <v>2018-09</v>
      </c>
      <c r="H183" s="2">
        <f t="shared" si="7"/>
        <v>2018</v>
      </c>
      <c r="I183" t="str">
        <f t="shared" si="8"/>
        <v>09</v>
      </c>
    </row>
    <row r="184" spans="1:9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1" t="str">
        <f t="shared" si="6"/>
        <v>2018-09</v>
      </c>
      <c r="H184" s="2">
        <f t="shared" si="7"/>
        <v>2018</v>
      </c>
      <c r="I184" t="str">
        <f t="shared" si="8"/>
        <v>09</v>
      </c>
    </row>
    <row r="185" spans="1:9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1" t="str">
        <f t="shared" si="6"/>
        <v>2018-09</v>
      </c>
      <c r="H185" s="2">
        <f t="shared" si="7"/>
        <v>2018</v>
      </c>
      <c r="I185" t="str">
        <f t="shared" si="8"/>
        <v>09</v>
      </c>
    </row>
    <row r="186" spans="1:9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1" t="str">
        <f t="shared" si="6"/>
        <v>2018-09</v>
      </c>
      <c r="H186" s="2">
        <f t="shared" si="7"/>
        <v>2018</v>
      </c>
      <c r="I186" t="str">
        <f t="shared" si="8"/>
        <v>09</v>
      </c>
    </row>
    <row r="187" spans="1:9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1" t="str">
        <f t="shared" si="6"/>
        <v>2018-09</v>
      </c>
      <c r="H187" s="2">
        <f t="shared" si="7"/>
        <v>2018</v>
      </c>
      <c r="I187" t="str">
        <f t="shared" si="8"/>
        <v>09</v>
      </c>
    </row>
    <row r="188" spans="1:9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1" t="str">
        <f t="shared" si="6"/>
        <v>2018-09</v>
      </c>
      <c r="H188" s="2">
        <f t="shared" si="7"/>
        <v>2018</v>
      </c>
      <c r="I188" t="str">
        <f t="shared" si="8"/>
        <v>09</v>
      </c>
    </row>
    <row r="189" spans="1:9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1" t="str">
        <f t="shared" si="6"/>
        <v>2018-09</v>
      </c>
      <c r="H189" s="2">
        <f t="shared" si="7"/>
        <v>2018</v>
      </c>
      <c r="I189" t="str">
        <f t="shared" si="8"/>
        <v>09</v>
      </c>
    </row>
    <row r="190" spans="1:9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1" t="str">
        <f t="shared" si="6"/>
        <v>2018-09</v>
      </c>
      <c r="H190" s="2">
        <f t="shared" si="7"/>
        <v>2018</v>
      </c>
      <c r="I190" t="str">
        <f t="shared" si="8"/>
        <v>09</v>
      </c>
    </row>
    <row r="191" spans="1:9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1" t="str">
        <f t="shared" si="6"/>
        <v>2018-10</v>
      </c>
      <c r="H191" s="2">
        <f t="shared" si="7"/>
        <v>2018</v>
      </c>
      <c r="I191" t="str">
        <f t="shared" si="8"/>
        <v>10</v>
      </c>
    </row>
    <row r="192" spans="1:9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1" t="str">
        <f t="shared" si="6"/>
        <v>2018-10</v>
      </c>
      <c r="H192" s="2">
        <f t="shared" si="7"/>
        <v>2018</v>
      </c>
      <c r="I192" t="str">
        <f t="shared" si="8"/>
        <v>10</v>
      </c>
    </row>
    <row r="193" spans="1:9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1" t="str">
        <f t="shared" si="6"/>
        <v>2018-10</v>
      </c>
      <c r="H193" s="2">
        <f t="shared" si="7"/>
        <v>2018</v>
      </c>
      <c r="I193" t="str">
        <f t="shared" si="8"/>
        <v>10</v>
      </c>
    </row>
    <row r="194" spans="1:9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1" t="str">
        <f t="shared" ref="G194:G257" si="9">_xlfn.CONCAT(H194,"-",I194)</f>
        <v>2018-11</v>
      </c>
      <c r="H194" s="2">
        <f t="shared" ref="H194:H203" si="10">YEAR(A194)</f>
        <v>2018</v>
      </c>
      <c r="I194" t="str">
        <f t="shared" ref="I194:I203" si="11">IF(LEN(_xlfn.VALUETOTEXT(MONTH(A194)))=1,_xlfn.CONCAT("0",_xlfn.VALUETOTEXT(MONTH(A194))),_xlfn.VALUETOTEXT(MONTH(A194)))</f>
        <v>11</v>
      </c>
    </row>
    <row r="195" spans="1:9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1" t="str">
        <f t="shared" si="9"/>
        <v>2018-11</v>
      </c>
      <c r="H195" s="2">
        <f t="shared" si="10"/>
        <v>2018</v>
      </c>
      <c r="I195" t="str">
        <f t="shared" si="11"/>
        <v>11</v>
      </c>
    </row>
    <row r="196" spans="1:9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1" t="str">
        <f t="shared" si="9"/>
        <v>2018-11</v>
      </c>
      <c r="H196" s="2">
        <f t="shared" si="10"/>
        <v>2018</v>
      </c>
      <c r="I196" t="str">
        <f t="shared" si="11"/>
        <v>11</v>
      </c>
    </row>
    <row r="197" spans="1:9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1" t="str">
        <f t="shared" si="9"/>
        <v>2018-11</v>
      </c>
      <c r="H197" s="2">
        <f t="shared" si="10"/>
        <v>2018</v>
      </c>
      <c r="I197" t="str">
        <f t="shared" si="11"/>
        <v>11</v>
      </c>
    </row>
    <row r="198" spans="1:9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1" t="str">
        <f t="shared" si="9"/>
        <v>2018-11</v>
      </c>
      <c r="H198" s="2">
        <f t="shared" si="10"/>
        <v>2018</v>
      </c>
      <c r="I198" t="str">
        <f t="shared" si="11"/>
        <v>11</v>
      </c>
    </row>
    <row r="199" spans="1:9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1" t="str">
        <f t="shared" si="9"/>
        <v>2018-12</v>
      </c>
      <c r="H199" s="2">
        <f t="shared" si="10"/>
        <v>2018</v>
      </c>
      <c r="I199" t="str">
        <f t="shared" si="11"/>
        <v>12</v>
      </c>
    </row>
    <row r="200" spans="1:9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1" t="str">
        <f t="shared" si="9"/>
        <v>2018-12</v>
      </c>
      <c r="H200" s="2">
        <f t="shared" si="10"/>
        <v>2018</v>
      </c>
      <c r="I200" t="str">
        <f t="shared" si="11"/>
        <v>12</v>
      </c>
    </row>
    <row r="201" spans="1:9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1" t="str">
        <f t="shared" si="9"/>
        <v>2018-12</v>
      </c>
      <c r="H201" s="2">
        <f t="shared" si="10"/>
        <v>2018</v>
      </c>
      <c r="I201" t="str">
        <f t="shared" si="11"/>
        <v>12</v>
      </c>
    </row>
    <row r="202" spans="1:9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1" t="str">
        <f t="shared" si="9"/>
        <v>2018-12</v>
      </c>
      <c r="H202" s="2">
        <f t="shared" si="10"/>
        <v>2018</v>
      </c>
      <c r="I202" t="str">
        <f t="shared" si="11"/>
        <v>12</v>
      </c>
    </row>
    <row r="203" spans="1:9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1" t="str">
        <f t="shared" si="9"/>
        <v>2018-12</v>
      </c>
      <c r="H203" s="2">
        <f t="shared" si="10"/>
        <v>2018</v>
      </c>
      <c r="I203" t="str">
        <f t="shared" si="11"/>
        <v>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3F4-FE11-40F4-84FA-36244C4EEFED}">
  <dimension ref="A1:N204"/>
  <sheetViews>
    <sheetView tabSelected="1" workbookViewId="0">
      <selection activeCell="N17" sqref="N1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8" max="8" width="23.28515625" bestFit="1" customWidth="1"/>
    <col min="10" max="10" width="30.5703125" bestFit="1" customWidth="1"/>
    <col min="13" max="13" width="17.7109375" bestFit="1" customWidth="1"/>
    <col min="14" max="14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</v>
      </c>
      <c r="H1" t="s">
        <v>72</v>
      </c>
      <c r="I1" t="s">
        <v>73</v>
      </c>
      <c r="J1" t="s">
        <v>74</v>
      </c>
    </row>
    <row r="2" spans="1:14" x14ac:dyDescent="0.25">
      <c r="A2" s="1"/>
      <c r="B2" s="2"/>
      <c r="C2" s="2"/>
      <c r="D2" s="2"/>
      <c r="G2" s="2">
        <v>500000</v>
      </c>
      <c r="H2" s="2">
        <f t="shared" ref="H2:H65" si="0">IF(A2&lt;&gt;A3,G2,0)</f>
        <v>500000</v>
      </c>
      <c r="I2" s="2">
        <f t="shared" ref="I2:I65" si="1">IF(H2=$N$6,1,0)</f>
        <v>0</v>
      </c>
      <c r="J2" s="2">
        <f t="shared" ref="J2:J65" si="2">500000-G2</f>
        <v>0</v>
      </c>
      <c r="K2" s="2"/>
    </row>
    <row r="3" spans="1:14" x14ac:dyDescent="0.25">
      <c r="A3" s="1">
        <v>42370</v>
      </c>
      <c r="B3" s="2" t="s">
        <v>6</v>
      </c>
      <c r="C3" s="2" t="s">
        <v>7</v>
      </c>
      <c r="D3" s="2" t="s">
        <v>8</v>
      </c>
      <c r="E3">
        <v>3</v>
      </c>
      <c r="F3">
        <v>80</v>
      </c>
      <c r="G3" s="2">
        <f>G2+IF(D3="Z",-E3*F3,E3*F3)</f>
        <v>499760</v>
      </c>
      <c r="H3" s="2">
        <f t="shared" si="0"/>
        <v>0</v>
      </c>
      <c r="I3" s="2">
        <f t="shared" si="1"/>
        <v>0</v>
      </c>
      <c r="J3" s="2">
        <f t="shared" si="2"/>
        <v>240</v>
      </c>
      <c r="K3" s="2"/>
    </row>
    <row r="4" spans="1:14" x14ac:dyDescent="0.25">
      <c r="A4" s="1">
        <v>42370</v>
      </c>
      <c r="B4" s="2" t="s">
        <v>6</v>
      </c>
      <c r="C4" s="2" t="s">
        <v>9</v>
      </c>
      <c r="D4" s="2" t="s">
        <v>8</v>
      </c>
      <c r="E4">
        <v>32</v>
      </c>
      <c r="F4">
        <v>50</v>
      </c>
      <c r="G4" s="2">
        <f t="shared" ref="G4:G67" si="3">G3+IF(D4="Z",-E4*F4,E4*F4)</f>
        <v>498160</v>
      </c>
      <c r="H4" s="2">
        <f t="shared" si="0"/>
        <v>0</v>
      </c>
      <c r="I4" s="2">
        <f t="shared" si="1"/>
        <v>0</v>
      </c>
      <c r="J4" s="2">
        <f t="shared" si="2"/>
        <v>1840</v>
      </c>
      <c r="K4" s="2"/>
    </row>
    <row r="5" spans="1:14" x14ac:dyDescent="0.25">
      <c r="A5" s="1">
        <v>42370</v>
      </c>
      <c r="B5" s="2" t="s">
        <v>6</v>
      </c>
      <c r="C5" s="2" t="s">
        <v>10</v>
      </c>
      <c r="D5" s="2" t="s">
        <v>8</v>
      </c>
      <c r="E5">
        <v>38</v>
      </c>
      <c r="F5">
        <v>10</v>
      </c>
      <c r="G5" s="2">
        <f t="shared" si="3"/>
        <v>497780</v>
      </c>
      <c r="H5" s="2">
        <f t="shared" si="0"/>
        <v>0</v>
      </c>
      <c r="I5" s="2">
        <f t="shared" si="1"/>
        <v>0</v>
      </c>
      <c r="J5" s="2">
        <f t="shared" si="2"/>
        <v>2220</v>
      </c>
      <c r="K5" s="2"/>
      <c r="M5" s="8" t="s">
        <v>69</v>
      </c>
      <c r="N5" s="8">
        <f>G204</f>
        <v>545844</v>
      </c>
    </row>
    <row r="6" spans="1:14" x14ac:dyDescent="0.25">
      <c r="A6" s="1">
        <v>42370</v>
      </c>
      <c r="B6" s="2" t="s">
        <v>6</v>
      </c>
      <c r="C6" s="2" t="s">
        <v>11</v>
      </c>
      <c r="D6" s="2" t="s">
        <v>8</v>
      </c>
      <c r="E6">
        <v>33</v>
      </c>
      <c r="F6">
        <v>30</v>
      </c>
      <c r="G6" s="2">
        <f t="shared" si="3"/>
        <v>496790</v>
      </c>
      <c r="H6" s="2">
        <f t="shared" si="0"/>
        <v>0</v>
      </c>
      <c r="I6" s="2">
        <f t="shared" si="1"/>
        <v>0</v>
      </c>
      <c r="J6" s="2">
        <f t="shared" si="2"/>
        <v>3210</v>
      </c>
      <c r="K6" s="2"/>
      <c r="M6" s="8" t="s">
        <v>71</v>
      </c>
      <c r="N6" s="8">
        <f>MAX(statek9[kasa jeżeli koniec dnia])</f>
        <v>550079</v>
      </c>
    </row>
    <row r="7" spans="1:14" x14ac:dyDescent="0.25">
      <c r="A7" s="1">
        <v>42370</v>
      </c>
      <c r="B7" s="2" t="s">
        <v>6</v>
      </c>
      <c r="C7" s="2" t="s">
        <v>12</v>
      </c>
      <c r="D7" s="2" t="s">
        <v>8</v>
      </c>
      <c r="E7">
        <v>43</v>
      </c>
      <c r="F7">
        <v>25</v>
      </c>
      <c r="G7" s="2">
        <f t="shared" si="3"/>
        <v>495715</v>
      </c>
      <c r="H7" s="2">
        <f t="shared" si="0"/>
        <v>495715</v>
      </c>
      <c r="I7" s="2">
        <f t="shared" si="1"/>
        <v>0</v>
      </c>
      <c r="J7" s="2">
        <f t="shared" si="2"/>
        <v>4285</v>
      </c>
      <c r="K7" s="2"/>
      <c r="M7" s="8" t="s">
        <v>70</v>
      </c>
      <c r="N7" s="9">
        <f>A194</f>
        <v>43381</v>
      </c>
    </row>
    <row r="8" spans="1:14" x14ac:dyDescent="0.25">
      <c r="A8" s="1">
        <v>42385</v>
      </c>
      <c r="B8" s="2" t="s">
        <v>13</v>
      </c>
      <c r="C8" s="2" t="s">
        <v>9</v>
      </c>
      <c r="D8" s="2" t="s">
        <v>14</v>
      </c>
      <c r="E8">
        <v>32</v>
      </c>
      <c r="F8">
        <v>58</v>
      </c>
      <c r="G8" s="2">
        <f t="shared" si="3"/>
        <v>497571</v>
      </c>
      <c r="H8" s="2">
        <f t="shared" si="0"/>
        <v>0</v>
      </c>
      <c r="I8" s="2">
        <f t="shared" si="1"/>
        <v>0</v>
      </c>
      <c r="J8" s="2">
        <f t="shared" si="2"/>
        <v>2429</v>
      </c>
      <c r="K8" s="2"/>
      <c r="M8" s="8"/>
      <c r="N8" s="8"/>
    </row>
    <row r="9" spans="1:14" x14ac:dyDescent="0.25">
      <c r="A9" s="1">
        <v>42385</v>
      </c>
      <c r="B9" s="2" t="s">
        <v>13</v>
      </c>
      <c r="C9" s="2" t="s">
        <v>11</v>
      </c>
      <c r="D9" s="2" t="s">
        <v>8</v>
      </c>
      <c r="E9">
        <v>14</v>
      </c>
      <c r="F9">
        <v>26</v>
      </c>
      <c r="G9" s="2">
        <f t="shared" si="3"/>
        <v>497207</v>
      </c>
      <c r="H9" s="2">
        <f t="shared" si="0"/>
        <v>497207</v>
      </c>
      <c r="I9" s="2">
        <f t="shared" si="1"/>
        <v>0</v>
      </c>
      <c r="J9" s="2">
        <f t="shared" si="2"/>
        <v>2793</v>
      </c>
      <c r="K9" s="2"/>
      <c r="M9" s="8" t="s">
        <v>75</v>
      </c>
      <c r="N9" s="8">
        <f>MAX(J:J)</f>
        <v>6399</v>
      </c>
    </row>
    <row r="10" spans="1:14" x14ac:dyDescent="0.25">
      <c r="A10" s="1">
        <v>42393</v>
      </c>
      <c r="B10" s="2" t="s">
        <v>15</v>
      </c>
      <c r="C10" s="2" t="s">
        <v>9</v>
      </c>
      <c r="D10" s="2" t="s">
        <v>8</v>
      </c>
      <c r="E10">
        <v>44</v>
      </c>
      <c r="F10">
        <v>46</v>
      </c>
      <c r="G10" s="2">
        <f t="shared" si="3"/>
        <v>495183</v>
      </c>
      <c r="H10" s="2">
        <f t="shared" si="0"/>
        <v>0</v>
      </c>
      <c r="I10" s="2">
        <f t="shared" si="1"/>
        <v>0</v>
      </c>
      <c r="J10" s="2">
        <f t="shared" si="2"/>
        <v>4817</v>
      </c>
      <c r="K10" s="2"/>
    </row>
    <row r="11" spans="1:14" x14ac:dyDescent="0.25">
      <c r="A11" s="1">
        <v>42393</v>
      </c>
      <c r="B11" s="2" t="s">
        <v>15</v>
      </c>
      <c r="C11" s="2" t="s">
        <v>11</v>
      </c>
      <c r="D11" s="2" t="s">
        <v>8</v>
      </c>
      <c r="E11">
        <v>1</v>
      </c>
      <c r="F11">
        <v>28</v>
      </c>
      <c r="G11" s="2">
        <f t="shared" si="3"/>
        <v>495155</v>
      </c>
      <c r="H11" s="2">
        <f t="shared" si="0"/>
        <v>0</v>
      </c>
      <c r="I11" s="2">
        <f t="shared" si="1"/>
        <v>0</v>
      </c>
      <c r="J11" s="2">
        <f t="shared" si="2"/>
        <v>4845</v>
      </c>
      <c r="K11" s="2"/>
    </row>
    <row r="12" spans="1:14" x14ac:dyDescent="0.25">
      <c r="A12" s="1">
        <v>42393</v>
      </c>
      <c r="B12" s="2" t="s">
        <v>15</v>
      </c>
      <c r="C12" s="2" t="s">
        <v>7</v>
      </c>
      <c r="D12" s="2" t="s">
        <v>8</v>
      </c>
      <c r="E12">
        <v>21</v>
      </c>
      <c r="F12">
        <v>74</v>
      </c>
      <c r="G12" s="2">
        <f t="shared" si="3"/>
        <v>493601</v>
      </c>
      <c r="H12" s="2">
        <f t="shared" si="0"/>
        <v>493601</v>
      </c>
      <c r="I12" s="2">
        <f t="shared" si="1"/>
        <v>0</v>
      </c>
      <c r="J12" s="2">
        <f t="shared" si="2"/>
        <v>6399</v>
      </c>
      <c r="K12" s="2"/>
    </row>
    <row r="13" spans="1:14" x14ac:dyDescent="0.25">
      <c r="A13" s="1">
        <v>42419</v>
      </c>
      <c r="B13" s="2" t="s">
        <v>16</v>
      </c>
      <c r="C13" s="2" t="s">
        <v>12</v>
      </c>
      <c r="D13" s="2" t="s">
        <v>14</v>
      </c>
      <c r="E13">
        <v>43</v>
      </c>
      <c r="F13">
        <v>32</v>
      </c>
      <c r="G13" s="2">
        <f t="shared" si="3"/>
        <v>494977</v>
      </c>
      <c r="H13" s="2">
        <f t="shared" si="0"/>
        <v>0</v>
      </c>
      <c r="I13" s="2">
        <f t="shared" si="1"/>
        <v>0</v>
      </c>
      <c r="J13" s="2">
        <f t="shared" si="2"/>
        <v>5023</v>
      </c>
      <c r="K13" s="2"/>
    </row>
    <row r="14" spans="1:14" x14ac:dyDescent="0.25">
      <c r="A14" s="1">
        <v>42419</v>
      </c>
      <c r="B14" s="2" t="s">
        <v>16</v>
      </c>
      <c r="C14" s="2" t="s">
        <v>10</v>
      </c>
      <c r="D14" s="2" t="s">
        <v>14</v>
      </c>
      <c r="E14">
        <v>38</v>
      </c>
      <c r="F14">
        <v>13</v>
      </c>
      <c r="G14" s="2">
        <f t="shared" si="3"/>
        <v>495471</v>
      </c>
      <c r="H14" s="2">
        <f t="shared" si="0"/>
        <v>0</v>
      </c>
      <c r="I14" s="2">
        <f t="shared" si="1"/>
        <v>0</v>
      </c>
      <c r="J14" s="2">
        <f t="shared" si="2"/>
        <v>4529</v>
      </c>
      <c r="K14" s="2"/>
    </row>
    <row r="15" spans="1:14" x14ac:dyDescent="0.25">
      <c r="A15" s="1">
        <v>42419</v>
      </c>
      <c r="B15" s="2" t="s">
        <v>16</v>
      </c>
      <c r="C15" s="2" t="s">
        <v>7</v>
      </c>
      <c r="D15" s="2" t="s">
        <v>8</v>
      </c>
      <c r="E15">
        <v>9</v>
      </c>
      <c r="F15">
        <v>59</v>
      </c>
      <c r="G15" s="2">
        <f t="shared" si="3"/>
        <v>494940</v>
      </c>
      <c r="H15" s="2">
        <f t="shared" si="0"/>
        <v>0</v>
      </c>
      <c r="I15" s="2">
        <f t="shared" si="1"/>
        <v>0</v>
      </c>
      <c r="J15" s="2">
        <f t="shared" si="2"/>
        <v>5060</v>
      </c>
      <c r="K15" s="2"/>
    </row>
    <row r="16" spans="1:14" x14ac:dyDescent="0.25">
      <c r="A16" s="1">
        <v>42419</v>
      </c>
      <c r="B16" s="2" t="s">
        <v>16</v>
      </c>
      <c r="C16" s="2" t="s">
        <v>9</v>
      </c>
      <c r="D16" s="2" t="s">
        <v>8</v>
      </c>
      <c r="E16">
        <v>8</v>
      </c>
      <c r="F16">
        <v>37</v>
      </c>
      <c r="G16" s="2">
        <f t="shared" si="3"/>
        <v>494644</v>
      </c>
      <c r="H16" s="2">
        <f t="shared" si="0"/>
        <v>494644</v>
      </c>
      <c r="I16" s="2">
        <f t="shared" si="1"/>
        <v>0</v>
      </c>
      <c r="J16" s="2">
        <f t="shared" si="2"/>
        <v>5356</v>
      </c>
      <c r="K16" s="2"/>
    </row>
    <row r="17" spans="1:11" x14ac:dyDescent="0.25">
      <c r="A17" s="1">
        <v>42440</v>
      </c>
      <c r="B17" s="2" t="s">
        <v>17</v>
      </c>
      <c r="C17" s="2" t="s">
        <v>9</v>
      </c>
      <c r="D17" s="2" t="s">
        <v>14</v>
      </c>
      <c r="E17">
        <v>50</v>
      </c>
      <c r="F17">
        <v>61</v>
      </c>
      <c r="G17" s="2">
        <f t="shared" si="3"/>
        <v>497694</v>
      </c>
      <c r="H17" s="2">
        <f t="shared" si="0"/>
        <v>0</v>
      </c>
      <c r="I17" s="2">
        <f t="shared" si="1"/>
        <v>0</v>
      </c>
      <c r="J17" s="2">
        <f t="shared" si="2"/>
        <v>2306</v>
      </c>
      <c r="K17" s="2"/>
    </row>
    <row r="18" spans="1:11" x14ac:dyDescent="0.25">
      <c r="A18" s="1">
        <v>42440</v>
      </c>
      <c r="B18" s="2" t="s">
        <v>17</v>
      </c>
      <c r="C18" s="2" t="s">
        <v>12</v>
      </c>
      <c r="D18" s="2" t="s">
        <v>8</v>
      </c>
      <c r="E18">
        <v>32</v>
      </c>
      <c r="F18">
        <v>20</v>
      </c>
      <c r="G18" s="2">
        <f t="shared" si="3"/>
        <v>497054</v>
      </c>
      <c r="H18" s="2">
        <f t="shared" si="0"/>
        <v>0</v>
      </c>
      <c r="I18" s="2">
        <f t="shared" si="1"/>
        <v>0</v>
      </c>
      <c r="J18" s="2">
        <f t="shared" si="2"/>
        <v>2946</v>
      </c>
      <c r="K18" s="2"/>
    </row>
    <row r="19" spans="1:11" x14ac:dyDescent="0.25">
      <c r="A19" s="1">
        <v>42440</v>
      </c>
      <c r="B19" s="2" t="s">
        <v>17</v>
      </c>
      <c r="C19" s="2" t="s">
        <v>10</v>
      </c>
      <c r="D19" s="2" t="s">
        <v>8</v>
      </c>
      <c r="E19">
        <v>7</v>
      </c>
      <c r="F19">
        <v>8</v>
      </c>
      <c r="G19" s="2">
        <f t="shared" si="3"/>
        <v>496998</v>
      </c>
      <c r="H19" s="2">
        <f t="shared" si="0"/>
        <v>0</v>
      </c>
      <c r="I19" s="2">
        <f t="shared" si="1"/>
        <v>0</v>
      </c>
      <c r="J19" s="2">
        <f t="shared" si="2"/>
        <v>3002</v>
      </c>
      <c r="K19" s="2"/>
    </row>
    <row r="20" spans="1:11" x14ac:dyDescent="0.25">
      <c r="A20" s="1">
        <v>42440</v>
      </c>
      <c r="B20" s="2" t="s">
        <v>17</v>
      </c>
      <c r="C20" s="2" t="s">
        <v>11</v>
      </c>
      <c r="D20" s="2" t="s">
        <v>8</v>
      </c>
      <c r="E20">
        <v>10</v>
      </c>
      <c r="F20">
        <v>24</v>
      </c>
      <c r="G20" s="2">
        <f t="shared" si="3"/>
        <v>496758</v>
      </c>
      <c r="H20" s="2">
        <f t="shared" si="0"/>
        <v>496758</v>
      </c>
      <c r="I20" s="2">
        <f t="shared" si="1"/>
        <v>0</v>
      </c>
      <c r="J20" s="2">
        <f t="shared" si="2"/>
        <v>3242</v>
      </c>
      <c r="K20" s="2"/>
    </row>
    <row r="21" spans="1:11" x14ac:dyDescent="0.25">
      <c r="A21" s="1">
        <v>42464</v>
      </c>
      <c r="B21" s="2" t="s">
        <v>18</v>
      </c>
      <c r="C21" s="2" t="s">
        <v>10</v>
      </c>
      <c r="D21" s="2" t="s">
        <v>14</v>
      </c>
      <c r="E21">
        <v>7</v>
      </c>
      <c r="F21">
        <v>12</v>
      </c>
      <c r="G21" s="2">
        <f t="shared" si="3"/>
        <v>496842</v>
      </c>
      <c r="H21" s="2">
        <f t="shared" si="0"/>
        <v>0</v>
      </c>
      <c r="I21" s="2">
        <f t="shared" si="1"/>
        <v>0</v>
      </c>
      <c r="J21" s="2">
        <f t="shared" si="2"/>
        <v>3158</v>
      </c>
      <c r="K21" s="2"/>
    </row>
    <row r="22" spans="1:11" x14ac:dyDescent="0.25">
      <c r="A22" s="1">
        <v>42464</v>
      </c>
      <c r="B22" s="2" t="s">
        <v>18</v>
      </c>
      <c r="C22" s="2" t="s">
        <v>12</v>
      </c>
      <c r="D22" s="2" t="s">
        <v>8</v>
      </c>
      <c r="E22">
        <v>25</v>
      </c>
      <c r="F22">
        <v>19</v>
      </c>
      <c r="G22" s="2">
        <f t="shared" si="3"/>
        <v>496367</v>
      </c>
      <c r="H22" s="2">
        <f t="shared" si="0"/>
        <v>0</v>
      </c>
      <c r="I22" s="2">
        <f t="shared" si="1"/>
        <v>0</v>
      </c>
      <c r="J22" s="2">
        <f t="shared" si="2"/>
        <v>3633</v>
      </c>
      <c r="K22" s="2"/>
    </row>
    <row r="23" spans="1:11" x14ac:dyDescent="0.25">
      <c r="A23" s="1">
        <v>42464</v>
      </c>
      <c r="B23" s="2" t="s">
        <v>18</v>
      </c>
      <c r="C23" s="2" t="s">
        <v>9</v>
      </c>
      <c r="D23" s="2" t="s">
        <v>8</v>
      </c>
      <c r="E23">
        <v>33</v>
      </c>
      <c r="F23">
        <v>38</v>
      </c>
      <c r="G23" s="2">
        <f t="shared" si="3"/>
        <v>495113</v>
      </c>
      <c r="H23" s="2">
        <f t="shared" si="0"/>
        <v>495113</v>
      </c>
      <c r="I23" s="2">
        <f t="shared" si="1"/>
        <v>0</v>
      </c>
      <c r="J23" s="2">
        <f t="shared" si="2"/>
        <v>4887</v>
      </c>
      <c r="K23" s="2"/>
    </row>
    <row r="24" spans="1:11" x14ac:dyDescent="0.25">
      <c r="A24" s="1">
        <v>42482</v>
      </c>
      <c r="B24" s="2" t="s">
        <v>19</v>
      </c>
      <c r="C24" s="2" t="s">
        <v>11</v>
      </c>
      <c r="D24" s="2" t="s">
        <v>14</v>
      </c>
      <c r="E24">
        <v>36</v>
      </c>
      <c r="F24">
        <v>35</v>
      </c>
      <c r="G24" s="2">
        <f t="shared" si="3"/>
        <v>496373</v>
      </c>
      <c r="H24" s="2">
        <f t="shared" si="0"/>
        <v>0</v>
      </c>
      <c r="I24" s="2">
        <f t="shared" si="1"/>
        <v>0</v>
      </c>
      <c r="J24" s="2">
        <f t="shared" si="2"/>
        <v>3627</v>
      </c>
      <c r="K24" s="2"/>
    </row>
    <row r="25" spans="1:11" x14ac:dyDescent="0.25">
      <c r="A25" s="1">
        <v>42482</v>
      </c>
      <c r="B25" s="2" t="s">
        <v>19</v>
      </c>
      <c r="C25" s="2" t="s">
        <v>7</v>
      </c>
      <c r="D25" s="2" t="s">
        <v>8</v>
      </c>
      <c r="E25">
        <v>5</v>
      </c>
      <c r="F25">
        <v>66</v>
      </c>
      <c r="G25" s="2">
        <f t="shared" si="3"/>
        <v>496043</v>
      </c>
      <c r="H25" s="2">
        <f t="shared" si="0"/>
        <v>0</v>
      </c>
      <c r="I25" s="2">
        <f t="shared" si="1"/>
        <v>0</v>
      </c>
      <c r="J25" s="2">
        <f t="shared" si="2"/>
        <v>3957</v>
      </c>
      <c r="K25" s="2"/>
    </row>
    <row r="26" spans="1:11" x14ac:dyDescent="0.25">
      <c r="A26" s="1">
        <v>42482</v>
      </c>
      <c r="B26" s="2" t="s">
        <v>19</v>
      </c>
      <c r="C26" s="2" t="s">
        <v>9</v>
      </c>
      <c r="D26" s="2" t="s">
        <v>8</v>
      </c>
      <c r="E26">
        <v>35</v>
      </c>
      <c r="F26">
        <v>41</v>
      </c>
      <c r="G26" s="2">
        <f t="shared" si="3"/>
        <v>494608</v>
      </c>
      <c r="H26" s="2">
        <f t="shared" si="0"/>
        <v>494608</v>
      </c>
      <c r="I26" s="2">
        <f t="shared" si="1"/>
        <v>0</v>
      </c>
      <c r="J26" s="2">
        <f t="shared" si="2"/>
        <v>5392</v>
      </c>
      <c r="K26" s="2"/>
    </row>
    <row r="27" spans="1:11" x14ac:dyDescent="0.25">
      <c r="A27" s="1">
        <v>42504</v>
      </c>
      <c r="B27" s="2" t="s">
        <v>20</v>
      </c>
      <c r="C27" s="2" t="s">
        <v>7</v>
      </c>
      <c r="D27" s="2" t="s">
        <v>14</v>
      </c>
      <c r="E27">
        <v>38</v>
      </c>
      <c r="F27">
        <v>98</v>
      </c>
      <c r="G27" s="2">
        <f t="shared" si="3"/>
        <v>498332</v>
      </c>
      <c r="H27" s="2">
        <f t="shared" si="0"/>
        <v>0</v>
      </c>
      <c r="I27" s="2">
        <f t="shared" si="1"/>
        <v>0</v>
      </c>
      <c r="J27" s="2">
        <f t="shared" si="2"/>
        <v>1668</v>
      </c>
      <c r="K27" s="2"/>
    </row>
    <row r="28" spans="1:11" x14ac:dyDescent="0.25">
      <c r="A28" s="1">
        <v>42504</v>
      </c>
      <c r="B28" s="2" t="s">
        <v>20</v>
      </c>
      <c r="C28" s="2" t="s">
        <v>11</v>
      </c>
      <c r="D28" s="2" t="s">
        <v>8</v>
      </c>
      <c r="E28">
        <v>10</v>
      </c>
      <c r="F28">
        <v>23</v>
      </c>
      <c r="G28" s="2">
        <f t="shared" si="3"/>
        <v>498102</v>
      </c>
      <c r="H28" s="2">
        <f t="shared" si="0"/>
        <v>498102</v>
      </c>
      <c r="I28" s="2">
        <f t="shared" si="1"/>
        <v>0</v>
      </c>
      <c r="J28" s="2">
        <f t="shared" si="2"/>
        <v>1898</v>
      </c>
      <c r="K28" s="2"/>
    </row>
    <row r="29" spans="1:11" x14ac:dyDescent="0.25">
      <c r="A29" s="1">
        <v>42529</v>
      </c>
      <c r="B29" s="2" t="s">
        <v>21</v>
      </c>
      <c r="C29" s="2" t="s">
        <v>11</v>
      </c>
      <c r="D29" s="2" t="s">
        <v>14</v>
      </c>
      <c r="E29">
        <v>4</v>
      </c>
      <c r="F29">
        <v>38</v>
      </c>
      <c r="G29" s="2">
        <f t="shared" si="3"/>
        <v>498254</v>
      </c>
      <c r="H29" s="2">
        <f t="shared" si="0"/>
        <v>0</v>
      </c>
      <c r="I29" s="2">
        <f t="shared" si="1"/>
        <v>0</v>
      </c>
      <c r="J29" s="2">
        <f t="shared" si="2"/>
        <v>1746</v>
      </c>
      <c r="K29" s="2"/>
    </row>
    <row r="30" spans="1:11" x14ac:dyDescent="0.25">
      <c r="A30" s="1">
        <v>42529</v>
      </c>
      <c r="B30" s="2" t="s">
        <v>21</v>
      </c>
      <c r="C30" s="2" t="s">
        <v>7</v>
      </c>
      <c r="D30" s="2" t="s">
        <v>8</v>
      </c>
      <c r="E30">
        <v>42</v>
      </c>
      <c r="F30">
        <v>60</v>
      </c>
      <c r="G30" s="2">
        <f t="shared" si="3"/>
        <v>495734</v>
      </c>
      <c r="H30" s="2">
        <f t="shared" si="0"/>
        <v>0</v>
      </c>
      <c r="I30" s="2">
        <f t="shared" si="1"/>
        <v>0</v>
      </c>
      <c r="J30" s="2">
        <f t="shared" si="2"/>
        <v>4266</v>
      </c>
      <c r="K30" s="2"/>
    </row>
    <row r="31" spans="1:11" x14ac:dyDescent="0.25">
      <c r="A31" s="1">
        <v>42529</v>
      </c>
      <c r="B31" s="2" t="s">
        <v>21</v>
      </c>
      <c r="C31" s="2" t="s">
        <v>10</v>
      </c>
      <c r="D31" s="2" t="s">
        <v>8</v>
      </c>
      <c r="E31">
        <v>28</v>
      </c>
      <c r="F31">
        <v>8</v>
      </c>
      <c r="G31" s="2">
        <f t="shared" si="3"/>
        <v>495510</v>
      </c>
      <c r="H31" s="2">
        <f t="shared" si="0"/>
        <v>0</v>
      </c>
      <c r="I31" s="2">
        <f t="shared" si="1"/>
        <v>0</v>
      </c>
      <c r="J31" s="2">
        <f t="shared" si="2"/>
        <v>4490</v>
      </c>
      <c r="K31" s="2"/>
    </row>
    <row r="32" spans="1:11" x14ac:dyDescent="0.25">
      <c r="A32" s="1">
        <v>42529</v>
      </c>
      <c r="B32" s="2" t="s">
        <v>21</v>
      </c>
      <c r="C32" s="2" t="s">
        <v>12</v>
      </c>
      <c r="D32" s="2" t="s">
        <v>8</v>
      </c>
      <c r="E32">
        <v>19</v>
      </c>
      <c r="F32">
        <v>19</v>
      </c>
      <c r="G32" s="2">
        <f t="shared" si="3"/>
        <v>495149</v>
      </c>
      <c r="H32" s="2">
        <f t="shared" si="0"/>
        <v>495149</v>
      </c>
      <c r="I32" s="2">
        <f t="shared" si="1"/>
        <v>0</v>
      </c>
      <c r="J32" s="2">
        <f t="shared" si="2"/>
        <v>4851</v>
      </c>
      <c r="K32" s="2"/>
    </row>
    <row r="33" spans="1:11" x14ac:dyDescent="0.25">
      <c r="A33" s="1">
        <v>42542</v>
      </c>
      <c r="B33" s="2" t="s">
        <v>22</v>
      </c>
      <c r="C33" s="2" t="s">
        <v>12</v>
      </c>
      <c r="D33" s="2" t="s">
        <v>14</v>
      </c>
      <c r="E33">
        <v>72</v>
      </c>
      <c r="F33">
        <v>28</v>
      </c>
      <c r="G33" s="2">
        <f t="shared" si="3"/>
        <v>497165</v>
      </c>
      <c r="H33" s="2">
        <f t="shared" si="0"/>
        <v>0</v>
      </c>
      <c r="I33" s="2">
        <f t="shared" si="1"/>
        <v>0</v>
      </c>
      <c r="J33" s="2">
        <f t="shared" si="2"/>
        <v>2835</v>
      </c>
      <c r="K33" s="2"/>
    </row>
    <row r="34" spans="1:11" x14ac:dyDescent="0.25">
      <c r="A34" s="1">
        <v>42542</v>
      </c>
      <c r="B34" s="2" t="s">
        <v>22</v>
      </c>
      <c r="C34" s="2" t="s">
        <v>7</v>
      </c>
      <c r="D34" s="2" t="s">
        <v>14</v>
      </c>
      <c r="E34">
        <v>42</v>
      </c>
      <c r="F34">
        <v>90</v>
      </c>
      <c r="G34" s="2">
        <f t="shared" si="3"/>
        <v>500945</v>
      </c>
      <c r="H34" s="2">
        <f t="shared" si="0"/>
        <v>0</v>
      </c>
      <c r="I34" s="2">
        <f t="shared" si="1"/>
        <v>0</v>
      </c>
      <c r="J34" s="2">
        <f t="shared" si="2"/>
        <v>-945</v>
      </c>
      <c r="K34" s="2"/>
    </row>
    <row r="35" spans="1:11" x14ac:dyDescent="0.25">
      <c r="A35" s="1">
        <v>42542</v>
      </c>
      <c r="B35" s="2" t="s">
        <v>22</v>
      </c>
      <c r="C35" s="2" t="s">
        <v>9</v>
      </c>
      <c r="D35" s="2" t="s">
        <v>8</v>
      </c>
      <c r="E35">
        <v>42</v>
      </c>
      <c r="F35">
        <v>44</v>
      </c>
      <c r="G35" s="2">
        <f t="shared" si="3"/>
        <v>499097</v>
      </c>
      <c r="H35" s="2">
        <f t="shared" si="0"/>
        <v>0</v>
      </c>
      <c r="I35" s="2">
        <f t="shared" si="1"/>
        <v>0</v>
      </c>
      <c r="J35" s="2">
        <f t="shared" si="2"/>
        <v>903</v>
      </c>
      <c r="K35" s="2"/>
    </row>
    <row r="36" spans="1:11" x14ac:dyDescent="0.25">
      <c r="A36" s="1">
        <v>42542</v>
      </c>
      <c r="B36" s="2" t="s">
        <v>22</v>
      </c>
      <c r="C36" s="2" t="s">
        <v>11</v>
      </c>
      <c r="D36" s="2" t="s">
        <v>8</v>
      </c>
      <c r="E36">
        <v>33</v>
      </c>
      <c r="F36">
        <v>26</v>
      </c>
      <c r="G36" s="2">
        <f t="shared" si="3"/>
        <v>498239</v>
      </c>
      <c r="H36" s="2">
        <f t="shared" si="0"/>
        <v>0</v>
      </c>
      <c r="I36" s="2">
        <f t="shared" si="1"/>
        <v>0</v>
      </c>
      <c r="J36" s="2">
        <f t="shared" si="2"/>
        <v>1761</v>
      </c>
      <c r="K36" s="2"/>
    </row>
    <row r="37" spans="1:11" x14ac:dyDescent="0.25">
      <c r="A37" s="1">
        <v>42542</v>
      </c>
      <c r="B37" s="2" t="s">
        <v>22</v>
      </c>
      <c r="C37" s="2" t="s">
        <v>10</v>
      </c>
      <c r="D37" s="2" t="s">
        <v>8</v>
      </c>
      <c r="E37">
        <v>9</v>
      </c>
      <c r="F37">
        <v>9</v>
      </c>
      <c r="G37" s="2">
        <f t="shared" si="3"/>
        <v>498158</v>
      </c>
      <c r="H37" s="2">
        <f t="shared" si="0"/>
        <v>498158</v>
      </c>
      <c r="I37" s="2">
        <f t="shared" si="1"/>
        <v>0</v>
      </c>
      <c r="J37" s="2">
        <f t="shared" si="2"/>
        <v>1842</v>
      </c>
      <c r="K37" s="2"/>
    </row>
    <row r="38" spans="1:11" x14ac:dyDescent="0.25">
      <c r="A38" s="1">
        <v>42559</v>
      </c>
      <c r="B38" s="2" t="s">
        <v>6</v>
      </c>
      <c r="C38" s="2" t="s">
        <v>12</v>
      </c>
      <c r="D38" s="2" t="s">
        <v>14</v>
      </c>
      <c r="E38">
        <v>4</v>
      </c>
      <c r="F38">
        <v>29</v>
      </c>
      <c r="G38" s="2">
        <f t="shared" si="3"/>
        <v>498274</v>
      </c>
      <c r="H38" s="2">
        <f t="shared" si="0"/>
        <v>0</v>
      </c>
      <c r="I38" s="2">
        <f t="shared" si="1"/>
        <v>0</v>
      </c>
      <c r="J38" s="2">
        <f t="shared" si="2"/>
        <v>1726</v>
      </c>
      <c r="K38" s="2"/>
    </row>
    <row r="39" spans="1:11" x14ac:dyDescent="0.25">
      <c r="A39" s="1">
        <v>42559</v>
      </c>
      <c r="B39" s="2" t="s">
        <v>6</v>
      </c>
      <c r="C39" s="2" t="s">
        <v>10</v>
      </c>
      <c r="D39" s="2" t="s">
        <v>14</v>
      </c>
      <c r="E39">
        <v>37</v>
      </c>
      <c r="F39">
        <v>12</v>
      </c>
      <c r="G39" s="2">
        <f t="shared" si="3"/>
        <v>498718</v>
      </c>
      <c r="H39" s="2">
        <f t="shared" si="0"/>
        <v>0</v>
      </c>
      <c r="I39" s="2">
        <f t="shared" si="1"/>
        <v>0</v>
      </c>
      <c r="J39" s="2">
        <f t="shared" si="2"/>
        <v>1282</v>
      </c>
      <c r="K39" s="2"/>
    </row>
    <row r="40" spans="1:11" x14ac:dyDescent="0.25">
      <c r="A40" s="1">
        <v>42559</v>
      </c>
      <c r="B40" s="2" t="s">
        <v>6</v>
      </c>
      <c r="C40" s="2" t="s">
        <v>9</v>
      </c>
      <c r="D40" s="2" t="s">
        <v>8</v>
      </c>
      <c r="E40">
        <v>35</v>
      </c>
      <c r="F40">
        <v>42</v>
      </c>
      <c r="G40" s="2">
        <f t="shared" si="3"/>
        <v>497248</v>
      </c>
      <c r="H40" s="2">
        <f t="shared" si="0"/>
        <v>0</v>
      </c>
      <c r="I40" s="2">
        <f t="shared" si="1"/>
        <v>0</v>
      </c>
      <c r="J40" s="2">
        <f t="shared" si="2"/>
        <v>2752</v>
      </c>
      <c r="K40" s="2"/>
    </row>
    <row r="41" spans="1:11" x14ac:dyDescent="0.25">
      <c r="A41" s="1">
        <v>42559</v>
      </c>
      <c r="B41" s="2" t="s">
        <v>6</v>
      </c>
      <c r="C41" s="2" t="s">
        <v>7</v>
      </c>
      <c r="D41" s="2" t="s">
        <v>8</v>
      </c>
      <c r="E41">
        <v>32</v>
      </c>
      <c r="F41">
        <v>66</v>
      </c>
      <c r="G41" s="2">
        <f t="shared" si="3"/>
        <v>495136</v>
      </c>
      <c r="H41" s="2">
        <f t="shared" si="0"/>
        <v>495136</v>
      </c>
      <c r="I41" s="2">
        <f t="shared" si="1"/>
        <v>0</v>
      </c>
      <c r="J41" s="2">
        <f t="shared" si="2"/>
        <v>4864</v>
      </c>
      <c r="K41" s="2"/>
    </row>
    <row r="42" spans="1:11" x14ac:dyDescent="0.25">
      <c r="A42" s="1">
        <v>42574</v>
      </c>
      <c r="B42" s="2" t="s">
        <v>13</v>
      </c>
      <c r="C42" s="2" t="s">
        <v>7</v>
      </c>
      <c r="D42" s="2" t="s">
        <v>14</v>
      </c>
      <c r="E42">
        <v>32</v>
      </c>
      <c r="F42">
        <v>92</v>
      </c>
      <c r="G42" s="2">
        <f t="shared" si="3"/>
        <v>498080</v>
      </c>
      <c r="H42" s="2">
        <f t="shared" si="0"/>
        <v>0</v>
      </c>
      <c r="I42" s="2">
        <f t="shared" si="1"/>
        <v>0</v>
      </c>
      <c r="J42" s="2">
        <f t="shared" si="2"/>
        <v>1920</v>
      </c>
      <c r="K42" s="2"/>
    </row>
    <row r="43" spans="1:11" x14ac:dyDescent="0.25">
      <c r="A43" s="1">
        <v>42574</v>
      </c>
      <c r="B43" s="2" t="s">
        <v>13</v>
      </c>
      <c r="C43" s="2" t="s">
        <v>9</v>
      </c>
      <c r="D43" s="2" t="s">
        <v>8</v>
      </c>
      <c r="E43">
        <v>48</v>
      </c>
      <c r="F43">
        <v>43</v>
      </c>
      <c r="G43" s="2">
        <f t="shared" si="3"/>
        <v>496016</v>
      </c>
      <c r="H43" s="2">
        <f t="shared" si="0"/>
        <v>496016</v>
      </c>
      <c r="I43" s="2">
        <f t="shared" si="1"/>
        <v>0</v>
      </c>
      <c r="J43" s="2">
        <f t="shared" si="2"/>
        <v>3984</v>
      </c>
      <c r="K43" s="2"/>
    </row>
    <row r="44" spans="1:11" x14ac:dyDescent="0.25">
      <c r="A44" s="1">
        <v>42593</v>
      </c>
      <c r="B44" s="2" t="s">
        <v>15</v>
      </c>
      <c r="C44" s="2" t="s">
        <v>9</v>
      </c>
      <c r="D44" s="2" t="s">
        <v>14</v>
      </c>
      <c r="E44">
        <v>191</v>
      </c>
      <c r="F44">
        <v>60</v>
      </c>
      <c r="G44" s="2">
        <f t="shared" si="3"/>
        <v>507476</v>
      </c>
      <c r="H44" s="2">
        <f t="shared" si="0"/>
        <v>0</v>
      </c>
      <c r="I44" s="2">
        <f t="shared" si="1"/>
        <v>0</v>
      </c>
      <c r="J44" s="2">
        <f t="shared" si="2"/>
        <v>-7476</v>
      </c>
      <c r="K44" s="2"/>
    </row>
    <row r="45" spans="1:11" x14ac:dyDescent="0.25">
      <c r="A45" s="1">
        <v>42593</v>
      </c>
      <c r="B45" s="2" t="s">
        <v>15</v>
      </c>
      <c r="C45" s="2" t="s">
        <v>11</v>
      </c>
      <c r="D45" s="2" t="s">
        <v>8</v>
      </c>
      <c r="E45">
        <v>9</v>
      </c>
      <c r="F45">
        <v>24</v>
      </c>
      <c r="G45" s="2">
        <f t="shared" si="3"/>
        <v>507260</v>
      </c>
      <c r="H45" s="2">
        <f t="shared" si="0"/>
        <v>0</v>
      </c>
      <c r="I45" s="2">
        <f t="shared" si="1"/>
        <v>0</v>
      </c>
      <c r="J45" s="2">
        <f t="shared" si="2"/>
        <v>-7260</v>
      </c>
      <c r="K45" s="2"/>
    </row>
    <row r="46" spans="1:11" x14ac:dyDescent="0.25">
      <c r="A46" s="1">
        <v>42593</v>
      </c>
      <c r="B46" s="2" t="s">
        <v>15</v>
      </c>
      <c r="C46" s="2" t="s">
        <v>7</v>
      </c>
      <c r="D46" s="2" t="s">
        <v>8</v>
      </c>
      <c r="E46">
        <v>36</v>
      </c>
      <c r="F46">
        <v>65</v>
      </c>
      <c r="G46" s="2">
        <f t="shared" si="3"/>
        <v>504920</v>
      </c>
      <c r="H46" s="2">
        <f t="shared" si="0"/>
        <v>504920</v>
      </c>
      <c r="I46" s="2">
        <f t="shared" si="1"/>
        <v>0</v>
      </c>
      <c r="J46" s="2">
        <f t="shared" si="2"/>
        <v>-4920</v>
      </c>
      <c r="K46" s="2"/>
    </row>
    <row r="47" spans="1:11" x14ac:dyDescent="0.25">
      <c r="A47" s="1">
        <v>42619</v>
      </c>
      <c r="B47" s="2" t="s">
        <v>16</v>
      </c>
      <c r="C47" s="2" t="s">
        <v>10</v>
      </c>
      <c r="D47" s="2" t="s">
        <v>8</v>
      </c>
      <c r="E47">
        <v>47</v>
      </c>
      <c r="F47">
        <v>7</v>
      </c>
      <c r="G47" s="2">
        <f t="shared" si="3"/>
        <v>504591</v>
      </c>
      <c r="H47" s="2">
        <f t="shared" si="0"/>
        <v>0</v>
      </c>
      <c r="I47" s="2">
        <f t="shared" si="1"/>
        <v>0</v>
      </c>
      <c r="J47" s="2">
        <f t="shared" si="2"/>
        <v>-4591</v>
      </c>
      <c r="K47" s="2"/>
    </row>
    <row r="48" spans="1:11" x14ac:dyDescent="0.25">
      <c r="A48" s="1">
        <v>42619</v>
      </c>
      <c r="B48" s="2" t="s">
        <v>16</v>
      </c>
      <c r="C48" s="2" t="s">
        <v>9</v>
      </c>
      <c r="D48" s="2" t="s">
        <v>14</v>
      </c>
      <c r="E48">
        <v>4</v>
      </c>
      <c r="F48">
        <v>63</v>
      </c>
      <c r="G48" s="2">
        <f t="shared" si="3"/>
        <v>504843</v>
      </c>
      <c r="H48" s="2">
        <f t="shared" si="0"/>
        <v>0</v>
      </c>
      <c r="I48" s="2">
        <f t="shared" si="1"/>
        <v>0</v>
      </c>
      <c r="J48" s="2">
        <f t="shared" si="2"/>
        <v>-4843</v>
      </c>
      <c r="K48" s="2"/>
    </row>
    <row r="49" spans="1:11" x14ac:dyDescent="0.25">
      <c r="A49" s="1">
        <v>42619</v>
      </c>
      <c r="B49" s="2" t="s">
        <v>16</v>
      </c>
      <c r="C49" s="2" t="s">
        <v>12</v>
      </c>
      <c r="D49" s="2" t="s">
        <v>8</v>
      </c>
      <c r="E49">
        <v>8</v>
      </c>
      <c r="F49">
        <v>19</v>
      </c>
      <c r="G49" s="2">
        <f t="shared" si="3"/>
        <v>504691</v>
      </c>
      <c r="H49" s="2">
        <f t="shared" si="0"/>
        <v>0</v>
      </c>
      <c r="I49" s="2">
        <f t="shared" si="1"/>
        <v>0</v>
      </c>
      <c r="J49" s="2">
        <f t="shared" si="2"/>
        <v>-4691</v>
      </c>
      <c r="K49" s="2"/>
    </row>
    <row r="50" spans="1:11" x14ac:dyDescent="0.25">
      <c r="A50" s="1">
        <v>42619</v>
      </c>
      <c r="B50" s="2" t="s">
        <v>16</v>
      </c>
      <c r="C50" s="2" t="s">
        <v>11</v>
      </c>
      <c r="D50" s="2" t="s">
        <v>8</v>
      </c>
      <c r="E50">
        <v>3</v>
      </c>
      <c r="F50">
        <v>22</v>
      </c>
      <c r="G50" s="2">
        <f t="shared" si="3"/>
        <v>504625</v>
      </c>
      <c r="H50" s="2">
        <f t="shared" si="0"/>
        <v>0</v>
      </c>
      <c r="I50" s="2">
        <f t="shared" si="1"/>
        <v>0</v>
      </c>
      <c r="J50" s="2">
        <f t="shared" si="2"/>
        <v>-4625</v>
      </c>
      <c r="K50" s="2"/>
    </row>
    <row r="51" spans="1:11" x14ac:dyDescent="0.25">
      <c r="A51" s="1">
        <v>42619</v>
      </c>
      <c r="B51" s="2" t="s">
        <v>16</v>
      </c>
      <c r="C51" s="2" t="s">
        <v>7</v>
      </c>
      <c r="D51" s="2" t="s">
        <v>8</v>
      </c>
      <c r="E51">
        <v>41</v>
      </c>
      <c r="F51">
        <v>59</v>
      </c>
      <c r="G51" s="2">
        <f t="shared" si="3"/>
        <v>502206</v>
      </c>
      <c r="H51" s="2">
        <f t="shared" si="0"/>
        <v>502206</v>
      </c>
      <c r="I51" s="2">
        <f t="shared" si="1"/>
        <v>0</v>
      </c>
      <c r="J51" s="2">
        <f t="shared" si="2"/>
        <v>-2206</v>
      </c>
      <c r="K51" s="2"/>
    </row>
    <row r="52" spans="1:11" x14ac:dyDescent="0.25">
      <c r="A52" s="1">
        <v>42640</v>
      </c>
      <c r="B52" s="2" t="s">
        <v>17</v>
      </c>
      <c r="C52" s="2" t="s">
        <v>9</v>
      </c>
      <c r="D52" s="2" t="s">
        <v>8</v>
      </c>
      <c r="E52">
        <v>44</v>
      </c>
      <c r="F52">
        <v>40</v>
      </c>
      <c r="G52" s="2">
        <f t="shared" si="3"/>
        <v>500446</v>
      </c>
      <c r="H52" s="2">
        <f t="shared" si="0"/>
        <v>0</v>
      </c>
      <c r="I52" s="2">
        <f t="shared" si="1"/>
        <v>0</v>
      </c>
      <c r="J52" s="2">
        <f t="shared" si="2"/>
        <v>-446</v>
      </c>
      <c r="K52" s="2"/>
    </row>
    <row r="53" spans="1:11" x14ac:dyDescent="0.25">
      <c r="A53" s="1">
        <v>42640</v>
      </c>
      <c r="B53" s="2" t="s">
        <v>17</v>
      </c>
      <c r="C53" s="2" t="s">
        <v>10</v>
      </c>
      <c r="D53" s="2" t="s">
        <v>14</v>
      </c>
      <c r="E53">
        <v>45</v>
      </c>
      <c r="F53">
        <v>12</v>
      </c>
      <c r="G53" s="2">
        <f t="shared" si="3"/>
        <v>500986</v>
      </c>
      <c r="H53" s="2">
        <f t="shared" si="0"/>
        <v>0</v>
      </c>
      <c r="I53" s="2">
        <f t="shared" si="1"/>
        <v>0</v>
      </c>
      <c r="J53" s="2">
        <f t="shared" si="2"/>
        <v>-986</v>
      </c>
      <c r="K53" s="2"/>
    </row>
    <row r="54" spans="1:11" x14ac:dyDescent="0.25">
      <c r="A54" s="1">
        <v>42640</v>
      </c>
      <c r="B54" s="2" t="s">
        <v>17</v>
      </c>
      <c r="C54" s="2" t="s">
        <v>12</v>
      </c>
      <c r="D54" s="2" t="s">
        <v>8</v>
      </c>
      <c r="E54">
        <v>40</v>
      </c>
      <c r="F54">
        <v>20</v>
      </c>
      <c r="G54" s="2">
        <f t="shared" si="3"/>
        <v>500186</v>
      </c>
      <c r="H54" s="2">
        <f t="shared" si="0"/>
        <v>0</v>
      </c>
      <c r="I54" s="2">
        <f t="shared" si="1"/>
        <v>0</v>
      </c>
      <c r="J54" s="2">
        <f t="shared" si="2"/>
        <v>-186</v>
      </c>
      <c r="K54" s="2"/>
    </row>
    <row r="55" spans="1:11" x14ac:dyDescent="0.25">
      <c r="A55" s="1">
        <v>42640</v>
      </c>
      <c r="B55" s="2" t="s">
        <v>17</v>
      </c>
      <c r="C55" s="2" t="s">
        <v>7</v>
      </c>
      <c r="D55" s="2" t="s">
        <v>8</v>
      </c>
      <c r="E55">
        <v>3</v>
      </c>
      <c r="F55">
        <v>63</v>
      </c>
      <c r="G55" s="2">
        <f t="shared" si="3"/>
        <v>499997</v>
      </c>
      <c r="H55" s="2">
        <f t="shared" si="0"/>
        <v>0</v>
      </c>
      <c r="I55" s="2">
        <f t="shared" si="1"/>
        <v>0</v>
      </c>
      <c r="J55" s="2">
        <f t="shared" si="2"/>
        <v>3</v>
      </c>
      <c r="K55" s="2"/>
    </row>
    <row r="56" spans="1:11" x14ac:dyDescent="0.25">
      <c r="A56" s="1">
        <v>42640</v>
      </c>
      <c r="B56" s="2" t="s">
        <v>17</v>
      </c>
      <c r="C56" s="2" t="s">
        <v>11</v>
      </c>
      <c r="D56" s="2" t="s">
        <v>8</v>
      </c>
      <c r="E56">
        <v>17</v>
      </c>
      <c r="F56">
        <v>24</v>
      </c>
      <c r="G56" s="2">
        <f t="shared" si="3"/>
        <v>499589</v>
      </c>
      <c r="H56" s="2">
        <f t="shared" si="0"/>
        <v>499589</v>
      </c>
      <c r="I56" s="2">
        <f t="shared" si="1"/>
        <v>0</v>
      </c>
      <c r="J56" s="2">
        <f t="shared" si="2"/>
        <v>411</v>
      </c>
      <c r="K56" s="2"/>
    </row>
    <row r="57" spans="1:11" x14ac:dyDescent="0.25">
      <c r="A57" s="1">
        <v>42664</v>
      </c>
      <c r="B57" s="2" t="s">
        <v>18</v>
      </c>
      <c r="C57" s="2" t="s">
        <v>10</v>
      </c>
      <c r="D57" s="2" t="s">
        <v>14</v>
      </c>
      <c r="E57">
        <v>2</v>
      </c>
      <c r="F57">
        <v>12</v>
      </c>
      <c r="G57" s="2">
        <f t="shared" si="3"/>
        <v>499613</v>
      </c>
      <c r="H57" s="2">
        <f t="shared" si="0"/>
        <v>0</v>
      </c>
      <c r="I57" s="2">
        <f t="shared" si="1"/>
        <v>0</v>
      </c>
      <c r="J57" s="2">
        <f t="shared" si="2"/>
        <v>387</v>
      </c>
      <c r="K57" s="2"/>
    </row>
    <row r="58" spans="1:11" x14ac:dyDescent="0.25">
      <c r="A58" s="1">
        <v>42664</v>
      </c>
      <c r="B58" s="2" t="s">
        <v>18</v>
      </c>
      <c r="C58" s="2" t="s">
        <v>12</v>
      </c>
      <c r="D58" s="2" t="s">
        <v>8</v>
      </c>
      <c r="E58">
        <v>14</v>
      </c>
      <c r="F58">
        <v>19</v>
      </c>
      <c r="G58" s="2">
        <f t="shared" si="3"/>
        <v>499347</v>
      </c>
      <c r="H58" s="2">
        <f t="shared" si="0"/>
        <v>0</v>
      </c>
      <c r="I58" s="2">
        <f t="shared" si="1"/>
        <v>0</v>
      </c>
      <c r="J58" s="2">
        <f t="shared" si="2"/>
        <v>653</v>
      </c>
      <c r="K58" s="2"/>
    </row>
    <row r="59" spans="1:11" x14ac:dyDescent="0.25">
      <c r="A59" s="1">
        <v>42664</v>
      </c>
      <c r="B59" s="2" t="s">
        <v>18</v>
      </c>
      <c r="C59" s="2" t="s">
        <v>11</v>
      </c>
      <c r="D59" s="2" t="s">
        <v>8</v>
      </c>
      <c r="E59">
        <v>23</v>
      </c>
      <c r="F59">
        <v>23</v>
      </c>
      <c r="G59" s="2">
        <f t="shared" si="3"/>
        <v>498818</v>
      </c>
      <c r="H59" s="2">
        <f t="shared" si="0"/>
        <v>498818</v>
      </c>
      <c r="I59" s="2">
        <f t="shared" si="1"/>
        <v>0</v>
      </c>
      <c r="J59" s="2">
        <f t="shared" si="2"/>
        <v>1182</v>
      </c>
      <c r="K59" s="2"/>
    </row>
    <row r="60" spans="1:11" x14ac:dyDescent="0.25">
      <c r="A60" s="1">
        <v>42682</v>
      </c>
      <c r="B60" s="2" t="s">
        <v>19</v>
      </c>
      <c r="C60" s="2" t="s">
        <v>10</v>
      </c>
      <c r="D60" s="2" t="s">
        <v>8</v>
      </c>
      <c r="E60">
        <v>11</v>
      </c>
      <c r="F60">
        <v>8</v>
      </c>
      <c r="G60" s="2">
        <f t="shared" si="3"/>
        <v>498730</v>
      </c>
      <c r="H60" s="2">
        <f t="shared" si="0"/>
        <v>0</v>
      </c>
      <c r="I60" s="2">
        <f t="shared" si="1"/>
        <v>0</v>
      </c>
      <c r="J60" s="2">
        <f t="shared" si="2"/>
        <v>1270</v>
      </c>
      <c r="K60" s="2"/>
    </row>
    <row r="61" spans="1:11" x14ac:dyDescent="0.25">
      <c r="A61" s="1">
        <v>42682</v>
      </c>
      <c r="B61" s="2" t="s">
        <v>19</v>
      </c>
      <c r="C61" s="2" t="s">
        <v>7</v>
      </c>
      <c r="D61" s="2" t="s">
        <v>8</v>
      </c>
      <c r="E61">
        <v>17</v>
      </c>
      <c r="F61">
        <v>66</v>
      </c>
      <c r="G61" s="2">
        <f t="shared" si="3"/>
        <v>497608</v>
      </c>
      <c r="H61" s="2">
        <f t="shared" si="0"/>
        <v>0</v>
      </c>
      <c r="I61" s="2">
        <f t="shared" si="1"/>
        <v>0</v>
      </c>
      <c r="J61" s="2">
        <f t="shared" si="2"/>
        <v>2392</v>
      </c>
      <c r="K61" s="2"/>
    </row>
    <row r="62" spans="1:11" x14ac:dyDescent="0.25">
      <c r="A62" s="1">
        <v>42682</v>
      </c>
      <c r="B62" s="2" t="s">
        <v>19</v>
      </c>
      <c r="C62" s="2" t="s">
        <v>9</v>
      </c>
      <c r="D62" s="2" t="s">
        <v>8</v>
      </c>
      <c r="E62">
        <v>30</v>
      </c>
      <c r="F62">
        <v>41</v>
      </c>
      <c r="G62" s="2">
        <f t="shared" si="3"/>
        <v>496378</v>
      </c>
      <c r="H62" s="2">
        <f t="shared" si="0"/>
        <v>496378</v>
      </c>
      <c r="I62" s="2">
        <f t="shared" si="1"/>
        <v>0</v>
      </c>
      <c r="J62" s="2">
        <f t="shared" si="2"/>
        <v>3622</v>
      </c>
      <c r="K62" s="2"/>
    </row>
    <row r="63" spans="1:11" x14ac:dyDescent="0.25">
      <c r="A63" s="1">
        <v>42704</v>
      </c>
      <c r="B63" s="2" t="s">
        <v>20</v>
      </c>
      <c r="C63" s="2" t="s">
        <v>7</v>
      </c>
      <c r="D63" s="2" t="s">
        <v>14</v>
      </c>
      <c r="E63">
        <v>97</v>
      </c>
      <c r="F63">
        <v>98</v>
      </c>
      <c r="G63" s="2">
        <f t="shared" si="3"/>
        <v>505884</v>
      </c>
      <c r="H63" s="2">
        <f t="shared" si="0"/>
        <v>0</v>
      </c>
      <c r="I63" s="2">
        <f t="shared" si="1"/>
        <v>0</v>
      </c>
      <c r="J63" s="2">
        <f t="shared" si="2"/>
        <v>-5884</v>
      </c>
      <c r="K63" s="2"/>
    </row>
    <row r="64" spans="1:11" x14ac:dyDescent="0.25">
      <c r="A64" s="1">
        <v>42704</v>
      </c>
      <c r="B64" s="2" t="s">
        <v>20</v>
      </c>
      <c r="C64" s="2" t="s">
        <v>10</v>
      </c>
      <c r="D64" s="2" t="s">
        <v>14</v>
      </c>
      <c r="E64">
        <v>11</v>
      </c>
      <c r="F64">
        <v>12</v>
      </c>
      <c r="G64" s="2">
        <f t="shared" si="3"/>
        <v>506016</v>
      </c>
      <c r="H64" s="2">
        <f t="shared" si="0"/>
        <v>0</v>
      </c>
      <c r="I64" s="2">
        <f t="shared" si="1"/>
        <v>0</v>
      </c>
      <c r="J64" s="2">
        <f t="shared" si="2"/>
        <v>-6016</v>
      </c>
      <c r="K64" s="2"/>
    </row>
    <row r="65" spans="1:11" x14ac:dyDescent="0.25">
      <c r="A65" s="1">
        <v>42704</v>
      </c>
      <c r="B65" s="2" t="s">
        <v>20</v>
      </c>
      <c r="C65" s="2" t="s">
        <v>12</v>
      </c>
      <c r="D65" s="2" t="s">
        <v>8</v>
      </c>
      <c r="E65">
        <v>17</v>
      </c>
      <c r="F65">
        <v>20</v>
      </c>
      <c r="G65" s="2">
        <f t="shared" si="3"/>
        <v>505676</v>
      </c>
      <c r="H65" s="2">
        <f t="shared" si="0"/>
        <v>0</v>
      </c>
      <c r="I65" s="2">
        <f t="shared" si="1"/>
        <v>0</v>
      </c>
      <c r="J65" s="2">
        <f t="shared" si="2"/>
        <v>-5676</v>
      </c>
      <c r="K65" s="2"/>
    </row>
    <row r="66" spans="1:11" x14ac:dyDescent="0.25">
      <c r="A66" s="1">
        <v>42704</v>
      </c>
      <c r="B66" s="2" t="s">
        <v>20</v>
      </c>
      <c r="C66" s="2" t="s">
        <v>11</v>
      </c>
      <c r="D66" s="2" t="s">
        <v>8</v>
      </c>
      <c r="E66">
        <v>4</v>
      </c>
      <c r="F66">
        <v>23</v>
      </c>
      <c r="G66" s="2">
        <f t="shared" si="3"/>
        <v>505584</v>
      </c>
      <c r="H66" s="2">
        <f t="shared" ref="H66:H129" si="4">IF(A66&lt;&gt;A67,G66,0)</f>
        <v>505584</v>
      </c>
      <c r="I66" s="2">
        <f t="shared" ref="I66:I129" si="5">IF(H66=$N$6,1,0)</f>
        <v>0</v>
      </c>
      <c r="J66" s="2">
        <f t="shared" ref="J66:J129" si="6">500000-G66</f>
        <v>-5584</v>
      </c>
      <c r="K66" s="2"/>
    </row>
    <row r="67" spans="1:11" x14ac:dyDescent="0.25">
      <c r="A67" s="1">
        <v>42729</v>
      </c>
      <c r="B67" s="2" t="s">
        <v>21</v>
      </c>
      <c r="C67" s="2" t="s">
        <v>12</v>
      </c>
      <c r="D67" s="2" t="s">
        <v>14</v>
      </c>
      <c r="E67">
        <v>79</v>
      </c>
      <c r="F67">
        <v>31</v>
      </c>
      <c r="G67" s="2">
        <f t="shared" si="3"/>
        <v>508033</v>
      </c>
      <c r="H67" s="2">
        <f t="shared" si="4"/>
        <v>0</v>
      </c>
      <c r="I67" s="2">
        <f t="shared" si="5"/>
        <v>0</v>
      </c>
      <c r="J67" s="2">
        <f t="shared" si="6"/>
        <v>-8033</v>
      </c>
      <c r="K67" s="2"/>
    </row>
    <row r="68" spans="1:11" x14ac:dyDescent="0.25">
      <c r="A68" s="1">
        <v>42729</v>
      </c>
      <c r="B68" s="2" t="s">
        <v>21</v>
      </c>
      <c r="C68" s="2" t="s">
        <v>7</v>
      </c>
      <c r="D68" s="2" t="s">
        <v>8</v>
      </c>
      <c r="E68">
        <v>33</v>
      </c>
      <c r="F68">
        <v>60</v>
      </c>
      <c r="G68" s="2">
        <f t="shared" ref="G68:G131" si="7">G67+IF(D68="Z",-E68*F68,E68*F68)</f>
        <v>506053</v>
      </c>
      <c r="H68" s="2">
        <f t="shared" si="4"/>
        <v>0</v>
      </c>
      <c r="I68" s="2">
        <f t="shared" si="5"/>
        <v>0</v>
      </c>
      <c r="J68" s="2">
        <f t="shared" si="6"/>
        <v>-6053</v>
      </c>
      <c r="K68" s="2"/>
    </row>
    <row r="69" spans="1:11" x14ac:dyDescent="0.25">
      <c r="A69" s="1">
        <v>42729</v>
      </c>
      <c r="B69" s="2" t="s">
        <v>21</v>
      </c>
      <c r="C69" s="2" t="s">
        <v>11</v>
      </c>
      <c r="D69" s="2" t="s">
        <v>8</v>
      </c>
      <c r="E69">
        <v>26</v>
      </c>
      <c r="F69">
        <v>23</v>
      </c>
      <c r="G69" s="2">
        <f t="shared" si="7"/>
        <v>505455</v>
      </c>
      <c r="H69" s="2">
        <f t="shared" si="4"/>
        <v>505455</v>
      </c>
      <c r="I69" s="2">
        <f t="shared" si="5"/>
        <v>0</v>
      </c>
      <c r="J69" s="2">
        <f t="shared" si="6"/>
        <v>-5455</v>
      </c>
      <c r="K69" s="2"/>
    </row>
    <row r="70" spans="1:11" x14ac:dyDescent="0.25">
      <c r="A70" s="1">
        <v>42742</v>
      </c>
      <c r="B70" s="2" t="s">
        <v>22</v>
      </c>
      <c r="C70" s="2" t="s">
        <v>12</v>
      </c>
      <c r="D70" s="2" t="s">
        <v>8</v>
      </c>
      <c r="E70">
        <v>40</v>
      </c>
      <c r="F70">
        <v>22</v>
      </c>
      <c r="G70" s="2">
        <f t="shared" si="7"/>
        <v>504575</v>
      </c>
      <c r="H70" s="2">
        <f t="shared" si="4"/>
        <v>0</v>
      </c>
      <c r="I70" s="2">
        <f t="shared" si="5"/>
        <v>0</v>
      </c>
      <c r="J70" s="2">
        <f t="shared" si="6"/>
        <v>-4575</v>
      </c>
      <c r="K70" s="2"/>
    </row>
    <row r="71" spans="1:11" x14ac:dyDescent="0.25">
      <c r="A71" s="1">
        <v>42742</v>
      </c>
      <c r="B71" s="2" t="s">
        <v>22</v>
      </c>
      <c r="C71" s="2" t="s">
        <v>10</v>
      </c>
      <c r="D71" s="2" t="s">
        <v>8</v>
      </c>
      <c r="E71">
        <v>42</v>
      </c>
      <c r="F71">
        <v>9</v>
      </c>
      <c r="G71" s="2">
        <f t="shared" si="7"/>
        <v>504197</v>
      </c>
      <c r="H71" s="2">
        <f t="shared" si="4"/>
        <v>0</v>
      </c>
      <c r="I71" s="2">
        <f t="shared" si="5"/>
        <v>0</v>
      </c>
      <c r="J71" s="2">
        <f t="shared" si="6"/>
        <v>-4197</v>
      </c>
      <c r="K71" s="2"/>
    </row>
    <row r="72" spans="1:11" x14ac:dyDescent="0.25">
      <c r="A72" s="1">
        <v>42742</v>
      </c>
      <c r="B72" s="2" t="s">
        <v>22</v>
      </c>
      <c r="C72" s="2" t="s">
        <v>11</v>
      </c>
      <c r="D72" s="2" t="s">
        <v>8</v>
      </c>
      <c r="E72">
        <v>42</v>
      </c>
      <c r="F72">
        <v>26</v>
      </c>
      <c r="G72" s="2">
        <f t="shared" si="7"/>
        <v>503105</v>
      </c>
      <c r="H72" s="2">
        <f t="shared" si="4"/>
        <v>0</v>
      </c>
      <c r="I72" s="2">
        <f t="shared" si="5"/>
        <v>0</v>
      </c>
      <c r="J72" s="2">
        <f t="shared" si="6"/>
        <v>-3105</v>
      </c>
      <c r="K72" s="2"/>
    </row>
    <row r="73" spans="1:11" x14ac:dyDescent="0.25">
      <c r="A73" s="1">
        <v>42742</v>
      </c>
      <c r="B73" s="2" t="s">
        <v>22</v>
      </c>
      <c r="C73" s="2" t="s">
        <v>7</v>
      </c>
      <c r="D73" s="2" t="s">
        <v>8</v>
      </c>
      <c r="E73">
        <v>9</v>
      </c>
      <c r="F73">
        <v>70</v>
      </c>
      <c r="G73" s="2">
        <f t="shared" si="7"/>
        <v>502475</v>
      </c>
      <c r="H73" s="2">
        <f t="shared" si="4"/>
        <v>0</v>
      </c>
      <c r="I73" s="2">
        <f t="shared" si="5"/>
        <v>0</v>
      </c>
      <c r="J73" s="2">
        <f t="shared" si="6"/>
        <v>-2475</v>
      </c>
      <c r="K73" s="2"/>
    </row>
    <row r="74" spans="1:11" x14ac:dyDescent="0.25">
      <c r="A74" s="1">
        <v>42742</v>
      </c>
      <c r="B74" s="2" t="s">
        <v>22</v>
      </c>
      <c r="C74" s="2" t="s">
        <v>9</v>
      </c>
      <c r="D74" s="2" t="s">
        <v>8</v>
      </c>
      <c r="E74">
        <v>39</v>
      </c>
      <c r="F74">
        <v>44</v>
      </c>
      <c r="G74" s="2">
        <f t="shared" si="7"/>
        <v>500759</v>
      </c>
      <c r="H74" s="2">
        <f t="shared" si="4"/>
        <v>500759</v>
      </c>
      <c r="I74" s="2">
        <f t="shared" si="5"/>
        <v>0</v>
      </c>
      <c r="J74" s="2">
        <f t="shared" si="6"/>
        <v>-759</v>
      </c>
      <c r="K74" s="2"/>
    </row>
    <row r="75" spans="1:11" x14ac:dyDescent="0.25">
      <c r="A75" s="1">
        <v>42759</v>
      </c>
      <c r="B75" s="2" t="s">
        <v>6</v>
      </c>
      <c r="C75" s="2" t="s">
        <v>9</v>
      </c>
      <c r="D75" s="2" t="s">
        <v>14</v>
      </c>
      <c r="E75">
        <v>112</v>
      </c>
      <c r="F75">
        <v>59</v>
      </c>
      <c r="G75" s="2">
        <f t="shared" si="7"/>
        <v>507367</v>
      </c>
      <c r="H75" s="2">
        <f t="shared" si="4"/>
        <v>0</v>
      </c>
      <c r="I75" s="2">
        <f t="shared" si="5"/>
        <v>0</v>
      </c>
      <c r="J75" s="2">
        <f t="shared" si="6"/>
        <v>-7367</v>
      </c>
      <c r="K75" s="2"/>
    </row>
    <row r="76" spans="1:11" x14ac:dyDescent="0.25">
      <c r="A76" s="1">
        <v>42759</v>
      </c>
      <c r="B76" s="2" t="s">
        <v>6</v>
      </c>
      <c r="C76" s="2" t="s">
        <v>7</v>
      </c>
      <c r="D76" s="2" t="s">
        <v>8</v>
      </c>
      <c r="E76">
        <v>34</v>
      </c>
      <c r="F76">
        <v>66</v>
      </c>
      <c r="G76" s="2">
        <f t="shared" si="7"/>
        <v>505123</v>
      </c>
      <c r="H76" s="2">
        <f t="shared" si="4"/>
        <v>0</v>
      </c>
      <c r="I76" s="2">
        <f t="shared" si="5"/>
        <v>0</v>
      </c>
      <c r="J76" s="2">
        <f t="shared" si="6"/>
        <v>-5123</v>
      </c>
      <c r="K76" s="2"/>
    </row>
    <row r="77" spans="1:11" x14ac:dyDescent="0.25">
      <c r="A77" s="1">
        <v>42759</v>
      </c>
      <c r="B77" s="2" t="s">
        <v>6</v>
      </c>
      <c r="C77" s="2" t="s">
        <v>12</v>
      </c>
      <c r="D77" s="2" t="s">
        <v>8</v>
      </c>
      <c r="E77">
        <v>5</v>
      </c>
      <c r="F77">
        <v>21</v>
      </c>
      <c r="G77" s="2">
        <f t="shared" si="7"/>
        <v>505018</v>
      </c>
      <c r="H77" s="2">
        <f t="shared" si="4"/>
        <v>505018</v>
      </c>
      <c r="I77" s="2">
        <f t="shared" si="5"/>
        <v>0</v>
      </c>
      <c r="J77" s="2">
        <f t="shared" si="6"/>
        <v>-5018</v>
      </c>
      <c r="K77" s="2"/>
    </row>
    <row r="78" spans="1:11" x14ac:dyDescent="0.25">
      <c r="A78" s="1">
        <v>42774</v>
      </c>
      <c r="B78" s="2" t="s">
        <v>13</v>
      </c>
      <c r="C78" s="2" t="s">
        <v>7</v>
      </c>
      <c r="D78" s="2" t="s">
        <v>14</v>
      </c>
      <c r="E78">
        <v>74</v>
      </c>
      <c r="F78">
        <v>92</v>
      </c>
      <c r="G78" s="2">
        <f t="shared" si="7"/>
        <v>511826</v>
      </c>
      <c r="H78" s="2">
        <f t="shared" si="4"/>
        <v>0</v>
      </c>
      <c r="I78" s="2">
        <f t="shared" si="5"/>
        <v>0</v>
      </c>
      <c r="J78" s="2">
        <f t="shared" si="6"/>
        <v>-11826</v>
      </c>
      <c r="K78" s="2"/>
    </row>
    <row r="79" spans="1:11" x14ac:dyDescent="0.25">
      <c r="A79" s="1">
        <v>42774</v>
      </c>
      <c r="B79" s="2" t="s">
        <v>13</v>
      </c>
      <c r="C79" s="2" t="s">
        <v>11</v>
      </c>
      <c r="D79" s="2" t="s">
        <v>8</v>
      </c>
      <c r="E79">
        <v>14</v>
      </c>
      <c r="F79">
        <v>26</v>
      </c>
      <c r="G79" s="2">
        <f t="shared" si="7"/>
        <v>511462</v>
      </c>
      <c r="H79" s="2">
        <f t="shared" si="4"/>
        <v>511462</v>
      </c>
      <c r="I79" s="2">
        <f t="shared" si="5"/>
        <v>0</v>
      </c>
      <c r="J79" s="2">
        <f t="shared" si="6"/>
        <v>-11462</v>
      </c>
      <c r="K79" s="2"/>
    </row>
    <row r="80" spans="1:11" x14ac:dyDescent="0.25">
      <c r="A80" s="1">
        <v>42793</v>
      </c>
      <c r="B80" s="2" t="s">
        <v>15</v>
      </c>
      <c r="C80" s="2" t="s">
        <v>9</v>
      </c>
      <c r="D80" s="2" t="s">
        <v>14</v>
      </c>
      <c r="E80">
        <v>1</v>
      </c>
      <c r="F80">
        <v>60</v>
      </c>
      <c r="G80" s="2">
        <f t="shared" si="7"/>
        <v>511522</v>
      </c>
      <c r="H80" s="2">
        <f t="shared" si="4"/>
        <v>0</v>
      </c>
      <c r="I80" s="2">
        <f t="shared" si="5"/>
        <v>0</v>
      </c>
      <c r="J80" s="2">
        <f t="shared" si="6"/>
        <v>-11522</v>
      </c>
      <c r="K80" s="2"/>
    </row>
    <row r="81" spans="1:11" x14ac:dyDescent="0.25">
      <c r="A81" s="1">
        <v>42793</v>
      </c>
      <c r="B81" s="2" t="s">
        <v>15</v>
      </c>
      <c r="C81" s="2" t="s">
        <v>11</v>
      </c>
      <c r="D81" s="2" t="s">
        <v>14</v>
      </c>
      <c r="E81">
        <v>43</v>
      </c>
      <c r="F81">
        <v>36</v>
      </c>
      <c r="G81" s="2">
        <f t="shared" si="7"/>
        <v>513070</v>
      </c>
      <c r="H81" s="2">
        <f t="shared" si="4"/>
        <v>0</v>
      </c>
      <c r="I81" s="2">
        <f t="shared" si="5"/>
        <v>0</v>
      </c>
      <c r="J81" s="2">
        <f t="shared" si="6"/>
        <v>-13070</v>
      </c>
      <c r="K81" s="2"/>
    </row>
    <row r="82" spans="1:11" x14ac:dyDescent="0.25">
      <c r="A82" s="1">
        <v>42793</v>
      </c>
      <c r="B82" s="2" t="s">
        <v>15</v>
      </c>
      <c r="C82" s="2" t="s">
        <v>10</v>
      </c>
      <c r="D82" s="2" t="s">
        <v>8</v>
      </c>
      <c r="E82">
        <v>30</v>
      </c>
      <c r="F82">
        <v>8</v>
      </c>
      <c r="G82" s="2">
        <f t="shared" si="7"/>
        <v>512830</v>
      </c>
      <c r="H82" s="2">
        <f t="shared" si="4"/>
        <v>0</v>
      </c>
      <c r="I82" s="2">
        <f t="shared" si="5"/>
        <v>0</v>
      </c>
      <c r="J82" s="2">
        <f t="shared" si="6"/>
        <v>-12830</v>
      </c>
      <c r="K82" s="2"/>
    </row>
    <row r="83" spans="1:11" x14ac:dyDescent="0.25">
      <c r="A83" s="1">
        <v>42793</v>
      </c>
      <c r="B83" s="2" t="s">
        <v>15</v>
      </c>
      <c r="C83" s="2" t="s">
        <v>12</v>
      </c>
      <c r="D83" s="2" t="s">
        <v>8</v>
      </c>
      <c r="E83">
        <v>14</v>
      </c>
      <c r="F83">
        <v>20</v>
      </c>
      <c r="G83" s="2">
        <f t="shared" si="7"/>
        <v>512550</v>
      </c>
      <c r="H83" s="2">
        <f t="shared" si="4"/>
        <v>512550</v>
      </c>
      <c r="I83" s="2">
        <f t="shared" si="5"/>
        <v>0</v>
      </c>
      <c r="J83" s="2">
        <f t="shared" si="6"/>
        <v>-12550</v>
      </c>
      <c r="K83" s="2"/>
    </row>
    <row r="84" spans="1:11" x14ac:dyDescent="0.25">
      <c r="A84" s="1">
        <v>42819</v>
      </c>
      <c r="B84" s="2" t="s">
        <v>16</v>
      </c>
      <c r="C84" s="2" t="s">
        <v>11</v>
      </c>
      <c r="D84" s="2" t="s">
        <v>14</v>
      </c>
      <c r="E84">
        <v>33</v>
      </c>
      <c r="F84">
        <v>38</v>
      </c>
      <c r="G84" s="2">
        <f t="shared" si="7"/>
        <v>513804</v>
      </c>
      <c r="H84" s="2">
        <f t="shared" si="4"/>
        <v>0</v>
      </c>
      <c r="I84" s="2">
        <f t="shared" si="5"/>
        <v>0</v>
      </c>
      <c r="J84" s="2">
        <f t="shared" si="6"/>
        <v>-13804</v>
      </c>
      <c r="K84" s="2"/>
    </row>
    <row r="85" spans="1:11" x14ac:dyDescent="0.25">
      <c r="A85" s="1">
        <v>42819</v>
      </c>
      <c r="B85" s="2" t="s">
        <v>16</v>
      </c>
      <c r="C85" s="2" t="s">
        <v>9</v>
      </c>
      <c r="D85" s="2" t="s">
        <v>8</v>
      </c>
      <c r="E85">
        <v>35</v>
      </c>
      <c r="F85">
        <v>37</v>
      </c>
      <c r="G85" s="2">
        <f t="shared" si="7"/>
        <v>512509</v>
      </c>
      <c r="H85" s="2">
        <f t="shared" si="4"/>
        <v>0</v>
      </c>
      <c r="I85" s="2">
        <f t="shared" si="5"/>
        <v>0</v>
      </c>
      <c r="J85" s="2">
        <f t="shared" si="6"/>
        <v>-12509</v>
      </c>
      <c r="K85" s="2"/>
    </row>
    <row r="86" spans="1:11" x14ac:dyDescent="0.25">
      <c r="A86" s="1">
        <v>42819</v>
      </c>
      <c r="B86" s="2" t="s">
        <v>16</v>
      </c>
      <c r="C86" s="2" t="s">
        <v>12</v>
      </c>
      <c r="D86" s="2" t="s">
        <v>8</v>
      </c>
      <c r="E86">
        <v>40</v>
      </c>
      <c r="F86">
        <v>19</v>
      </c>
      <c r="G86" s="2">
        <f t="shared" si="7"/>
        <v>511749</v>
      </c>
      <c r="H86" s="2">
        <f t="shared" si="4"/>
        <v>511749</v>
      </c>
      <c r="I86" s="2">
        <f t="shared" si="5"/>
        <v>0</v>
      </c>
      <c r="J86" s="2">
        <f t="shared" si="6"/>
        <v>-11749</v>
      </c>
      <c r="K86" s="2"/>
    </row>
    <row r="87" spans="1:11" x14ac:dyDescent="0.25">
      <c r="A87" s="1">
        <v>42840</v>
      </c>
      <c r="B87" s="2" t="s">
        <v>17</v>
      </c>
      <c r="C87" s="2" t="s">
        <v>11</v>
      </c>
      <c r="D87" s="2" t="s">
        <v>14</v>
      </c>
      <c r="E87">
        <v>21</v>
      </c>
      <c r="F87">
        <v>36</v>
      </c>
      <c r="G87" s="2">
        <f t="shared" si="7"/>
        <v>512505</v>
      </c>
      <c r="H87" s="2">
        <f t="shared" si="4"/>
        <v>0</v>
      </c>
      <c r="I87" s="2">
        <f t="shared" si="5"/>
        <v>0</v>
      </c>
      <c r="J87" s="2">
        <f t="shared" si="6"/>
        <v>-12505</v>
      </c>
      <c r="K87" s="2"/>
    </row>
    <row r="88" spans="1:11" x14ac:dyDescent="0.25">
      <c r="A88" s="1">
        <v>42840</v>
      </c>
      <c r="B88" s="2" t="s">
        <v>17</v>
      </c>
      <c r="C88" s="2" t="s">
        <v>7</v>
      </c>
      <c r="D88" s="2" t="s">
        <v>14</v>
      </c>
      <c r="E88">
        <v>2</v>
      </c>
      <c r="F88">
        <v>97</v>
      </c>
      <c r="G88" s="2">
        <f t="shared" si="7"/>
        <v>512699</v>
      </c>
      <c r="H88" s="2">
        <f t="shared" si="4"/>
        <v>0</v>
      </c>
      <c r="I88" s="2">
        <f t="shared" si="5"/>
        <v>0</v>
      </c>
      <c r="J88" s="2">
        <f t="shared" si="6"/>
        <v>-12699</v>
      </c>
      <c r="K88" s="2"/>
    </row>
    <row r="89" spans="1:11" x14ac:dyDescent="0.25">
      <c r="A89" s="1">
        <v>42840</v>
      </c>
      <c r="B89" s="2" t="s">
        <v>17</v>
      </c>
      <c r="C89" s="2" t="s">
        <v>12</v>
      </c>
      <c r="D89" s="2" t="s">
        <v>8</v>
      </c>
      <c r="E89">
        <v>12</v>
      </c>
      <c r="F89">
        <v>20</v>
      </c>
      <c r="G89" s="2">
        <f t="shared" si="7"/>
        <v>512459</v>
      </c>
      <c r="H89" s="2">
        <f t="shared" si="4"/>
        <v>0</v>
      </c>
      <c r="I89" s="2">
        <f t="shared" si="5"/>
        <v>0</v>
      </c>
      <c r="J89" s="2">
        <f t="shared" si="6"/>
        <v>-12459</v>
      </c>
      <c r="K89" s="2"/>
    </row>
    <row r="90" spans="1:11" x14ac:dyDescent="0.25">
      <c r="A90" s="1">
        <v>42840</v>
      </c>
      <c r="B90" s="2" t="s">
        <v>17</v>
      </c>
      <c r="C90" s="2" t="s">
        <v>10</v>
      </c>
      <c r="D90" s="2" t="s">
        <v>8</v>
      </c>
      <c r="E90">
        <v>15</v>
      </c>
      <c r="F90">
        <v>8</v>
      </c>
      <c r="G90" s="2">
        <f t="shared" si="7"/>
        <v>512339</v>
      </c>
      <c r="H90" s="2">
        <f t="shared" si="4"/>
        <v>0</v>
      </c>
      <c r="I90" s="2">
        <f t="shared" si="5"/>
        <v>0</v>
      </c>
      <c r="J90" s="2">
        <f t="shared" si="6"/>
        <v>-12339</v>
      </c>
      <c r="K90" s="2"/>
    </row>
    <row r="91" spans="1:11" x14ac:dyDescent="0.25">
      <c r="A91" s="1">
        <v>42840</v>
      </c>
      <c r="B91" s="2" t="s">
        <v>17</v>
      </c>
      <c r="C91" s="2" t="s">
        <v>9</v>
      </c>
      <c r="D91" s="2" t="s">
        <v>8</v>
      </c>
      <c r="E91">
        <v>1</v>
      </c>
      <c r="F91">
        <v>40</v>
      </c>
      <c r="G91" s="2">
        <f t="shared" si="7"/>
        <v>512299</v>
      </c>
      <c r="H91" s="2">
        <f t="shared" si="4"/>
        <v>512299</v>
      </c>
      <c r="I91" s="2">
        <f t="shared" si="5"/>
        <v>0</v>
      </c>
      <c r="J91" s="2">
        <f t="shared" si="6"/>
        <v>-12299</v>
      </c>
      <c r="K91" s="2"/>
    </row>
    <row r="92" spans="1:11" x14ac:dyDescent="0.25">
      <c r="A92" s="1">
        <v>42864</v>
      </c>
      <c r="B92" s="2" t="s">
        <v>18</v>
      </c>
      <c r="C92" s="2" t="s">
        <v>10</v>
      </c>
      <c r="D92" s="2" t="s">
        <v>14</v>
      </c>
      <c r="E92">
        <v>86</v>
      </c>
      <c r="F92">
        <v>12</v>
      </c>
      <c r="G92" s="2">
        <f t="shared" si="7"/>
        <v>513331</v>
      </c>
      <c r="H92" s="2">
        <f t="shared" si="4"/>
        <v>0</v>
      </c>
      <c r="I92" s="2">
        <f t="shared" si="5"/>
        <v>0</v>
      </c>
      <c r="J92" s="2">
        <f t="shared" si="6"/>
        <v>-13331</v>
      </c>
      <c r="K92" s="2"/>
    </row>
    <row r="93" spans="1:11" x14ac:dyDescent="0.25">
      <c r="A93" s="1">
        <v>42864</v>
      </c>
      <c r="B93" s="2" t="s">
        <v>18</v>
      </c>
      <c r="C93" s="2" t="s">
        <v>12</v>
      </c>
      <c r="D93" s="2" t="s">
        <v>14</v>
      </c>
      <c r="E93">
        <v>110</v>
      </c>
      <c r="F93">
        <v>31</v>
      </c>
      <c r="G93" s="2">
        <f t="shared" si="7"/>
        <v>516741</v>
      </c>
      <c r="H93" s="2">
        <f t="shared" si="4"/>
        <v>0</v>
      </c>
      <c r="I93" s="2">
        <f t="shared" si="5"/>
        <v>0</v>
      </c>
      <c r="J93" s="2">
        <f t="shared" si="6"/>
        <v>-16741</v>
      </c>
      <c r="K93" s="2"/>
    </row>
    <row r="94" spans="1:11" x14ac:dyDescent="0.25">
      <c r="A94" s="1">
        <v>42864</v>
      </c>
      <c r="B94" s="2" t="s">
        <v>18</v>
      </c>
      <c r="C94" s="2" t="s">
        <v>9</v>
      </c>
      <c r="D94" s="2" t="s">
        <v>8</v>
      </c>
      <c r="E94">
        <v>33</v>
      </c>
      <c r="F94">
        <v>38</v>
      </c>
      <c r="G94" s="2">
        <f t="shared" si="7"/>
        <v>515487</v>
      </c>
      <c r="H94" s="2">
        <f t="shared" si="4"/>
        <v>0</v>
      </c>
      <c r="I94" s="2">
        <f t="shared" si="5"/>
        <v>0</v>
      </c>
      <c r="J94" s="2">
        <f t="shared" si="6"/>
        <v>-15487</v>
      </c>
      <c r="K94" s="2"/>
    </row>
    <row r="95" spans="1:11" x14ac:dyDescent="0.25">
      <c r="A95" s="1">
        <v>42864</v>
      </c>
      <c r="B95" s="2" t="s">
        <v>18</v>
      </c>
      <c r="C95" s="2" t="s">
        <v>11</v>
      </c>
      <c r="D95" s="2" t="s">
        <v>8</v>
      </c>
      <c r="E95">
        <v>13</v>
      </c>
      <c r="F95">
        <v>23</v>
      </c>
      <c r="G95" s="2">
        <f t="shared" si="7"/>
        <v>515188</v>
      </c>
      <c r="H95" s="2">
        <f t="shared" si="4"/>
        <v>0</v>
      </c>
      <c r="I95" s="2">
        <f t="shared" si="5"/>
        <v>0</v>
      </c>
      <c r="J95" s="2">
        <f t="shared" si="6"/>
        <v>-15188</v>
      </c>
      <c r="K95" s="2"/>
    </row>
    <row r="96" spans="1:11" x14ac:dyDescent="0.25">
      <c r="A96" s="1">
        <v>42864</v>
      </c>
      <c r="B96" s="2" t="s">
        <v>18</v>
      </c>
      <c r="C96" s="2" t="s">
        <v>7</v>
      </c>
      <c r="D96" s="2" t="s">
        <v>8</v>
      </c>
      <c r="E96">
        <v>37</v>
      </c>
      <c r="F96">
        <v>61</v>
      </c>
      <c r="G96" s="2">
        <f t="shared" si="7"/>
        <v>512931</v>
      </c>
      <c r="H96" s="2">
        <f t="shared" si="4"/>
        <v>512931</v>
      </c>
      <c r="I96" s="2">
        <f t="shared" si="5"/>
        <v>0</v>
      </c>
      <c r="J96" s="2">
        <f t="shared" si="6"/>
        <v>-12931</v>
      </c>
      <c r="K96" s="2"/>
    </row>
    <row r="97" spans="1:11" x14ac:dyDescent="0.25">
      <c r="A97" s="1">
        <v>42882</v>
      </c>
      <c r="B97" s="2" t="s">
        <v>19</v>
      </c>
      <c r="C97" s="2" t="s">
        <v>10</v>
      </c>
      <c r="D97" s="2" t="s">
        <v>14</v>
      </c>
      <c r="E97">
        <v>1</v>
      </c>
      <c r="F97">
        <v>12</v>
      </c>
      <c r="G97" s="2">
        <f t="shared" si="7"/>
        <v>512943</v>
      </c>
      <c r="H97" s="2">
        <f t="shared" si="4"/>
        <v>0</v>
      </c>
      <c r="I97" s="2">
        <f t="shared" si="5"/>
        <v>0</v>
      </c>
      <c r="J97" s="2">
        <f t="shared" si="6"/>
        <v>-12943</v>
      </c>
      <c r="K97" s="2"/>
    </row>
    <row r="98" spans="1:11" x14ac:dyDescent="0.25">
      <c r="A98" s="1">
        <v>42882</v>
      </c>
      <c r="B98" s="2" t="s">
        <v>19</v>
      </c>
      <c r="C98" s="2" t="s">
        <v>9</v>
      </c>
      <c r="D98" s="2" t="s">
        <v>14</v>
      </c>
      <c r="E98">
        <v>68</v>
      </c>
      <c r="F98">
        <v>59</v>
      </c>
      <c r="G98" s="2">
        <f t="shared" si="7"/>
        <v>516955</v>
      </c>
      <c r="H98" s="2">
        <f t="shared" si="4"/>
        <v>0</v>
      </c>
      <c r="I98" s="2">
        <f t="shared" si="5"/>
        <v>0</v>
      </c>
      <c r="J98" s="2">
        <f t="shared" si="6"/>
        <v>-16955</v>
      </c>
      <c r="K98" s="2"/>
    </row>
    <row r="99" spans="1:11" x14ac:dyDescent="0.25">
      <c r="A99" s="1">
        <v>42882</v>
      </c>
      <c r="B99" s="2" t="s">
        <v>19</v>
      </c>
      <c r="C99" s="2" t="s">
        <v>7</v>
      </c>
      <c r="D99" s="2" t="s">
        <v>8</v>
      </c>
      <c r="E99">
        <v>35</v>
      </c>
      <c r="F99">
        <v>66</v>
      </c>
      <c r="G99" s="2">
        <f t="shared" si="7"/>
        <v>514645</v>
      </c>
      <c r="H99" s="2">
        <f t="shared" si="4"/>
        <v>0</v>
      </c>
      <c r="I99" s="2">
        <f t="shared" si="5"/>
        <v>0</v>
      </c>
      <c r="J99" s="2">
        <f t="shared" si="6"/>
        <v>-14645</v>
      </c>
      <c r="K99" s="2"/>
    </row>
    <row r="100" spans="1:11" x14ac:dyDescent="0.25">
      <c r="A100" s="1">
        <v>42882</v>
      </c>
      <c r="B100" s="2" t="s">
        <v>19</v>
      </c>
      <c r="C100" s="2" t="s">
        <v>12</v>
      </c>
      <c r="D100" s="2" t="s">
        <v>8</v>
      </c>
      <c r="E100">
        <v>25</v>
      </c>
      <c r="F100">
        <v>21</v>
      </c>
      <c r="G100" s="2">
        <f t="shared" si="7"/>
        <v>514120</v>
      </c>
      <c r="H100" s="2">
        <f t="shared" si="4"/>
        <v>0</v>
      </c>
      <c r="I100" s="2">
        <f t="shared" si="5"/>
        <v>0</v>
      </c>
      <c r="J100" s="2">
        <f t="shared" si="6"/>
        <v>-14120</v>
      </c>
      <c r="K100" s="2"/>
    </row>
    <row r="101" spans="1:11" x14ac:dyDescent="0.25">
      <c r="A101" s="1">
        <v>42882</v>
      </c>
      <c r="B101" s="2" t="s">
        <v>19</v>
      </c>
      <c r="C101" s="2" t="s">
        <v>11</v>
      </c>
      <c r="D101" s="2" t="s">
        <v>8</v>
      </c>
      <c r="E101">
        <v>10</v>
      </c>
      <c r="F101">
        <v>25</v>
      </c>
      <c r="G101" s="2">
        <f t="shared" si="7"/>
        <v>513870</v>
      </c>
      <c r="H101" s="2">
        <f t="shared" si="4"/>
        <v>513870</v>
      </c>
      <c r="I101" s="2">
        <f t="shared" si="5"/>
        <v>0</v>
      </c>
      <c r="J101" s="2">
        <f t="shared" si="6"/>
        <v>-13870</v>
      </c>
      <c r="K101" s="2"/>
    </row>
    <row r="102" spans="1:11" x14ac:dyDescent="0.25">
      <c r="A102" s="1">
        <v>42904</v>
      </c>
      <c r="B102" s="2" t="s">
        <v>20</v>
      </c>
      <c r="C102" s="2" t="s">
        <v>11</v>
      </c>
      <c r="D102" s="2" t="s">
        <v>14</v>
      </c>
      <c r="E102">
        <v>38</v>
      </c>
      <c r="F102">
        <v>37</v>
      </c>
      <c r="G102" s="2">
        <f t="shared" si="7"/>
        <v>515276</v>
      </c>
      <c r="H102" s="2">
        <f t="shared" si="4"/>
        <v>0</v>
      </c>
      <c r="I102" s="2">
        <f t="shared" si="5"/>
        <v>0</v>
      </c>
      <c r="J102" s="2">
        <f t="shared" si="6"/>
        <v>-15276</v>
      </c>
      <c r="K102" s="2"/>
    </row>
    <row r="103" spans="1:11" x14ac:dyDescent="0.25">
      <c r="A103" s="1">
        <v>42904</v>
      </c>
      <c r="B103" s="2" t="s">
        <v>20</v>
      </c>
      <c r="C103" s="2" t="s">
        <v>10</v>
      </c>
      <c r="D103" s="2" t="s">
        <v>8</v>
      </c>
      <c r="E103">
        <v>22</v>
      </c>
      <c r="F103">
        <v>8</v>
      </c>
      <c r="G103" s="2">
        <f t="shared" si="7"/>
        <v>515100</v>
      </c>
      <c r="H103" s="2">
        <f t="shared" si="4"/>
        <v>0</v>
      </c>
      <c r="I103" s="2">
        <f t="shared" si="5"/>
        <v>0</v>
      </c>
      <c r="J103" s="2">
        <f t="shared" si="6"/>
        <v>-15100</v>
      </c>
      <c r="K103" s="2"/>
    </row>
    <row r="104" spans="1:11" x14ac:dyDescent="0.25">
      <c r="A104" s="1">
        <v>42904</v>
      </c>
      <c r="B104" s="2" t="s">
        <v>20</v>
      </c>
      <c r="C104" s="2" t="s">
        <v>12</v>
      </c>
      <c r="D104" s="2" t="s">
        <v>8</v>
      </c>
      <c r="E104">
        <v>25</v>
      </c>
      <c r="F104">
        <v>20</v>
      </c>
      <c r="G104" s="2">
        <f t="shared" si="7"/>
        <v>514600</v>
      </c>
      <c r="H104" s="2">
        <f t="shared" si="4"/>
        <v>0</v>
      </c>
      <c r="I104" s="2">
        <f t="shared" si="5"/>
        <v>0</v>
      </c>
      <c r="J104" s="2">
        <f t="shared" si="6"/>
        <v>-14600</v>
      </c>
      <c r="K104" s="2"/>
    </row>
    <row r="105" spans="1:11" x14ac:dyDescent="0.25">
      <c r="A105" s="1">
        <v>42904</v>
      </c>
      <c r="B105" s="2" t="s">
        <v>20</v>
      </c>
      <c r="C105" s="2" t="s">
        <v>9</v>
      </c>
      <c r="D105" s="2" t="s">
        <v>8</v>
      </c>
      <c r="E105">
        <v>8</v>
      </c>
      <c r="F105">
        <v>39</v>
      </c>
      <c r="G105" s="2">
        <f t="shared" si="7"/>
        <v>514288</v>
      </c>
      <c r="H105" s="2">
        <f t="shared" si="4"/>
        <v>0</v>
      </c>
      <c r="I105" s="2">
        <f t="shared" si="5"/>
        <v>0</v>
      </c>
      <c r="J105" s="2">
        <f t="shared" si="6"/>
        <v>-14288</v>
      </c>
      <c r="K105" s="2"/>
    </row>
    <row r="106" spans="1:11" x14ac:dyDescent="0.25">
      <c r="A106" s="1">
        <v>42904</v>
      </c>
      <c r="B106" s="2" t="s">
        <v>20</v>
      </c>
      <c r="C106" s="2" t="s">
        <v>7</v>
      </c>
      <c r="D106" s="2" t="s">
        <v>8</v>
      </c>
      <c r="E106">
        <v>45</v>
      </c>
      <c r="F106">
        <v>62</v>
      </c>
      <c r="G106" s="2">
        <f t="shared" si="7"/>
        <v>511498</v>
      </c>
      <c r="H106" s="2">
        <f t="shared" si="4"/>
        <v>511498</v>
      </c>
      <c r="I106" s="2">
        <f t="shared" si="5"/>
        <v>0</v>
      </c>
      <c r="J106" s="2">
        <f t="shared" si="6"/>
        <v>-11498</v>
      </c>
      <c r="K106" s="2"/>
    </row>
    <row r="107" spans="1:11" x14ac:dyDescent="0.25">
      <c r="A107" s="1">
        <v>42929</v>
      </c>
      <c r="B107" s="2" t="s">
        <v>21</v>
      </c>
      <c r="C107" s="2" t="s">
        <v>7</v>
      </c>
      <c r="D107" s="2" t="s">
        <v>14</v>
      </c>
      <c r="E107">
        <v>116</v>
      </c>
      <c r="F107">
        <v>100</v>
      </c>
      <c r="G107" s="2">
        <f t="shared" si="7"/>
        <v>523098</v>
      </c>
      <c r="H107" s="2">
        <f t="shared" si="4"/>
        <v>0</v>
      </c>
      <c r="I107" s="2">
        <f t="shared" si="5"/>
        <v>0</v>
      </c>
      <c r="J107" s="2">
        <f t="shared" si="6"/>
        <v>-23098</v>
      </c>
      <c r="K107" s="2"/>
    </row>
    <row r="108" spans="1:11" x14ac:dyDescent="0.25">
      <c r="A108" s="1">
        <v>42929</v>
      </c>
      <c r="B108" s="2" t="s">
        <v>21</v>
      </c>
      <c r="C108" s="2" t="s">
        <v>12</v>
      </c>
      <c r="D108" s="2" t="s">
        <v>8</v>
      </c>
      <c r="E108">
        <v>29</v>
      </c>
      <c r="F108">
        <v>19</v>
      </c>
      <c r="G108" s="2">
        <f t="shared" si="7"/>
        <v>522547</v>
      </c>
      <c r="H108" s="2">
        <f t="shared" si="4"/>
        <v>522547</v>
      </c>
      <c r="I108" s="2">
        <f t="shared" si="5"/>
        <v>0</v>
      </c>
      <c r="J108" s="2">
        <f t="shared" si="6"/>
        <v>-22547</v>
      </c>
      <c r="K108" s="2"/>
    </row>
    <row r="109" spans="1:11" x14ac:dyDescent="0.25">
      <c r="A109" s="1">
        <v>42942</v>
      </c>
      <c r="B109" s="2" t="s">
        <v>22</v>
      </c>
      <c r="C109" s="2" t="s">
        <v>11</v>
      </c>
      <c r="D109" s="2" t="s">
        <v>14</v>
      </c>
      <c r="E109">
        <v>5</v>
      </c>
      <c r="F109">
        <v>34</v>
      </c>
      <c r="G109" s="2">
        <f t="shared" si="7"/>
        <v>522717</v>
      </c>
      <c r="H109" s="2">
        <f t="shared" si="4"/>
        <v>0</v>
      </c>
      <c r="I109" s="2">
        <f t="shared" si="5"/>
        <v>0</v>
      </c>
      <c r="J109" s="2">
        <f t="shared" si="6"/>
        <v>-22717</v>
      </c>
      <c r="K109" s="2"/>
    </row>
    <row r="110" spans="1:11" x14ac:dyDescent="0.25">
      <c r="A110" s="1">
        <v>42942</v>
      </c>
      <c r="B110" s="2" t="s">
        <v>22</v>
      </c>
      <c r="C110" s="2" t="s">
        <v>10</v>
      </c>
      <c r="D110" s="2" t="s">
        <v>14</v>
      </c>
      <c r="E110">
        <v>22</v>
      </c>
      <c r="F110">
        <v>11</v>
      </c>
      <c r="G110" s="2">
        <f t="shared" si="7"/>
        <v>522959</v>
      </c>
      <c r="H110" s="2">
        <f t="shared" si="4"/>
        <v>0</v>
      </c>
      <c r="I110" s="2">
        <f t="shared" si="5"/>
        <v>0</v>
      </c>
      <c r="J110" s="2">
        <f t="shared" si="6"/>
        <v>-22959</v>
      </c>
      <c r="K110" s="2"/>
    </row>
    <row r="111" spans="1:11" x14ac:dyDescent="0.25">
      <c r="A111" s="1">
        <v>42942</v>
      </c>
      <c r="B111" s="2" t="s">
        <v>22</v>
      </c>
      <c r="C111" s="2" t="s">
        <v>12</v>
      </c>
      <c r="D111" s="2" t="s">
        <v>8</v>
      </c>
      <c r="E111">
        <v>37</v>
      </c>
      <c r="F111">
        <v>22</v>
      </c>
      <c r="G111" s="2">
        <f t="shared" si="7"/>
        <v>522145</v>
      </c>
      <c r="H111" s="2">
        <f t="shared" si="4"/>
        <v>0</v>
      </c>
      <c r="I111" s="2">
        <f t="shared" si="5"/>
        <v>0</v>
      </c>
      <c r="J111" s="2">
        <f t="shared" si="6"/>
        <v>-22145</v>
      </c>
      <c r="K111" s="2"/>
    </row>
    <row r="112" spans="1:11" x14ac:dyDescent="0.25">
      <c r="A112" s="1">
        <v>42942</v>
      </c>
      <c r="B112" s="2" t="s">
        <v>22</v>
      </c>
      <c r="C112" s="2" t="s">
        <v>7</v>
      </c>
      <c r="D112" s="2" t="s">
        <v>8</v>
      </c>
      <c r="E112">
        <v>10</v>
      </c>
      <c r="F112">
        <v>70</v>
      </c>
      <c r="G112" s="2">
        <f t="shared" si="7"/>
        <v>521445</v>
      </c>
      <c r="H112" s="2">
        <f t="shared" si="4"/>
        <v>0</v>
      </c>
      <c r="I112" s="2">
        <f t="shared" si="5"/>
        <v>0</v>
      </c>
      <c r="J112" s="2">
        <f t="shared" si="6"/>
        <v>-21445</v>
      </c>
      <c r="K112" s="2"/>
    </row>
    <row r="113" spans="1:11" x14ac:dyDescent="0.25">
      <c r="A113" s="1">
        <v>42942</v>
      </c>
      <c r="B113" s="2" t="s">
        <v>22</v>
      </c>
      <c r="C113" s="2" t="s">
        <v>9</v>
      </c>
      <c r="D113" s="2" t="s">
        <v>8</v>
      </c>
      <c r="E113">
        <v>42</v>
      </c>
      <c r="F113">
        <v>44</v>
      </c>
      <c r="G113" s="2">
        <f t="shared" si="7"/>
        <v>519597</v>
      </c>
      <c r="H113" s="2">
        <f t="shared" si="4"/>
        <v>519597</v>
      </c>
      <c r="I113" s="2">
        <f t="shared" si="5"/>
        <v>0</v>
      </c>
      <c r="J113" s="2">
        <f t="shared" si="6"/>
        <v>-19597</v>
      </c>
      <c r="K113" s="2"/>
    </row>
    <row r="114" spans="1:11" x14ac:dyDescent="0.25">
      <c r="A114" s="1">
        <v>42959</v>
      </c>
      <c r="B114" s="2" t="s">
        <v>6</v>
      </c>
      <c r="C114" s="2" t="s">
        <v>7</v>
      </c>
      <c r="D114" s="2" t="s">
        <v>14</v>
      </c>
      <c r="E114">
        <v>11</v>
      </c>
      <c r="F114">
        <v>94</v>
      </c>
      <c r="G114" s="2">
        <f t="shared" si="7"/>
        <v>520631</v>
      </c>
      <c r="H114" s="2">
        <f t="shared" si="4"/>
        <v>0</v>
      </c>
      <c r="I114" s="2">
        <f t="shared" si="5"/>
        <v>0</v>
      </c>
      <c r="J114" s="2">
        <f t="shared" si="6"/>
        <v>-20631</v>
      </c>
      <c r="K114" s="2"/>
    </row>
    <row r="115" spans="1:11" x14ac:dyDescent="0.25">
      <c r="A115" s="1">
        <v>42959</v>
      </c>
      <c r="B115" s="2" t="s">
        <v>6</v>
      </c>
      <c r="C115" s="2" t="s">
        <v>9</v>
      </c>
      <c r="D115" s="2" t="s">
        <v>14</v>
      </c>
      <c r="E115">
        <v>48</v>
      </c>
      <c r="F115">
        <v>59</v>
      </c>
      <c r="G115" s="2">
        <f t="shared" si="7"/>
        <v>523463</v>
      </c>
      <c r="H115" s="2">
        <f t="shared" si="4"/>
        <v>0</v>
      </c>
      <c r="I115" s="2">
        <f t="shared" si="5"/>
        <v>0</v>
      </c>
      <c r="J115" s="2">
        <f t="shared" si="6"/>
        <v>-23463</v>
      </c>
      <c r="K115" s="2"/>
    </row>
    <row r="116" spans="1:11" x14ac:dyDescent="0.25">
      <c r="A116" s="1">
        <v>42959</v>
      </c>
      <c r="B116" s="2" t="s">
        <v>6</v>
      </c>
      <c r="C116" s="2" t="s">
        <v>12</v>
      </c>
      <c r="D116" s="2" t="s">
        <v>8</v>
      </c>
      <c r="E116">
        <v>20</v>
      </c>
      <c r="F116">
        <v>21</v>
      </c>
      <c r="G116" s="2">
        <f t="shared" si="7"/>
        <v>523043</v>
      </c>
      <c r="H116" s="2">
        <f t="shared" si="4"/>
        <v>0</v>
      </c>
      <c r="I116" s="2">
        <f t="shared" si="5"/>
        <v>0</v>
      </c>
      <c r="J116" s="2">
        <f t="shared" si="6"/>
        <v>-23043</v>
      </c>
      <c r="K116" s="2"/>
    </row>
    <row r="117" spans="1:11" x14ac:dyDescent="0.25">
      <c r="A117" s="1">
        <v>42959</v>
      </c>
      <c r="B117" s="2" t="s">
        <v>6</v>
      </c>
      <c r="C117" s="2" t="s">
        <v>11</v>
      </c>
      <c r="D117" s="2" t="s">
        <v>8</v>
      </c>
      <c r="E117">
        <v>26</v>
      </c>
      <c r="F117">
        <v>25</v>
      </c>
      <c r="G117" s="2">
        <f t="shared" si="7"/>
        <v>522393</v>
      </c>
      <c r="H117" s="2">
        <f t="shared" si="4"/>
        <v>522393</v>
      </c>
      <c r="I117" s="2">
        <f t="shared" si="5"/>
        <v>0</v>
      </c>
      <c r="J117" s="2">
        <f t="shared" si="6"/>
        <v>-22393</v>
      </c>
      <c r="K117" s="2"/>
    </row>
    <row r="118" spans="1:11" x14ac:dyDescent="0.25">
      <c r="A118" s="1">
        <v>42974</v>
      </c>
      <c r="B118" s="2" t="s">
        <v>13</v>
      </c>
      <c r="C118" s="2" t="s">
        <v>10</v>
      </c>
      <c r="D118" s="2" t="s">
        <v>8</v>
      </c>
      <c r="E118">
        <v>24</v>
      </c>
      <c r="F118">
        <v>9</v>
      </c>
      <c r="G118" s="2">
        <f t="shared" si="7"/>
        <v>522177</v>
      </c>
      <c r="H118" s="2">
        <f t="shared" si="4"/>
        <v>0</v>
      </c>
      <c r="I118" s="2">
        <f t="shared" si="5"/>
        <v>0</v>
      </c>
      <c r="J118" s="2">
        <f t="shared" si="6"/>
        <v>-22177</v>
      </c>
      <c r="K118" s="2"/>
    </row>
    <row r="119" spans="1:11" x14ac:dyDescent="0.25">
      <c r="A119" s="1">
        <v>42974</v>
      </c>
      <c r="B119" s="2" t="s">
        <v>13</v>
      </c>
      <c r="C119" s="2" t="s">
        <v>7</v>
      </c>
      <c r="D119" s="2" t="s">
        <v>8</v>
      </c>
      <c r="E119">
        <v>38</v>
      </c>
      <c r="F119">
        <v>68</v>
      </c>
      <c r="G119" s="2">
        <f t="shared" si="7"/>
        <v>519593</v>
      </c>
      <c r="H119" s="2">
        <f t="shared" si="4"/>
        <v>0</v>
      </c>
      <c r="I119" s="2">
        <f t="shared" si="5"/>
        <v>0</v>
      </c>
      <c r="J119" s="2">
        <f t="shared" si="6"/>
        <v>-19593</v>
      </c>
      <c r="K119" s="2"/>
    </row>
    <row r="120" spans="1:11" x14ac:dyDescent="0.25">
      <c r="A120" s="1">
        <v>42974</v>
      </c>
      <c r="B120" s="2" t="s">
        <v>13</v>
      </c>
      <c r="C120" s="2" t="s">
        <v>12</v>
      </c>
      <c r="D120" s="2" t="s">
        <v>8</v>
      </c>
      <c r="E120">
        <v>14</v>
      </c>
      <c r="F120">
        <v>21</v>
      </c>
      <c r="G120" s="2">
        <f t="shared" si="7"/>
        <v>519299</v>
      </c>
      <c r="H120" s="2">
        <f t="shared" si="4"/>
        <v>0</v>
      </c>
      <c r="I120" s="2">
        <f t="shared" si="5"/>
        <v>0</v>
      </c>
      <c r="J120" s="2">
        <f t="shared" si="6"/>
        <v>-19299</v>
      </c>
      <c r="K120" s="2"/>
    </row>
    <row r="121" spans="1:11" x14ac:dyDescent="0.25">
      <c r="A121" s="1">
        <v>42974</v>
      </c>
      <c r="B121" s="2" t="s">
        <v>13</v>
      </c>
      <c r="C121" s="2" t="s">
        <v>9</v>
      </c>
      <c r="D121" s="2" t="s">
        <v>8</v>
      </c>
      <c r="E121">
        <v>4</v>
      </c>
      <c r="F121">
        <v>43</v>
      </c>
      <c r="G121" s="2">
        <f t="shared" si="7"/>
        <v>519127</v>
      </c>
      <c r="H121" s="2">
        <f t="shared" si="4"/>
        <v>519127</v>
      </c>
      <c r="I121" s="2">
        <f t="shared" si="5"/>
        <v>0</v>
      </c>
      <c r="J121" s="2">
        <f t="shared" si="6"/>
        <v>-19127</v>
      </c>
      <c r="K121" s="2"/>
    </row>
    <row r="122" spans="1:11" x14ac:dyDescent="0.25">
      <c r="A122" s="1">
        <v>42993</v>
      </c>
      <c r="B122" s="2" t="s">
        <v>15</v>
      </c>
      <c r="C122" s="2" t="s">
        <v>11</v>
      </c>
      <c r="D122" s="2" t="s">
        <v>14</v>
      </c>
      <c r="E122">
        <v>19</v>
      </c>
      <c r="F122">
        <v>36</v>
      </c>
      <c r="G122" s="2">
        <f t="shared" si="7"/>
        <v>519811</v>
      </c>
      <c r="H122" s="2">
        <f t="shared" si="4"/>
        <v>0</v>
      </c>
      <c r="I122" s="2">
        <f t="shared" si="5"/>
        <v>0</v>
      </c>
      <c r="J122" s="2">
        <f t="shared" si="6"/>
        <v>-19811</v>
      </c>
      <c r="K122" s="2"/>
    </row>
    <row r="123" spans="1:11" x14ac:dyDescent="0.25">
      <c r="A123" s="1">
        <v>42993</v>
      </c>
      <c r="B123" s="2" t="s">
        <v>15</v>
      </c>
      <c r="C123" s="2" t="s">
        <v>7</v>
      </c>
      <c r="D123" s="2" t="s">
        <v>8</v>
      </c>
      <c r="E123">
        <v>30</v>
      </c>
      <c r="F123">
        <v>65</v>
      </c>
      <c r="G123" s="2">
        <f t="shared" si="7"/>
        <v>517861</v>
      </c>
      <c r="H123" s="2">
        <f t="shared" si="4"/>
        <v>517861</v>
      </c>
      <c r="I123" s="2">
        <f t="shared" si="5"/>
        <v>0</v>
      </c>
      <c r="J123" s="2">
        <f t="shared" si="6"/>
        <v>-17861</v>
      </c>
      <c r="K123" s="2"/>
    </row>
    <row r="124" spans="1:11" x14ac:dyDescent="0.25">
      <c r="A124" s="1">
        <v>43019</v>
      </c>
      <c r="B124" s="2" t="s">
        <v>16</v>
      </c>
      <c r="C124" s="2" t="s">
        <v>9</v>
      </c>
      <c r="D124" s="2" t="s">
        <v>14</v>
      </c>
      <c r="E124">
        <v>6</v>
      </c>
      <c r="F124">
        <v>63</v>
      </c>
      <c r="G124" s="2">
        <f t="shared" si="7"/>
        <v>518239</v>
      </c>
      <c r="H124" s="2">
        <f t="shared" si="4"/>
        <v>0</v>
      </c>
      <c r="I124" s="2">
        <f t="shared" si="5"/>
        <v>0</v>
      </c>
      <c r="J124" s="2">
        <f t="shared" si="6"/>
        <v>-18239</v>
      </c>
      <c r="K124" s="2"/>
    </row>
    <row r="125" spans="1:11" x14ac:dyDescent="0.25">
      <c r="A125" s="1">
        <v>43019</v>
      </c>
      <c r="B125" s="2" t="s">
        <v>16</v>
      </c>
      <c r="C125" s="2" t="s">
        <v>7</v>
      </c>
      <c r="D125" s="2" t="s">
        <v>8</v>
      </c>
      <c r="E125">
        <v>43</v>
      </c>
      <c r="F125">
        <v>59</v>
      </c>
      <c r="G125" s="2">
        <f t="shared" si="7"/>
        <v>515702</v>
      </c>
      <c r="H125" s="2">
        <f t="shared" si="4"/>
        <v>515702</v>
      </c>
      <c r="I125" s="2">
        <f t="shared" si="5"/>
        <v>0</v>
      </c>
      <c r="J125" s="2">
        <f t="shared" si="6"/>
        <v>-15702</v>
      </c>
      <c r="K125" s="2"/>
    </row>
    <row r="126" spans="1:11" x14ac:dyDescent="0.25">
      <c r="A126" s="1">
        <v>43040</v>
      </c>
      <c r="B126" s="2" t="s">
        <v>17</v>
      </c>
      <c r="C126" s="2" t="s">
        <v>9</v>
      </c>
      <c r="D126" s="2" t="s">
        <v>14</v>
      </c>
      <c r="E126">
        <v>1</v>
      </c>
      <c r="F126">
        <v>61</v>
      </c>
      <c r="G126" s="2">
        <f t="shared" si="7"/>
        <v>515763</v>
      </c>
      <c r="H126" s="2">
        <f t="shared" si="4"/>
        <v>0</v>
      </c>
      <c r="I126" s="2">
        <f t="shared" si="5"/>
        <v>0</v>
      </c>
      <c r="J126" s="2">
        <f t="shared" si="6"/>
        <v>-15763</v>
      </c>
      <c r="K126" s="2"/>
    </row>
    <row r="127" spans="1:11" x14ac:dyDescent="0.25">
      <c r="A127" s="1">
        <v>43040</v>
      </c>
      <c r="B127" s="2" t="s">
        <v>17</v>
      </c>
      <c r="C127" s="2" t="s">
        <v>12</v>
      </c>
      <c r="D127" s="2" t="s">
        <v>14</v>
      </c>
      <c r="E127">
        <v>147</v>
      </c>
      <c r="F127">
        <v>30</v>
      </c>
      <c r="G127" s="2">
        <f t="shared" si="7"/>
        <v>520173</v>
      </c>
      <c r="H127" s="2">
        <f t="shared" si="4"/>
        <v>0</v>
      </c>
      <c r="I127" s="2">
        <f t="shared" si="5"/>
        <v>0</v>
      </c>
      <c r="J127" s="2">
        <f t="shared" si="6"/>
        <v>-20173</v>
      </c>
      <c r="K127" s="2"/>
    </row>
    <row r="128" spans="1:11" x14ac:dyDescent="0.25">
      <c r="A128" s="1">
        <v>43040</v>
      </c>
      <c r="B128" s="2" t="s">
        <v>17</v>
      </c>
      <c r="C128" s="2" t="s">
        <v>10</v>
      </c>
      <c r="D128" s="2" t="s">
        <v>8</v>
      </c>
      <c r="E128">
        <v>15</v>
      </c>
      <c r="F128">
        <v>8</v>
      </c>
      <c r="G128" s="2">
        <f t="shared" si="7"/>
        <v>520053</v>
      </c>
      <c r="H128" s="2">
        <f t="shared" si="4"/>
        <v>0</v>
      </c>
      <c r="I128" s="2">
        <f t="shared" si="5"/>
        <v>0</v>
      </c>
      <c r="J128" s="2">
        <f t="shared" si="6"/>
        <v>-20053</v>
      </c>
      <c r="K128" s="2"/>
    </row>
    <row r="129" spans="1:11" x14ac:dyDescent="0.25">
      <c r="A129" s="1">
        <v>43040</v>
      </c>
      <c r="B129" s="2" t="s">
        <v>17</v>
      </c>
      <c r="C129" s="2" t="s">
        <v>7</v>
      </c>
      <c r="D129" s="2" t="s">
        <v>8</v>
      </c>
      <c r="E129">
        <v>24</v>
      </c>
      <c r="F129">
        <v>63</v>
      </c>
      <c r="G129" s="2">
        <f t="shared" si="7"/>
        <v>518541</v>
      </c>
      <c r="H129" s="2">
        <f t="shared" si="4"/>
        <v>0</v>
      </c>
      <c r="I129" s="2">
        <f t="shared" si="5"/>
        <v>0</v>
      </c>
      <c r="J129" s="2">
        <f t="shared" si="6"/>
        <v>-18541</v>
      </c>
      <c r="K129" s="2"/>
    </row>
    <row r="130" spans="1:11" x14ac:dyDescent="0.25">
      <c r="A130" s="1">
        <v>43040</v>
      </c>
      <c r="B130" s="2" t="s">
        <v>17</v>
      </c>
      <c r="C130" s="2" t="s">
        <v>11</v>
      </c>
      <c r="D130" s="2" t="s">
        <v>8</v>
      </c>
      <c r="E130">
        <v>19</v>
      </c>
      <c r="F130">
        <v>24</v>
      </c>
      <c r="G130" s="2">
        <f t="shared" si="7"/>
        <v>518085</v>
      </c>
      <c r="H130" s="2">
        <f t="shared" ref="H130:H193" si="8">IF(A130&lt;&gt;A131,G130,0)</f>
        <v>518085</v>
      </c>
      <c r="I130" s="2">
        <f t="shared" ref="I130:I193" si="9">IF(H130=$N$6,1,0)</f>
        <v>0</v>
      </c>
      <c r="J130" s="2">
        <f t="shared" ref="J130:J193" si="10">500000-G130</f>
        <v>-18085</v>
      </c>
      <c r="K130" s="2"/>
    </row>
    <row r="131" spans="1:11" x14ac:dyDescent="0.25">
      <c r="A131" s="1">
        <v>43064</v>
      </c>
      <c r="B131" s="2" t="s">
        <v>18</v>
      </c>
      <c r="C131" s="2" t="s">
        <v>7</v>
      </c>
      <c r="D131" s="2" t="s">
        <v>14</v>
      </c>
      <c r="E131">
        <v>134</v>
      </c>
      <c r="F131">
        <v>99</v>
      </c>
      <c r="G131" s="2">
        <f t="shared" si="7"/>
        <v>531351</v>
      </c>
      <c r="H131" s="2">
        <f t="shared" si="8"/>
        <v>0</v>
      </c>
      <c r="I131" s="2">
        <f t="shared" si="9"/>
        <v>0</v>
      </c>
      <c r="J131" s="2">
        <f t="shared" si="10"/>
        <v>-31351</v>
      </c>
      <c r="K131" s="2"/>
    </row>
    <row r="132" spans="1:11" x14ac:dyDescent="0.25">
      <c r="A132" s="1">
        <v>43064</v>
      </c>
      <c r="B132" s="2" t="s">
        <v>18</v>
      </c>
      <c r="C132" s="2" t="s">
        <v>9</v>
      </c>
      <c r="D132" s="2" t="s">
        <v>8</v>
      </c>
      <c r="E132">
        <v>12</v>
      </c>
      <c r="F132">
        <v>38</v>
      </c>
      <c r="G132" s="2">
        <f t="shared" ref="G132:G195" si="11">G131+IF(D132="Z",-E132*F132,E132*F132)</f>
        <v>530895</v>
      </c>
      <c r="H132" s="2">
        <f t="shared" si="8"/>
        <v>530895</v>
      </c>
      <c r="I132" s="2">
        <f t="shared" si="9"/>
        <v>0</v>
      </c>
      <c r="J132" s="2">
        <f t="shared" si="10"/>
        <v>-30895</v>
      </c>
      <c r="K132" s="2"/>
    </row>
    <row r="133" spans="1:11" x14ac:dyDescent="0.25">
      <c r="A133" s="1">
        <v>43082</v>
      </c>
      <c r="B133" s="2" t="s">
        <v>19</v>
      </c>
      <c r="C133" s="2" t="s">
        <v>12</v>
      </c>
      <c r="D133" s="2" t="s">
        <v>14</v>
      </c>
      <c r="E133">
        <v>4</v>
      </c>
      <c r="F133">
        <v>30</v>
      </c>
      <c r="G133" s="2">
        <f t="shared" si="11"/>
        <v>531015</v>
      </c>
      <c r="H133" s="2">
        <f t="shared" si="8"/>
        <v>0</v>
      </c>
      <c r="I133" s="2">
        <f t="shared" si="9"/>
        <v>0</v>
      </c>
      <c r="J133" s="2">
        <f t="shared" si="10"/>
        <v>-31015</v>
      </c>
      <c r="K133" s="2"/>
    </row>
    <row r="134" spans="1:11" x14ac:dyDescent="0.25">
      <c r="A134" s="1">
        <v>43082</v>
      </c>
      <c r="B134" s="2" t="s">
        <v>19</v>
      </c>
      <c r="C134" s="2" t="s">
        <v>10</v>
      </c>
      <c r="D134" s="2" t="s">
        <v>8</v>
      </c>
      <c r="E134">
        <v>26</v>
      </c>
      <c r="F134">
        <v>8</v>
      </c>
      <c r="G134" s="2">
        <f t="shared" si="11"/>
        <v>530807</v>
      </c>
      <c r="H134" s="2">
        <f t="shared" si="8"/>
        <v>0</v>
      </c>
      <c r="I134" s="2">
        <f t="shared" si="9"/>
        <v>0</v>
      </c>
      <c r="J134" s="2">
        <f t="shared" si="10"/>
        <v>-30807</v>
      </c>
      <c r="K134" s="2"/>
    </row>
    <row r="135" spans="1:11" x14ac:dyDescent="0.25">
      <c r="A135" s="1">
        <v>43082</v>
      </c>
      <c r="B135" s="2" t="s">
        <v>19</v>
      </c>
      <c r="C135" s="2" t="s">
        <v>7</v>
      </c>
      <c r="D135" s="2" t="s">
        <v>8</v>
      </c>
      <c r="E135">
        <v>38</v>
      </c>
      <c r="F135">
        <v>66</v>
      </c>
      <c r="G135" s="2">
        <f t="shared" si="11"/>
        <v>528299</v>
      </c>
      <c r="H135" s="2">
        <f t="shared" si="8"/>
        <v>528299</v>
      </c>
      <c r="I135" s="2">
        <f t="shared" si="9"/>
        <v>0</v>
      </c>
      <c r="J135" s="2">
        <f t="shared" si="10"/>
        <v>-28299</v>
      </c>
      <c r="K135" s="2"/>
    </row>
    <row r="136" spans="1:11" x14ac:dyDescent="0.25">
      <c r="A136" s="1">
        <v>43104</v>
      </c>
      <c r="B136" s="2" t="s">
        <v>20</v>
      </c>
      <c r="C136" s="2" t="s">
        <v>7</v>
      </c>
      <c r="D136" s="2" t="s">
        <v>14</v>
      </c>
      <c r="E136">
        <v>38</v>
      </c>
      <c r="F136">
        <v>98</v>
      </c>
      <c r="G136" s="2">
        <f t="shared" si="11"/>
        <v>532023</v>
      </c>
      <c r="H136" s="2">
        <f t="shared" si="8"/>
        <v>0</v>
      </c>
      <c r="I136" s="2">
        <f t="shared" si="9"/>
        <v>0</v>
      </c>
      <c r="J136" s="2">
        <f t="shared" si="10"/>
        <v>-32023</v>
      </c>
      <c r="K136" s="2"/>
    </row>
    <row r="137" spans="1:11" x14ac:dyDescent="0.25">
      <c r="A137" s="1">
        <v>43104</v>
      </c>
      <c r="B137" s="2" t="s">
        <v>20</v>
      </c>
      <c r="C137" s="2" t="s">
        <v>11</v>
      </c>
      <c r="D137" s="2" t="s">
        <v>14</v>
      </c>
      <c r="E137">
        <v>44</v>
      </c>
      <c r="F137">
        <v>37</v>
      </c>
      <c r="G137" s="2">
        <f t="shared" si="11"/>
        <v>533651</v>
      </c>
      <c r="H137" s="2">
        <f t="shared" si="8"/>
        <v>0</v>
      </c>
      <c r="I137" s="2">
        <f t="shared" si="9"/>
        <v>0</v>
      </c>
      <c r="J137" s="2">
        <f t="shared" si="10"/>
        <v>-33651</v>
      </c>
      <c r="K137" s="2"/>
    </row>
    <row r="138" spans="1:11" x14ac:dyDescent="0.25">
      <c r="A138" s="1">
        <v>43104</v>
      </c>
      <c r="B138" s="2" t="s">
        <v>20</v>
      </c>
      <c r="C138" s="2" t="s">
        <v>10</v>
      </c>
      <c r="D138" s="2" t="s">
        <v>8</v>
      </c>
      <c r="E138">
        <v>21</v>
      </c>
      <c r="F138">
        <v>8</v>
      </c>
      <c r="G138" s="2">
        <f t="shared" si="11"/>
        <v>533483</v>
      </c>
      <c r="H138" s="2">
        <f t="shared" si="8"/>
        <v>0</v>
      </c>
      <c r="I138" s="2">
        <f t="shared" si="9"/>
        <v>0</v>
      </c>
      <c r="J138" s="2">
        <f t="shared" si="10"/>
        <v>-33483</v>
      </c>
      <c r="K138" s="2"/>
    </row>
    <row r="139" spans="1:11" x14ac:dyDescent="0.25">
      <c r="A139" s="1">
        <v>43104</v>
      </c>
      <c r="B139" s="2" t="s">
        <v>20</v>
      </c>
      <c r="C139" s="2" t="s">
        <v>9</v>
      </c>
      <c r="D139" s="2" t="s">
        <v>8</v>
      </c>
      <c r="E139">
        <v>10</v>
      </c>
      <c r="F139">
        <v>39</v>
      </c>
      <c r="G139" s="2">
        <f t="shared" si="11"/>
        <v>533093</v>
      </c>
      <c r="H139" s="2">
        <f t="shared" si="8"/>
        <v>533093</v>
      </c>
      <c r="I139" s="2">
        <f t="shared" si="9"/>
        <v>0</v>
      </c>
      <c r="J139" s="2">
        <f t="shared" si="10"/>
        <v>-33093</v>
      </c>
      <c r="K139" s="2"/>
    </row>
    <row r="140" spans="1:11" x14ac:dyDescent="0.25">
      <c r="A140" s="1">
        <v>43129</v>
      </c>
      <c r="B140" s="2" t="s">
        <v>21</v>
      </c>
      <c r="C140" s="2" t="s">
        <v>11</v>
      </c>
      <c r="D140" s="2" t="s">
        <v>14</v>
      </c>
      <c r="E140">
        <v>15</v>
      </c>
      <c r="F140">
        <v>38</v>
      </c>
      <c r="G140" s="2">
        <f t="shared" si="11"/>
        <v>533663</v>
      </c>
      <c r="H140" s="2">
        <f t="shared" si="8"/>
        <v>0</v>
      </c>
      <c r="I140" s="2">
        <f t="shared" si="9"/>
        <v>0</v>
      </c>
      <c r="J140" s="2">
        <f t="shared" si="10"/>
        <v>-33663</v>
      </c>
      <c r="K140" s="2"/>
    </row>
    <row r="141" spans="1:11" x14ac:dyDescent="0.25">
      <c r="A141" s="1">
        <v>43129</v>
      </c>
      <c r="B141" s="2" t="s">
        <v>21</v>
      </c>
      <c r="C141" s="2" t="s">
        <v>9</v>
      </c>
      <c r="D141" s="2" t="s">
        <v>14</v>
      </c>
      <c r="E141">
        <v>22</v>
      </c>
      <c r="F141">
        <v>63</v>
      </c>
      <c r="G141" s="2">
        <f t="shared" si="11"/>
        <v>535049</v>
      </c>
      <c r="H141" s="2">
        <f t="shared" si="8"/>
        <v>0</v>
      </c>
      <c r="I141" s="2">
        <f t="shared" si="9"/>
        <v>0</v>
      </c>
      <c r="J141" s="2">
        <f t="shared" si="10"/>
        <v>-35049</v>
      </c>
      <c r="K141" s="2"/>
    </row>
    <row r="142" spans="1:11" x14ac:dyDescent="0.25">
      <c r="A142" s="1">
        <v>43129</v>
      </c>
      <c r="B142" s="2" t="s">
        <v>21</v>
      </c>
      <c r="C142" s="2" t="s">
        <v>7</v>
      </c>
      <c r="D142" s="2" t="s">
        <v>8</v>
      </c>
      <c r="E142">
        <v>9</v>
      </c>
      <c r="F142">
        <v>60</v>
      </c>
      <c r="G142" s="2">
        <f t="shared" si="11"/>
        <v>534509</v>
      </c>
      <c r="H142" s="2">
        <f t="shared" si="8"/>
        <v>0</v>
      </c>
      <c r="I142" s="2">
        <f t="shared" si="9"/>
        <v>0</v>
      </c>
      <c r="J142" s="2">
        <f t="shared" si="10"/>
        <v>-34509</v>
      </c>
      <c r="K142" s="2"/>
    </row>
    <row r="143" spans="1:11" x14ac:dyDescent="0.25">
      <c r="A143" s="1">
        <v>43129</v>
      </c>
      <c r="B143" s="2" t="s">
        <v>21</v>
      </c>
      <c r="C143" s="2" t="s">
        <v>12</v>
      </c>
      <c r="D143" s="2" t="s">
        <v>8</v>
      </c>
      <c r="E143">
        <v>6</v>
      </c>
      <c r="F143">
        <v>19</v>
      </c>
      <c r="G143" s="2">
        <f t="shared" si="11"/>
        <v>534395</v>
      </c>
      <c r="H143" s="2">
        <f t="shared" si="8"/>
        <v>0</v>
      </c>
      <c r="I143" s="2">
        <f t="shared" si="9"/>
        <v>0</v>
      </c>
      <c r="J143" s="2">
        <f t="shared" si="10"/>
        <v>-34395</v>
      </c>
      <c r="K143" s="2"/>
    </row>
    <row r="144" spans="1:11" x14ac:dyDescent="0.25">
      <c r="A144" s="1">
        <v>43129</v>
      </c>
      <c r="B144" s="2" t="s">
        <v>21</v>
      </c>
      <c r="C144" s="2" t="s">
        <v>10</v>
      </c>
      <c r="D144" s="2" t="s">
        <v>8</v>
      </c>
      <c r="E144">
        <v>4</v>
      </c>
      <c r="F144">
        <v>8</v>
      </c>
      <c r="G144" s="2">
        <f t="shared" si="11"/>
        <v>534363</v>
      </c>
      <c r="H144" s="2">
        <f t="shared" si="8"/>
        <v>534363</v>
      </c>
      <c r="I144" s="2">
        <f t="shared" si="9"/>
        <v>0</v>
      </c>
      <c r="J144" s="2">
        <f t="shared" si="10"/>
        <v>-34363</v>
      </c>
      <c r="K144" s="2"/>
    </row>
    <row r="145" spans="1:11" x14ac:dyDescent="0.25">
      <c r="A145" s="1">
        <v>43130</v>
      </c>
      <c r="B145" s="2" t="s">
        <v>22</v>
      </c>
      <c r="C145" s="2" t="s">
        <v>12</v>
      </c>
      <c r="D145" s="2" t="s">
        <v>14</v>
      </c>
      <c r="E145">
        <v>6</v>
      </c>
      <c r="F145">
        <v>25</v>
      </c>
      <c r="G145" s="2">
        <f t="shared" si="11"/>
        <v>534513</v>
      </c>
      <c r="H145" s="2">
        <f t="shared" si="8"/>
        <v>0</v>
      </c>
      <c r="I145" s="2">
        <f t="shared" si="9"/>
        <v>0</v>
      </c>
      <c r="J145" s="2">
        <f t="shared" si="10"/>
        <v>-34513</v>
      </c>
      <c r="K145" s="2"/>
    </row>
    <row r="146" spans="1:11" x14ac:dyDescent="0.25">
      <c r="A146" s="1">
        <v>43130</v>
      </c>
      <c r="B146" s="2" t="s">
        <v>22</v>
      </c>
      <c r="C146" s="2" t="s">
        <v>7</v>
      </c>
      <c r="D146" s="2" t="s">
        <v>8</v>
      </c>
      <c r="E146">
        <v>48</v>
      </c>
      <c r="F146">
        <v>79</v>
      </c>
      <c r="G146" s="2">
        <f t="shared" si="11"/>
        <v>530721</v>
      </c>
      <c r="H146" s="2">
        <f t="shared" si="8"/>
        <v>530721</v>
      </c>
      <c r="I146" s="2">
        <f t="shared" si="9"/>
        <v>0</v>
      </c>
      <c r="J146" s="2">
        <f t="shared" si="10"/>
        <v>-30721</v>
      </c>
      <c r="K146" s="2"/>
    </row>
    <row r="147" spans="1:11" x14ac:dyDescent="0.25">
      <c r="A147" s="1">
        <v>43147</v>
      </c>
      <c r="B147" s="2" t="s">
        <v>6</v>
      </c>
      <c r="C147" s="2" t="s">
        <v>9</v>
      </c>
      <c r="D147" s="2" t="s">
        <v>8</v>
      </c>
      <c r="E147">
        <v>34</v>
      </c>
      <c r="F147">
        <v>42</v>
      </c>
      <c r="G147" s="2">
        <f t="shared" si="11"/>
        <v>529293</v>
      </c>
      <c r="H147" s="2">
        <f t="shared" si="8"/>
        <v>0</v>
      </c>
      <c r="I147" s="2">
        <f t="shared" si="9"/>
        <v>0</v>
      </c>
      <c r="J147" s="2">
        <f t="shared" si="10"/>
        <v>-29293</v>
      </c>
      <c r="K147" s="2"/>
    </row>
    <row r="148" spans="1:11" x14ac:dyDescent="0.25">
      <c r="A148" s="1">
        <v>43147</v>
      </c>
      <c r="B148" s="2" t="s">
        <v>6</v>
      </c>
      <c r="C148" s="2" t="s">
        <v>11</v>
      </c>
      <c r="D148" s="2" t="s">
        <v>14</v>
      </c>
      <c r="E148">
        <v>49</v>
      </c>
      <c r="F148">
        <v>35</v>
      </c>
      <c r="G148" s="2">
        <f t="shared" si="11"/>
        <v>531008</v>
      </c>
      <c r="H148" s="2">
        <f t="shared" si="8"/>
        <v>0</v>
      </c>
      <c r="I148" s="2">
        <f t="shared" si="9"/>
        <v>0</v>
      </c>
      <c r="J148" s="2">
        <f t="shared" si="10"/>
        <v>-31008</v>
      </c>
      <c r="K148" s="2"/>
    </row>
    <row r="149" spans="1:11" x14ac:dyDescent="0.25">
      <c r="A149" s="1">
        <v>43147</v>
      </c>
      <c r="B149" s="2" t="s">
        <v>6</v>
      </c>
      <c r="C149" s="2" t="s">
        <v>10</v>
      </c>
      <c r="D149" s="2" t="s">
        <v>8</v>
      </c>
      <c r="E149">
        <v>10</v>
      </c>
      <c r="F149">
        <v>8</v>
      </c>
      <c r="G149" s="2">
        <f t="shared" si="11"/>
        <v>530928</v>
      </c>
      <c r="H149" s="2">
        <f t="shared" si="8"/>
        <v>0</v>
      </c>
      <c r="I149" s="2">
        <f t="shared" si="9"/>
        <v>0</v>
      </c>
      <c r="J149" s="2">
        <f t="shared" si="10"/>
        <v>-30928</v>
      </c>
      <c r="K149" s="2"/>
    </row>
    <row r="150" spans="1:11" x14ac:dyDescent="0.25">
      <c r="A150" s="1">
        <v>43147</v>
      </c>
      <c r="B150" s="2" t="s">
        <v>6</v>
      </c>
      <c r="C150" s="2" t="s">
        <v>12</v>
      </c>
      <c r="D150" s="2" t="s">
        <v>8</v>
      </c>
      <c r="E150">
        <v>47</v>
      </c>
      <c r="F150">
        <v>21</v>
      </c>
      <c r="G150" s="2">
        <f t="shared" si="11"/>
        <v>529941</v>
      </c>
      <c r="H150" s="2">
        <f t="shared" si="8"/>
        <v>0</v>
      </c>
      <c r="I150" s="2">
        <f t="shared" si="9"/>
        <v>0</v>
      </c>
      <c r="J150" s="2">
        <f t="shared" si="10"/>
        <v>-29941</v>
      </c>
      <c r="K150" s="2"/>
    </row>
    <row r="151" spans="1:11" x14ac:dyDescent="0.25">
      <c r="A151" s="1">
        <v>43147</v>
      </c>
      <c r="B151" s="2" t="s">
        <v>6</v>
      </c>
      <c r="C151" s="2" t="s">
        <v>7</v>
      </c>
      <c r="D151" s="2" t="s">
        <v>8</v>
      </c>
      <c r="E151">
        <v>48</v>
      </c>
      <c r="F151">
        <v>66</v>
      </c>
      <c r="G151" s="2">
        <f t="shared" si="11"/>
        <v>526773</v>
      </c>
      <c r="H151" s="2">
        <f t="shared" si="8"/>
        <v>526773</v>
      </c>
      <c r="I151" s="2">
        <f t="shared" si="9"/>
        <v>0</v>
      </c>
      <c r="J151" s="2">
        <f t="shared" si="10"/>
        <v>-26773</v>
      </c>
      <c r="K151" s="2"/>
    </row>
    <row r="152" spans="1:11" x14ac:dyDescent="0.25">
      <c r="A152" s="1">
        <v>43162</v>
      </c>
      <c r="B152" s="2" t="s">
        <v>13</v>
      </c>
      <c r="C152" s="2" t="s">
        <v>9</v>
      </c>
      <c r="D152" s="2" t="s">
        <v>14</v>
      </c>
      <c r="E152">
        <v>34</v>
      </c>
      <c r="F152">
        <v>58</v>
      </c>
      <c r="G152" s="2">
        <f t="shared" si="11"/>
        <v>528745</v>
      </c>
      <c r="H152" s="2">
        <f t="shared" si="8"/>
        <v>0</v>
      </c>
      <c r="I152" s="2">
        <f t="shared" si="9"/>
        <v>0</v>
      </c>
      <c r="J152" s="2">
        <f t="shared" si="10"/>
        <v>-28745</v>
      </c>
      <c r="K152" s="2"/>
    </row>
    <row r="153" spans="1:11" x14ac:dyDescent="0.25">
      <c r="A153" s="1">
        <v>43162</v>
      </c>
      <c r="B153" s="2" t="s">
        <v>13</v>
      </c>
      <c r="C153" s="2" t="s">
        <v>10</v>
      </c>
      <c r="D153" s="2" t="s">
        <v>8</v>
      </c>
      <c r="E153">
        <v>5</v>
      </c>
      <c r="F153">
        <v>9</v>
      </c>
      <c r="G153" s="2">
        <f t="shared" si="11"/>
        <v>528700</v>
      </c>
      <c r="H153" s="2">
        <f t="shared" si="8"/>
        <v>528700</v>
      </c>
      <c r="I153" s="2">
        <f t="shared" si="9"/>
        <v>0</v>
      </c>
      <c r="J153" s="2">
        <f t="shared" si="10"/>
        <v>-28700</v>
      </c>
      <c r="K153" s="2"/>
    </row>
    <row r="154" spans="1:11" x14ac:dyDescent="0.25">
      <c r="A154" s="1">
        <v>43181</v>
      </c>
      <c r="B154" s="2" t="s">
        <v>15</v>
      </c>
      <c r="C154" s="2" t="s">
        <v>12</v>
      </c>
      <c r="D154" s="2" t="s">
        <v>14</v>
      </c>
      <c r="E154">
        <v>46</v>
      </c>
      <c r="F154">
        <v>30</v>
      </c>
      <c r="G154" s="2">
        <f t="shared" si="11"/>
        <v>530080</v>
      </c>
      <c r="H154" s="2">
        <f t="shared" si="8"/>
        <v>0</v>
      </c>
      <c r="I154" s="2">
        <f t="shared" si="9"/>
        <v>0</v>
      </c>
      <c r="J154" s="2">
        <f t="shared" si="10"/>
        <v>-30080</v>
      </c>
      <c r="K154" s="2"/>
    </row>
    <row r="155" spans="1:11" x14ac:dyDescent="0.25">
      <c r="A155" s="1">
        <v>43181</v>
      </c>
      <c r="B155" s="2" t="s">
        <v>15</v>
      </c>
      <c r="C155" s="2" t="s">
        <v>7</v>
      </c>
      <c r="D155" s="2" t="s">
        <v>8</v>
      </c>
      <c r="E155">
        <v>49</v>
      </c>
      <c r="F155">
        <v>65</v>
      </c>
      <c r="G155" s="2">
        <f t="shared" si="11"/>
        <v>526895</v>
      </c>
      <c r="H155" s="2">
        <f t="shared" si="8"/>
        <v>0</v>
      </c>
      <c r="I155" s="2">
        <f t="shared" si="9"/>
        <v>0</v>
      </c>
      <c r="J155" s="2">
        <f t="shared" si="10"/>
        <v>-26895</v>
      </c>
      <c r="K155" s="2"/>
    </row>
    <row r="156" spans="1:11" x14ac:dyDescent="0.25">
      <c r="A156" s="1">
        <v>43181</v>
      </c>
      <c r="B156" s="2" t="s">
        <v>15</v>
      </c>
      <c r="C156" s="2" t="s">
        <v>10</v>
      </c>
      <c r="D156" s="2" t="s">
        <v>8</v>
      </c>
      <c r="E156">
        <v>16</v>
      </c>
      <c r="F156">
        <v>8</v>
      </c>
      <c r="G156" s="2">
        <f t="shared" si="11"/>
        <v>526767</v>
      </c>
      <c r="H156" s="2">
        <f t="shared" si="8"/>
        <v>526767</v>
      </c>
      <c r="I156" s="2">
        <f t="shared" si="9"/>
        <v>0</v>
      </c>
      <c r="J156" s="2">
        <f t="shared" si="10"/>
        <v>-26767</v>
      </c>
      <c r="K156" s="2"/>
    </row>
    <row r="157" spans="1:11" x14ac:dyDescent="0.25">
      <c r="A157" s="1">
        <v>43207</v>
      </c>
      <c r="B157" s="2" t="s">
        <v>16</v>
      </c>
      <c r="C157" s="2" t="s">
        <v>9</v>
      </c>
      <c r="D157" s="2" t="s">
        <v>8</v>
      </c>
      <c r="E157">
        <v>5</v>
      </c>
      <c r="F157">
        <v>37</v>
      </c>
      <c r="G157" s="2">
        <f t="shared" si="11"/>
        <v>526582</v>
      </c>
      <c r="H157" s="2">
        <f t="shared" si="8"/>
        <v>0</v>
      </c>
      <c r="I157" s="2">
        <f t="shared" si="9"/>
        <v>0</v>
      </c>
      <c r="J157" s="2">
        <f t="shared" si="10"/>
        <v>-26582</v>
      </c>
      <c r="K157" s="2"/>
    </row>
    <row r="158" spans="1:11" x14ac:dyDescent="0.25">
      <c r="A158" s="1">
        <v>43207</v>
      </c>
      <c r="B158" s="2" t="s">
        <v>16</v>
      </c>
      <c r="C158" s="2" t="s">
        <v>12</v>
      </c>
      <c r="D158" s="2" t="s">
        <v>14</v>
      </c>
      <c r="E158">
        <v>1</v>
      </c>
      <c r="F158">
        <v>32</v>
      </c>
      <c r="G158" s="2">
        <f t="shared" si="11"/>
        <v>526614</v>
      </c>
      <c r="H158" s="2">
        <f t="shared" si="8"/>
        <v>0</v>
      </c>
      <c r="I158" s="2">
        <f t="shared" si="9"/>
        <v>0</v>
      </c>
      <c r="J158" s="2">
        <f t="shared" si="10"/>
        <v>-26614</v>
      </c>
      <c r="K158" s="2"/>
    </row>
    <row r="159" spans="1:11" x14ac:dyDescent="0.25">
      <c r="A159" s="1">
        <v>43207</v>
      </c>
      <c r="B159" s="2" t="s">
        <v>16</v>
      </c>
      <c r="C159" s="2" t="s">
        <v>10</v>
      </c>
      <c r="D159" s="2" t="s">
        <v>8</v>
      </c>
      <c r="E159">
        <v>34</v>
      </c>
      <c r="F159">
        <v>7</v>
      </c>
      <c r="G159" s="2">
        <f t="shared" si="11"/>
        <v>526376</v>
      </c>
      <c r="H159" s="2">
        <f t="shared" si="8"/>
        <v>0</v>
      </c>
      <c r="I159" s="2">
        <f t="shared" si="9"/>
        <v>0</v>
      </c>
      <c r="J159" s="2">
        <f t="shared" si="10"/>
        <v>-26376</v>
      </c>
      <c r="K159" s="2"/>
    </row>
    <row r="160" spans="1:11" x14ac:dyDescent="0.25">
      <c r="A160" s="1">
        <v>43207</v>
      </c>
      <c r="B160" s="2" t="s">
        <v>16</v>
      </c>
      <c r="C160" s="2" t="s">
        <v>7</v>
      </c>
      <c r="D160" s="2" t="s">
        <v>8</v>
      </c>
      <c r="E160">
        <v>29</v>
      </c>
      <c r="F160">
        <v>59</v>
      </c>
      <c r="G160" s="2">
        <f t="shared" si="11"/>
        <v>524665</v>
      </c>
      <c r="H160" s="2">
        <f t="shared" si="8"/>
        <v>524665</v>
      </c>
      <c r="I160" s="2">
        <f t="shared" si="9"/>
        <v>0</v>
      </c>
      <c r="J160" s="2">
        <f t="shared" si="10"/>
        <v>-24665</v>
      </c>
      <c r="K160" s="2"/>
    </row>
    <row r="161" spans="1:11" x14ac:dyDescent="0.25">
      <c r="A161" s="1">
        <v>43228</v>
      </c>
      <c r="B161" s="2" t="s">
        <v>17</v>
      </c>
      <c r="C161" s="2" t="s">
        <v>11</v>
      </c>
      <c r="D161" s="2" t="s">
        <v>8</v>
      </c>
      <c r="E161">
        <v>34</v>
      </c>
      <c r="F161">
        <v>24</v>
      </c>
      <c r="G161" s="2">
        <f t="shared" si="11"/>
        <v>523849</v>
      </c>
      <c r="H161" s="2">
        <f t="shared" si="8"/>
        <v>0</v>
      </c>
      <c r="I161" s="2">
        <f t="shared" si="9"/>
        <v>0</v>
      </c>
      <c r="J161" s="2">
        <f t="shared" si="10"/>
        <v>-23849</v>
      </c>
      <c r="K161" s="2"/>
    </row>
    <row r="162" spans="1:11" x14ac:dyDescent="0.25">
      <c r="A162" s="1">
        <v>43228</v>
      </c>
      <c r="B162" s="2" t="s">
        <v>17</v>
      </c>
      <c r="C162" s="2" t="s">
        <v>12</v>
      </c>
      <c r="D162" s="2" t="s">
        <v>8</v>
      </c>
      <c r="E162">
        <v>27</v>
      </c>
      <c r="F162">
        <v>20</v>
      </c>
      <c r="G162" s="2">
        <f t="shared" si="11"/>
        <v>523309</v>
      </c>
      <c r="H162" s="2">
        <f t="shared" si="8"/>
        <v>0</v>
      </c>
      <c r="I162" s="2">
        <f t="shared" si="9"/>
        <v>0</v>
      </c>
      <c r="J162" s="2">
        <f t="shared" si="10"/>
        <v>-23309</v>
      </c>
      <c r="K162" s="2"/>
    </row>
    <row r="163" spans="1:11" x14ac:dyDescent="0.25">
      <c r="A163" s="1">
        <v>43228</v>
      </c>
      <c r="B163" s="2" t="s">
        <v>17</v>
      </c>
      <c r="C163" s="2" t="s">
        <v>10</v>
      </c>
      <c r="D163" s="2" t="s">
        <v>8</v>
      </c>
      <c r="E163">
        <v>40</v>
      </c>
      <c r="F163">
        <v>8</v>
      </c>
      <c r="G163" s="2">
        <f t="shared" si="11"/>
        <v>522989</v>
      </c>
      <c r="H163" s="2">
        <f t="shared" si="8"/>
        <v>522989</v>
      </c>
      <c r="I163" s="2">
        <f t="shared" si="9"/>
        <v>0</v>
      </c>
      <c r="J163" s="2">
        <f t="shared" si="10"/>
        <v>-22989</v>
      </c>
      <c r="K163" s="2"/>
    </row>
    <row r="164" spans="1:11" x14ac:dyDescent="0.25">
      <c r="A164" s="1">
        <v>43252</v>
      </c>
      <c r="B164" s="2" t="s">
        <v>18</v>
      </c>
      <c r="C164" s="2" t="s">
        <v>7</v>
      </c>
      <c r="D164" s="2" t="s">
        <v>14</v>
      </c>
      <c r="E164">
        <v>184</v>
      </c>
      <c r="F164">
        <v>99</v>
      </c>
      <c r="G164" s="2">
        <f t="shared" si="11"/>
        <v>541205</v>
      </c>
      <c r="H164" s="2">
        <f t="shared" si="8"/>
        <v>0</v>
      </c>
      <c r="I164" s="2">
        <f t="shared" si="9"/>
        <v>0</v>
      </c>
      <c r="J164" s="2">
        <f t="shared" si="10"/>
        <v>-41205</v>
      </c>
      <c r="K164" s="2"/>
    </row>
    <row r="165" spans="1:11" x14ac:dyDescent="0.25">
      <c r="A165" s="1">
        <v>43252</v>
      </c>
      <c r="B165" s="2" t="s">
        <v>18</v>
      </c>
      <c r="C165" s="2" t="s">
        <v>9</v>
      </c>
      <c r="D165" s="2" t="s">
        <v>8</v>
      </c>
      <c r="E165">
        <v>48</v>
      </c>
      <c r="F165">
        <v>38</v>
      </c>
      <c r="G165" s="2">
        <f t="shared" si="11"/>
        <v>539381</v>
      </c>
      <c r="H165" s="2">
        <f t="shared" si="8"/>
        <v>0</v>
      </c>
      <c r="I165" s="2">
        <f t="shared" si="9"/>
        <v>0</v>
      </c>
      <c r="J165" s="2">
        <f t="shared" si="10"/>
        <v>-39381</v>
      </c>
      <c r="K165" s="2"/>
    </row>
    <row r="166" spans="1:11" x14ac:dyDescent="0.25">
      <c r="A166" s="1">
        <v>43252</v>
      </c>
      <c r="B166" s="2" t="s">
        <v>18</v>
      </c>
      <c r="C166" s="2" t="s">
        <v>11</v>
      </c>
      <c r="D166" s="2" t="s">
        <v>8</v>
      </c>
      <c r="E166">
        <v>21</v>
      </c>
      <c r="F166">
        <v>23</v>
      </c>
      <c r="G166" s="2">
        <f t="shared" si="11"/>
        <v>538898</v>
      </c>
      <c r="H166" s="2">
        <f t="shared" si="8"/>
        <v>538898</v>
      </c>
      <c r="I166" s="2">
        <f t="shared" si="9"/>
        <v>0</v>
      </c>
      <c r="J166" s="2">
        <f t="shared" si="10"/>
        <v>-38898</v>
      </c>
      <c r="K166" s="2"/>
    </row>
    <row r="167" spans="1:11" x14ac:dyDescent="0.25">
      <c r="A167" s="1">
        <v>43270</v>
      </c>
      <c r="B167" s="2" t="s">
        <v>19</v>
      </c>
      <c r="C167" s="2" t="s">
        <v>7</v>
      </c>
      <c r="D167" s="2" t="s">
        <v>8</v>
      </c>
      <c r="E167">
        <v>47</v>
      </c>
      <c r="F167">
        <v>66</v>
      </c>
      <c r="G167" s="2">
        <f t="shared" si="11"/>
        <v>535796</v>
      </c>
      <c r="H167" s="2">
        <f t="shared" si="8"/>
        <v>0</v>
      </c>
      <c r="I167" s="2">
        <f t="shared" si="9"/>
        <v>0</v>
      </c>
      <c r="J167" s="2">
        <f t="shared" si="10"/>
        <v>-35796</v>
      </c>
      <c r="K167" s="2"/>
    </row>
    <row r="168" spans="1:11" x14ac:dyDescent="0.25">
      <c r="A168" s="1">
        <v>43270</v>
      </c>
      <c r="B168" s="2" t="s">
        <v>19</v>
      </c>
      <c r="C168" s="2" t="s">
        <v>11</v>
      </c>
      <c r="D168" s="2" t="s">
        <v>8</v>
      </c>
      <c r="E168">
        <v>6</v>
      </c>
      <c r="F168">
        <v>25</v>
      </c>
      <c r="G168" s="2">
        <f t="shared" si="11"/>
        <v>535646</v>
      </c>
      <c r="H168" s="2">
        <f t="shared" si="8"/>
        <v>0</v>
      </c>
      <c r="I168" s="2">
        <f t="shared" si="9"/>
        <v>0</v>
      </c>
      <c r="J168" s="2">
        <f t="shared" si="10"/>
        <v>-35646</v>
      </c>
      <c r="K168" s="2"/>
    </row>
    <row r="169" spans="1:11" x14ac:dyDescent="0.25">
      <c r="A169" s="1">
        <v>43270</v>
      </c>
      <c r="B169" s="2" t="s">
        <v>19</v>
      </c>
      <c r="C169" s="2" t="s">
        <v>9</v>
      </c>
      <c r="D169" s="2" t="s">
        <v>8</v>
      </c>
      <c r="E169">
        <v>47</v>
      </c>
      <c r="F169">
        <v>41</v>
      </c>
      <c r="G169" s="2">
        <f t="shared" si="11"/>
        <v>533719</v>
      </c>
      <c r="H169" s="2">
        <f t="shared" si="8"/>
        <v>533719</v>
      </c>
      <c r="I169" s="2">
        <f t="shared" si="9"/>
        <v>0</v>
      </c>
      <c r="J169" s="2">
        <f t="shared" si="10"/>
        <v>-33719</v>
      </c>
      <c r="K169" s="2"/>
    </row>
    <row r="170" spans="1:11" x14ac:dyDescent="0.25">
      <c r="A170" s="1">
        <v>43292</v>
      </c>
      <c r="B170" s="2" t="s">
        <v>20</v>
      </c>
      <c r="C170" s="2" t="s">
        <v>10</v>
      </c>
      <c r="D170" s="2" t="s">
        <v>14</v>
      </c>
      <c r="E170">
        <v>192</v>
      </c>
      <c r="F170">
        <v>12</v>
      </c>
      <c r="G170" s="2">
        <f t="shared" si="11"/>
        <v>536023</v>
      </c>
      <c r="H170" s="2">
        <f t="shared" si="8"/>
        <v>0</v>
      </c>
      <c r="I170" s="2">
        <f t="shared" si="9"/>
        <v>0</v>
      </c>
      <c r="J170" s="2">
        <f t="shared" si="10"/>
        <v>-36023</v>
      </c>
      <c r="K170" s="2"/>
    </row>
    <row r="171" spans="1:11" x14ac:dyDescent="0.25">
      <c r="A171" s="1">
        <v>43292</v>
      </c>
      <c r="B171" s="2" t="s">
        <v>20</v>
      </c>
      <c r="C171" s="2" t="s">
        <v>11</v>
      </c>
      <c r="D171" s="2" t="s">
        <v>14</v>
      </c>
      <c r="E171">
        <v>48</v>
      </c>
      <c r="F171">
        <v>37</v>
      </c>
      <c r="G171" s="2">
        <f t="shared" si="11"/>
        <v>537799</v>
      </c>
      <c r="H171" s="2">
        <f t="shared" si="8"/>
        <v>0</v>
      </c>
      <c r="I171" s="2">
        <f t="shared" si="9"/>
        <v>0</v>
      </c>
      <c r="J171" s="2">
        <f t="shared" si="10"/>
        <v>-37799</v>
      </c>
      <c r="K171" s="2"/>
    </row>
    <row r="172" spans="1:11" x14ac:dyDescent="0.25">
      <c r="A172" s="1">
        <v>43292</v>
      </c>
      <c r="B172" s="2" t="s">
        <v>20</v>
      </c>
      <c r="C172" s="2" t="s">
        <v>7</v>
      </c>
      <c r="D172" s="2" t="s">
        <v>8</v>
      </c>
      <c r="E172">
        <v>18</v>
      </c>
      <c r="F172">
        <v>62</v>
      </c>
      <c r="G172" s="2">
        <f t="shared" si="11"/>
        <v>536683</v>
      </c>
      <c r="H172" s="2">
        <f t="shared" si="8"/>
        <v>0</v>
      </c>
      <c r="I172" s="2">
        <f t="shared" si="9"/>
        <v>0</v>
      </c>
      <c r="J172" s="2">
        <f t="shared" si="10"/>
        <v>-36683</v>
      </c>
      <c r="K172" s="2"/>
    </row>
    <row r="173" spans="1:11" x14ac:dyDescent="0.25">
      <c r="A173" s="1">
        <v>43292</v>
      </c>
      <c r="B173" s="2" t="s">
        <v>20</v>
      </c>
      <c r="C173" s="2" t="s">
        <v>9</v>
      </c>
      <c r="D173" s="2" t="s">
        <v>8</v>
      </c>
      <c r="E173">
        <v>25</v>
      </c>
      <c r="F173">
        <v>39</v>
      </c>
      <c r="G173" s="2">
        <f t="shared" si="11"/>
        <v>535708</v>
      </c>
      <c r="H173" s="2">
        <f t="shared" si="8"/>
        <v>0</v>
      </c>
      <c r="I173" s="2">
        <f t="shared" si="9"/>
        <v>0</v>
      </c>
      <c r="J173" s="2">
        <f t="shared" si="10"/>
        <v>-35708</v>
      </c>
      <c r="K173" s="2"/>
    </row>
    <row r="174" spans="1:11" x14ac:dyDescent="0.25">
      <c r="A174" s="1">
        <v>43292</v>
      </c>
      <c r="B174" s="2" t="s">
        <v>20</v>
      </c>
      <c r="C174" s="2" t="s">
        <v>12</v>
      </c>
      <c r="D174" s="2" t="s">
        <v>8</v>
      </c>
      <c r="E174">
        <v>2</v>
      </c>
      <c r="F174">
        <v>20</v>
      </c>
      <c r="G174" s="2">
        <f t="shared" si="11"/>
        <v>535668</v>
      </c>
      <c r="H174" s="2">
        <f t="shared" si="8"/>
        <v>535668</v>
      </c>
      <c r="I174" s="2">
        <f t="shared" si="9"/>
        <v>0</v>
      </c>
      <c r="J174" s="2">
        <f t="shared" si="10"/>
        <v>-35668</v>
      </c>
      <c r="K174" s="2"/>
    </row>
    <row r="175" spans="1:11" x14ac:dyDescent="0.25">
      <c r="A175" s="1">
        <v>43317</v>
      </c>
      <c r="B175" s="2" t="s">
        <v>21</v>
      </c>
      <c r="C175" s="2" t="s">
        <v>11</v>
      </c>
      <c r="D175" s="2" t="s">
        <v>14</v>
      </c>
      <c r="E175">
        <v>13</v>
      </c>
      <c r="F175">
        <v>38</v>
      </c>
      <c r="G175" s="2">
        <f t="shared" si="11"/>
        <v>536162</v>
      </c>
      <c r="H175" s="2">
        <f t="shared" si="8"/>
        <v>0</v>
      </c>
      <c r="I175" s="2">
        <f t="shared" si="9"/>
        <v>0</v>
      </c>
      <c r="J175" s="2">
        <f t="shared" si="10"/>
        <v>-36162</v>
      </c>
      <c r="K175" s="2"/>
    </row>
    <row r="176" spans="1:11" x14ac:dyDescent="0.25">
      <c r="A176" s="1">
        <v>43317</v>
      </c>
      <c r="B176" s="2" t="s">
        <v>21</v>
      </c>
      <c r="C176" s="2" t="s">
        <v>9</v>
      </c>
      <c r="D176" s="2" t="s">
        <v>14</v>
      </c>
      <c r="E176">
        <v>121</v>
      </c>
      <c r="F176">
        <v>63</v>
      </c>
      <c r="G176" s="2">
        <f t="shared" si="11"/>
        <v>543785</v>
      </c>
      <c r="H176" s="2">
        <f t="shared" si="8"/>
        <v>0</v>
      </c>
      <c r="I176" s="2">
        <f t="shared" si="9"/>
        <v>0</v>
      </c>
      <c r="J176" s="2">
        <f t="shared" si="10"/>
        <v>-43785</v>
      </c>
      <c r="K176" s="2"/>
    </row>
    <row r="177" spans="1:11" x14ac:dyDescent="0.25">
      <c r="A177" s="1">
        <v>43317</v>
      </c>
      <c r="B177" s="2" t="s">
        <v>21</v>
      </c>
      <c r="C177" s="2" t="s">
        <v>12</v>
      </c>
      <c r="D177" s="2" t="s">
        <v>8</v>
      </c>
      <c r="E177">
        <v>30</v>
      </c>
      <c r="F177">
        <v>19</v>
      </c>
      <c r="G177" s="2">
        <f t="shared" si="11"/>
        <v>543215</v>
      </c>
      <c r="H177" s="2">
        <f t="shared" si="8"/>
        <v>0</v>
      </c>
      <c r="I177" s="2">
        <f t="shared" si="9"/>
        <v>0</v>
      </c>
      <c r="J177" s="2">
        <f t="shared" si="10"/>
        <v>-43215</v>
      </c>
      <c r="K177" s="2"/>
    </row>
    <row r="178" spans="1:11" x14ac:dyDescent="0.25">
      <c r="A178" s="1">
        <v>43317</v>
      </c>
      <c r="B178" s="2" t="s">
        <v>21</v>
      </c>
      <c r="C178" s="2" t="s">
        <v>10</v>
      </c>
      <c r="D178" s="2" t="s">
        <v>8</v>
      </c>
      <c r="E178">
        <v>46</v>
      </c>
      <c r="F178">
        <v>8</v>
      </c>
      <c r="G178" s="2">
        <f t="shared" si="11"/>
        <v>542847</v>
      </c>
      <c r="H178" s="2">
        <f t="shared" si="8"/>
        <v>542847</v>
      </c>
      <c r="I178" s="2">
        <f t="shared" si="9"/>
        <v>0</v>
      </c>
      <c r="J178" s="2">
        <f t="shared" si="10"/>
        <v>-42847</v>
      </c>
      <c r="K178" s="2"/>
    </row>
    <row r="179" spans="1:11" x14ac:dyDescent="0.25">
      <c r="A179" s="1">
        <v>43330</v>
      </c>
      <c r="B179" s="2" t="s">
        <v>22</v>
      </c>
      <c r="C179" s="2" t="s">
        <v>10</v>
      </c>
      <c r="D179" s="2" t="s">
        <v>14</v>
      </c>
      <c r="E179">
        <v>49</v>
      </c>
      <c r="F179">
        <v>11</v>
      </c>
      <c r="G179" s="2">
        <f t="shared" si="11"/>
        <v>543386</v>
      </c>
      <c r="H179" s="2">
        <f t="shared" si="8"/>
        <v>0</v>
      </c>
      <c r="I179" s="2">
        <f t="shared" si="9"/>
        <v>0</v>
      </c>
      <c r="J179" s="2">
        <f t="shared" si="10"/>
        <v>-43386</v>
      </c>
      <c r="K179" s="2"/>
    </row>
    <row r="180" spans="1:11" x14ac:dyDescent="0.25">
      <c r="A180" s="1">
        <v>43330</v>
      </c>
      <c r="B180" s="2" t="s">
        <v>22</v>
      </c>
      <c r="C180" s="2" t="s">
        <v>7</v>
      </c>
      <c r="D180" s="2" t="s">
        <v>14</v>
      </c>
      <c r="E180">
        <v>61</v>
      </c>
      <c r="F180">
        <v>90</v>
      </c>
      <c r="G180" s="2">
        <f t="shared" si="11"/>
        <v>548876</v>
      </c>
      <c r="H180" s="2">
        <f t="shared" si="8"/>
        <v>0</v>
      </c>
      <c r="I180" s="2">
        <f t="shared" si="9"/>
        <v>0</v>
      </c>
      <c r="J180" s="2">
        <f t="shared" si="10"/>
        <v>-48876</v>
      </c>
      <c r="K180" s="2"/>
    </row>
    <row r="181" spans="1:11" x14ac:dyDescent="0.25">
      <c r="A181" s="1">
        <v>43330</v>
      </c>
      <c r="B181" s="2" t="s">
        <v>22</v>
      </c>
      <c r="C181" s="2" t="s">
        <v>12</v>
      </c>
      <c r="D181" s="2" t="s">
        <v>8</v>
      </c>
      <c r="E181">
        <v>19</v>
      </c>
      <c r="F181">
        <v>22</v>
      </c>
      <c r="G181" s="2">
        <f t="shared" si="11"/>
        <v>548458</v>
      </c>
      <c r="H181" s="2">
        <f t="shared" si="8"/>
        <v>0</v>
      </c>
      <c r="I181" s="2">
        <f t="shared" si="9"/>
        <v>0</v>
      </c>
      <c r="J181" s="2">
        <f t="shared" si="10"/>
        <v>-48458</v>
      </c>
      <c r="K181" s="2"/>
    </row>
    <row r="182" spans="1:11" x14ac:dyDescent="0.25">
      <c r="A182" s="1">
        <v>43330</v>
      </c>
      <c r="B182" s="2" t="s">
        <v>22</v>
      </c>
      <c r="C182" s="2" t="s">
        <v>9</v>
      </c>
      <c r="D182" s="2" t="s">
        <v>8</v>
      </c>
      <c r="E182">
        <v>22</v>
      </c>
      <c r="F182">
        <v>44</v>
      </c>
      <c r="G182" s="2">
        <f t="shared" si="11"/>
        <v>547490</v>
      </c>
      <c r="H182" s="2">
        <f t="shared" si="8"/>
        <v>547490</v>
      </c>
      <c r="I182" s="2">
        <f t="shared" si="9"/>
        <v>0</v>
      </c>
      <c r="J182" s="2">
        <f t="shared" si="10"/>
        <v>-47490</v>
      </c>
      <c r="K182" s="2"/>
    </row>
    <row r="183" spans="1:11" x14ac:dyDescent="0.25">
      <c r="A183" s="1">
        <v>43347</v>
      </c>
      <c r="B183" s="2" t="s">
        <v>6</v>
      </c>
      <c r="C183" s="2" t="s">
        <v>11</v>
      </c>
      <c r="D183" s="2" t="s">
        <v>8</v>
      </c>
      <c r="E183">
        <v>9</v>
      </c>
      <c r="F183">
        <v>25</v>
      </c>
      <c r="G183" s="2">
        <f t="shared" si="11"/>
        <v>547265</v>
      </c>
      <c r="H183" s="2">
        <f t="shared" si="8"/>
        <v>0</v>
      </c>
      <c r="I183" s="2">
        <f t="shared" si="9"/>
        <v>0</v>
      </c>
      <c r="J183" s="2">
        <f t="shared" si="10"/>
        <v>-47265</v>
      </c>
      <c r="K183" s="2"/>
    </row>
    <row r="184" spans="1:11" x14ac:dyDescent="0.25">
      <c r="A184" s="1">
        <v>43347</v>
      </c>
      <c r="B184" s="2" t="s">
        <v>6</v>
      </c>
      <c r="C184" s="2" t="s">
        <v>7</v>
      </c>
      <c r="D184" s="2" t="s">
        <v>14</v>
      </c>
      <c r="E184">
        <v>4</v>
      </c>
      <c r="F184">
        <v>94</v>
      </c>
      <c r="G184" s="2">
        <f t="shared" si="11"/>
        <v>547641</v>
      </c>
      <c r="H184" s="2">
        <f t="shared" si="8"/>
        <v>0</v>
      </c>
      <c r="I184" s="2">
        <f t="shared" si="9"/>
        <v>0</v>
      </c>
      <c r="J184" s="2">
        <f t="shared" si="10"/>
        <v>-47641</v>
      </c>
      <c r="K184" s="2"/>
    </row>
    <row r="185" spans="1:11" x14ac:dyDescent="0.25">
      <c r="A185" s="1">
        <v>43347</v>
      </c>
      <c r="B185" s="2" t="s">
        <v>6</v>
      </c>
      <c r="C185" s="2" t="s">
        <v>12</v>
      </c>
      <c r="D185" s="2" t="s">
        <v>8</v>
      </c>
      <c r="E185">
        <v>8</v>
      </c>
      <c r="F185">
        <v>21</v>
      </c>
      <c r="G185" s="2">
        <f t="shared" si="11"/>
        <v>547473</v>
      </c>
      <c r="H185" s="2">
        <f t="shared" si="8"/>
        <v>0</v>
      </c>
      <c r="I185" s="2">
        <f t="shared" si="9"/>
        <v>0</v>
      </c>
      <c r="J185" s="2">
        <f t="shared" si="10"/>
        <v>-47473</v>
      </c>
      <c r="K185" s="2"/>
    </row>
    <row r="186" spans="1:11" x14ac:dyDescent="0.25">
      <c r="A186" s="1">
        <v>43347</v>
      </c>
      <c r="B186" s="2" t="s">
        <v>6</v>
      </c>
      <c r="C186" s="2" t="s">
        <v>10</v>
      </c>
      <c r="D186" s="2" t="s">
        <v>8</v>
      </c>
      <c r="E186">
        <v>47</v>
      </c>
      <c r="F186">
        <v>8</v>
      </c>
      <c r="G186" s="2">
        <f t="shared" si="11"/>
        <v>547097</v>
      </c>
      <c r="H186" s="2">
        <f t="shared" si="8"/>
        <v>547097</v>
      </c>
      <c r="I186" s="2">
        <f t="shared" si="9"/>
        <v>0</v>
      </c>
      <c r="J186" s="2">
        <f t="shared" si="10"/>
        <v>-47097</v>
      </c>
      <c r="K186" s="2"/>
    </row>
    <row r="187" spans="1:11" x14ac:dyDescent="0.25">
      <c r="A187" s="1">
        <v>43362</v>
      </c>
      <c r="B187" s="2" t="s">
        <v>13</v>
      </c>
      <c r="C187" s="2" t="s">
        <v>12</v>
      </c>
      <c r="D187" s="2" t="s">
        <v>14</v>
      </c>
      <c r="E187">
        <v>82</v>
      </c>
      <c r="F187">
        <v>29</v>
      </c>
      <c r="G187" s="2">
        <f t="shared" si="11"/>
        <v>549475</v>
      </c>
      <c r="H187" s="2">
        <f t="shared" si="8"/>
        <v>0</v>
      </c>
      <c r="I187" s="2">
        <f t="shared" si="9"/>
        <v>0</v>
      </c>
      <c r="J187" s="2">
        <f t="shared" si="10"/>
        <v>-49475</v>
      </c>
      <c r="K187" s="2"/>
    </row>
    <row r="188" spans="1:11" x14ac:dyDescent="0.25">
      <c r="A188" s="1">
        <v>43362</v>
      </c>
      <c r="B188" s="2" t="s">
        <v>13</v>
      </c>
      <c r="C188" s="2" t="s">
        <v>9</v>
      </c>
      <c r="D188" s="2" t="s">
        <v>14</v>
      </c>
      <c r="E188">
        <v>26</v>
      </c>
      <c r="F188">
        <v>58</v>
      </c>
      <c r="G188" s="2">
        <f t="shared" si="11"/>
        <v>550983</v>
      </c>
      <c r="H188" s="2">
        <f t="shared" si="8"/>
        <v>0</v>
      </c>
      <c r="I188" s="2">
        <f t="shared" si="9"/>
        <v>0</v>
      </c>
      <c r="J188" s="2">
        <f t="shared" si="10"/>
        <v>-50983</v>
      </c>
      <c r="K188" s="2"/>
    </row>
    <row r="189" spans="1:11" x14ac:dyDescent="0.25">
      <c r="A189" s="1">
        <v>43362</v>
      </c>
      <c r="B189" s="2" t="s">
        <v>13</v>
      </c>
      <c r="C189" s="2" t="s">
        <v>10</v>
      </c>
      <c r="D189" s="2" t="s">
        <v>8</v>
      </c>
      <c r="E189">
        <v>24</v>
      </c>
      <c r="F189">
        <v>9</v>
      </c>
      <c r="G189" s="2">
        <f t="shared" si="11"/>
        <v>550767</v>
      </c>
      <c r="H189" s="2">
        <f t="shared" si="8"/>
        <v>0</v>
      </c>
      <c r="I189" s="2">
        <f t="shared" si="9"/>
        <v>0</v>
      </c>
      <c r="J189" s="2">
        <f t="shared" si="10"/>
        <v>-50767</v>
      </c>
      <c r="K189" s="2"/>
    </row>
    <row r="190" spans="1:11" x14ac:dyDescent="0.25">
      <c r="A190" s="1">
        <v>43362</v>
      </c>
      <c r="B190" s="2" t="s">
        <v>13</v>
      </c>
      <c r="C190" s="2" t="s">
        <v>11</v>
      </c>
      <c r="D190" s="2" t="s">
        <v>8</v>
      </c>
      <c r="E190">
        <v>36</v>
      </c>
      <c r="F190">
        <v>26</v>
      </c>
      <c r="G190" s="2">
        <f t="shared" si="11"/>
        <v>549831</v>
      </c>
      <c r="H190" s="2">
        <f t="shared" si="8"/>
        <v>0</v>
      </c>
      <c r="I190" s="2">
        <f t="shared" si="9"/>
        <v>0</v>
      </c>
      <c r="J190" s="2">
        <f t="shared" si="10"/>
        <v>-49831</v>
      </c>
      <c r="K190" s="2"/>
    </row>
    <row r="191" spans="1:11" x14ac:dyDescent="0.25">
      <c r="A191" s="1">
        <v>43362</v>
      </c>
      <c r="B191" s="2" t="s">
        <v>13</v>
      </c>
      <c r="C191" s="2" t="s">
        <v>7</v>
      </c>
      <c r="D191" s="2" t="s">
        <v>8</v>
      </c>
      <c r="E191">
        <v>6</v>
      </c>
      <c r="F191">
        <v>68</v>
      </c>
      <c r="G191" s="2">
        <f t="shared" si="11"/>
        <v>549423</v>
      </c>
      <c r="H191" s="2">
        <f t="shared" si="8"/>
        <v>549423</v>
      </c>
      <c r="I191" s="2">
        <f t="shared" si="9"/>
        <v>0</v>
      </c>
      <c r="J191" s="2">
        <f t="shared" si="10"/>
        <v>-49423</v>
      </c>
      <c r="K191" s="2"/>
    </row>
    <row r="192" spans="1:11" x14ac:dyDescent="0.25">
      <c r="A192" s="1">
        <v>43381</v>
      </c>
      <c r="B192" s="2" t="s">
        <v>15</v>
      </c>
      <c r="C192" s="2" t="s">
        <v>11</v>
      </c>
      <c r="D192" s="2" t="s">
        <v>14</v>
      </c>
      <c r="E192">
        <v>45</v>
      </c>
      <c r="F192">
        <v>36</v>
      </c>
      <c r="G192" s="2">
        <f t="shared" si="11"/>
        <v>551043</v>
      </c>
      <c r="H192" s="2">
        <f t="shared" si="8"/>
        <v>0</v>
      </c>
      <c r="I192" s="2">
        <f t="shared" si="9"/>
        <v>0</v>
      </c>
      <c r="J192" s="2">
        <f t="shared" si="10"/>
        <v>-51043</v>
      </c>
      <c r="K192" s="2"/>
    </row>
    <row r="193" spans="1:11" x14ac:dyDescent="0.25">
      <c r="A193" s="1">
        <v>43381</v>
      </c>
      <c r="B193" s="2" t="s">
        <v>15</v>
      </c>
      <c r="C193" s="2" t="s">
        <v>10</v>
      </c>
      <c r="D193" s="2" t="s">
        <v>8</v>
      </c>
      <c r="E193">
        <v>18</v>
      </c>
      <c r="F193">
        <v>8</v>
      </c>
      <c r="G193" s="2">
        <f t="shared" si="11"/>
        <v>550899</v>
      </c>
      <c r="H193" s="2">
        <f t="shared" si="8"/>
        <v>0</v>
      </c>
      <c r="I193" s="2">
        <f t="shared" si="9"/>
        <v>0</v>
      </c>
      <c r="J193" s="2">
        <f t="shared" si="10"/>
        <v>-50899</v>
      </c>
      <c r="K193" s="2"/>
    </row>
    <row r="194" spans="1:11" x14ac:dyDescent="0.25">
      <c r="A194" s="9">
        <v>43381</v>
      </c>
      <c r="B194" s="6" t="s">
        <v>15</v>
      </c>
      <c r="C194" s="6" t="s">
        <v>9</v>
      </c>
      <c r="D194" s="6" t="s">
        <v>8</v>
      </c>
      <c r="E194" s="8">
        <v>20</v>
      </c>
      <c r="F194" s="8">
        <v>41</v>
      </c>
      <c r="G194" s="6">
        <f t="shared" si="11"/>
        <v>550079</v>
      </c>
      <c r="H194" s="6">
        <f t="shared" ref="H194:H257" si="12">IF(A194&lt;&gt;A195,G194,0)</f>
        <v>550079</v>
      </c>
      <c r="I194" s="6">
        <f t="shared" ref="I194:I257" si="13">IF(H194=$N$6,1,0)</f>
        <v>1</v>
      </c>
      <c r="J194" s="6">
        <f t="shared" ref="J194:J204" si="14">500000-G194</f>
        <v>-50079</v>
      </c>
      <c r="K194" s="6"/>
    </row>
    <row r="195" spans="1:11" x14ac:dyDescent="0.25">
      <c r="A195" s="1">
        <v>43407</v>
      </c>
      <c r="B195" s="2" t="s">
        <v>16</v>
      </c>
      <c r="C195" s="2" t="s">
        <v>12</v>
      </c>
      <c r="D195" s="2" t="s">
        <v>14</v>
      </c>
      <c r="E195">
        <v>4</v>
      </c>
      <c r="F195">
        <v>32</v>
      </c>
      <c r="G195" s="2">
        <f t="shared" si="11"/>
        <v>550207</v>
      </c>
      <c r="H195" s="2">
        <f t="shared" si="12"/>
        <v>0</v>
      </c>
      <c r="I195" s="2">
        <f t="shared" si="13"/>
        <v>0</v>
      </c>
      <c r="J195" s="2">
        <f t="shared" si="14"/>
        <v>-50207</v>
      </c>
      <c r="K195" s="2"/>
    </row>
    <row r="196" spans="1:11" x14ac:dyDescent="0.25">
      <c r="A196" s="1">
        <v>43407</v>
      </c>
      <c r="B196" s="2" t="s">
        <v>16</v>
      </c>
      <c r="C196" s="2" t="s">
        <v>9</v>
      </c>
      <c r="D196" s="2" t="s">
        <v>8</v>
      </c>
      <c r="E196">
        <v>48</v>
      </c>
      <c r="F196">
        <v>37</v>
      </c>
      <c r="G196" s="2">
        <f t="shared" ref="G196:G204" si="15">G195+IF(D196="Z",-E196*F196,E196*F196)</f>
        <v>548431</v>
      </c>
      <c r="H196" s="2">
        <f t="shared" si="12"/>
        <v>548431</v>
      </c>
      <c r="I196" s="2">
        <f t="shared" si="13"/>
        <v>0</v>
      </c>
      <c r="J196" s="2">
        <f t="shared" si="14"/>
        <v>-48431</v>
      </c>
      <c r="K196" s="2"/>
    </row>
    <row r="197" spans="1:11" x14ac:dyDescent="0.25">
      <c r="A197" s="10">
        <v>43428</v>
      </c>
      <c r="B197" s="11" t="s">
        <v>17</v>
      </c>
      <c r="C197" s="11" t="s">
        <v>9</v>
      </c>
      <c r="D197" s="11" t="s">
        <v>14</v>
      </c>
      <c r="E197" s="12">
        <v>64</v>
      </c>
      <c r="F197" s="12">
        <v>61</v>
      </c>
      <c r="G197" s="11">
        <f t="shared" si="15"/>
        <v>552335</v>
      </c>
      <c r="H197" s="11">
        <f t="shared" si="12"/>
        <v>0</v>
      </c>
      <c r="I197" s="2">
        <f t="shared" si="13"/>
        <v>0</v>
      </c>
      <c r="J197" s="2">
        <f t="shared" si="14"/>
        <v>-52335</v>
      </c>
      <c r="K197" s="2"/>
    </row>
    <row r="198" spans="1:11" x14ac:dyDescent="0.25">
      <c r="A198" s="1">
        <v>43428</v>
      </c>
      <c r="B198" s="2" t="s">
        <v>17</v>
      </c>
      <c r="C198" s="2" t="s">
        <v>7</v>
      </c>
      <c r="D198" s="2" t="s">
        <v>8</v>
      </c>
      <c r="E198">
        <v>43</v>
      </c>
      <c r="F198">
        <v>63</v>
      </c>
      <c r="G198" s="2">
        <f t="shared" si="15"/>
        <v>549626</v>
      </c>
      <c r="H198" s="2">
        <f t="shared" si="12"/>
        <v>0</v>
      </c>
      <c r="I198" s="2">
        <f t="shared" si="13"/>
        <v>0</v>
      </c>
      <c r="J198" s="2">
        <f t="shared" si="14"/>
        <v>-49626</v>
      </c>
      <c r="K198" s="2"/>
    </row>
    <row r="199" spans="1:11" x14ac:dyDescent="0.25">
      <c r="A199" s="1">
        <v>43428</v>
      </c>
      <c r="B199" s="2" t="s">
        <v>17</v>
      </c>
      <c r="C199" s="2" t="s">
        <v>11</v>
      </c>
      <c r="D199" s="2" t="s">
        <v>8</v>
      </c>
      <c r="E199">
        <v>24</v>
      </c>
      <c r="F199">
        <v>24</v>
      </c>
      <c r="G199" s="2">
        <f t="shared" si="15"/>
        <v>549050</v>
      </c>
      <c r="H199" s="2">
        <f t="shared" si="12"/>
        <v>549050</v>
      </c>
      <c r="I199" s="2">
        <f t="shared" si="13"/>
        <v>0</v>
      </c>
      <c r="J199" s="2">
        <f t="shared" si="14"/>
        <v>-49050</v>
      </c>
      <c r="K199" s="2"/>
    </row>
    <row r="200" spans="1:11" x14ac:dyDescent="0.25">
      <c r="A200" s="1">
        <v>43452</v>
      </c>
      <c r="B200" s="2" t="s">
        <v>18</v>
      </c>
      <c r="C200" s="2" t="s">
        <v>9</v>
      </c>
      <c r="D200" s="2" t="s">
        <v>14</v>
      </c>
      <c r="E200">
        <v>4</v>
      </c>
      <c r="F200">
        <v>62</v>
      </c>
      <c r="G200" s="2">
        <f t="shared" si="15"/>
        <v>549298</v>
      </c>
      <c r="H200" s="2">
        <f t="shared" si="12"/>
        <v>0</v>
      </c>
      <c r="I200" s="2">
        <f t="shared" si="13"/>
        <v>0</v>
      </c>
      <c r="J200" s="2">
        <f t="shared" si="14"/>
        <v>-49298</v>
      </c>
      <c r="K200" s="2"/>
    </row>
    <row r="201" spans="1:11" x14ac:dyDescent="0.25">
      <c r="A201" s="1">
        <v>43452</v>
      </c>
      <c r="B201" s="2" t="s">
        <v>18</v>
      </c>
      <c r="C201" s="2" t="s">
        <v>12</v>
      </c>
      <c r="D201" s="2" t="s">
        <v>8</v>
      </c>
      <c r="E201">
        <v>35</v>
      </c>
      <c r="F201">
        <v>19</v>
      </c>
      <c r="G201" s="2">
        <f t="shared" si="15"/>
        <v>548633</v>
      </c>
      <c r="H201" s="2">
        <f t="shared" si="12"/>
        <v>0</v>
      </c>
      <c r="I201" s="2">
        <f t="shared" si="13"/>
        <v>0</v>
      </c>
      <c r="J201" s="2">
        <f t="shared" si="14"/>
        <v>-48633</v>
      </c>
      <c r="K201" s="2"/>
    </row>
    <row r="202" spans="1:11" x14ac:dyDescent="0.25">
      <c r="A202" s="1">
        <v>43452</v>
      </c>
      <c r="B202" s="2" t="s">
        <v>18</v>
      </c>
      <c r="C202" s="2" t="s">
        <v>10</v>
      </c>
      <c r="D202" s="2" t="s">
        <v>8</v>
      </c>
      <c r="E202">
        <v>41</v>
      </c>
      <c r="F202">
        <v>8</v>
      </c>
      <c r="G202" s="2">
        <f t="shared" si="15"/>
        <v>548305</v>
      </c>
      <c r="H202" s="2">
        <f t="shared" si="12"/>
        <v>0</v>
      </c>
      <c r="I202" s="2">
        <f t="shared" si="13"/>
        <v>0</v>
      </c>
      <c r="J202" s="2">
        <f t="shared" si="14"/>
        <v>-48305</v>
      </c>
      <c r="K202" s="2"/>
    </row>
    <row r="203" spans="1:11" x14ac:dyDescent="0.25">
      <c r="A203" s="1">
        <v>43452</v>
      </c>
      <c r="B203" s="2" t="s">
        <v>18</v>
      </c>
      <c r="C203" s="2" t="s">
        <v>7</v>
      </c>
      <c r="D203" s="2" t="s">
        <v>8</v>
      </c>
      <c r="E203">
        <v>23</v>
      </c>
      <c r="F203">
        <v>61</v>
      </c>
      <c r="G203" s="2">
        <f t="shared" si="15"/>
        <v>546902</v>
      </c>
      <c r="H203" s="2">
        <f t="shared" si="12"/>
        <v>0</v>
      </c>
      <c r="I203" s="2">
        <f t="shared" si="13"/>
        <v>0</v>
      </c>
      <c r="J203" s="2">
        <f t="shared" si="14"/>
        <v>-46902</v>
      </c>
      <c r="K203" s="2"/>
    </row>
    <row r="204" spans="1:11" x14ac:dyDescent="0.25">
      <c r="A204" s="1">
        <v>43452</v>
      </c>
      <c r="B204" s="2" t="s">
        <v>18</v>
      </c>
      <c r="C204" s="2" t="s">
        <v>11</v>
      </c>
      <c r="D204" s="2" t="s">
        <v>8</v>
      </c>
      <c r="E204">
        <v>46</v>
      </c>
      <c r="F204">
        <v>23</v>
      </c>
      <c r="G204" s="2">
        <f t="shared" si="15"/>
        <v>545844</v>
      </c>
      <c r="H204" s="2">
        <f t="shared" si="12"/>
        <v>545844</v>
      </c>
      <c r="I204" s="2">
        <f t="shared" si="13"/>
        <v>0</v>
      </c>
      <c r="J204" s="2">
        <f t="shared" si="14"/>
        <v>-45844</v>
      </c>
      <c r="K204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N L a W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N L a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2 l l a m w 9 2 l u g E A A H I S A A A T A B w A R m 9 y b X V s Y X M v U 2 V j d G l v b j E u b S C i G A A o o B Q A A A A A A A A A A A A A A A A A A A A A A A A A A A D t 0 k F P 2 z A U B / D z K v U 7 W O a S S l F W M g j T p h y m d t N 2 Q U z t N A m 8 g 0 n e w I r j F 9 k v K 2 n F h a / E a d J u q N 9 r L o X B x A 5 o y t G 5 x H 5 O n v 1 P f g 4 K U m j Y b H v f f T s c D A f u X F o o m S N J U L G c a a D h g P l r / d P e X J f r K / T F i f u R T L F o a z A U f V A a k g k a 8 h M X 8 c k b 8 c W B d a K S t d J i C q 4 i b E Q t q b V S K P M d r R 9 3 l R T p O B 2 P M 1 E s U 5 G J 7 Y Y J X R A f x S d T 0 K p W B D b n L 3 j M J q j b 2 r g 8 i 9 l 7 U 2 C p z F m + m + 6 P Y / a 5 R Y I Z d R r y h 2 F y i A a + j e L t w X f 4 o T x b X 9 1 c L y r F k D V Y L r r 1 L 7 d E 0 9 V + t l R Y K + A + 1 V y e + n e P L N a + 0 U e Q p U 8 R / Y k d s 5 O 7 p X d a z w q p p X U 5 2 f b x R s e + k / G f E h l 1 z U P L u Z X G b X J v c 8 y 7 B l z 0 v G P F q x U v J U n / E X x L Y H 4 M l z F b 8 Q Y t 3 R c J L u i 2 S L i Q 9 k n 1 + O X X J z X / z x i h 8 f V P h r K 9 Z H O m 2 4 U C j G R L u V k E t m C 0 y S m L 8 7 8 f v B w N B 8 r 8 O / V j R T v 8 z l G U j n j A F D D 1 g + l V w B Q w 9 Y V p L 2 A K m P r C t B 8 w B U x 9 Y c o C p o C p L 0 w H A V P A 1 B e m 1 w F T w P Q f m H 4 D U E s B A i 0 A F A A C A A g A N L a W V k S G K E K k A A A A 9 g A A A B I A A A A A A A A A A A A A A A A A A A A A A E N v b m Z p Z y 9 Q Y W N r Y W d l L n h t b F B L A Q I t A B Q A A g A I A D S 2 l l Y P y u m r p A A A A O k A A A A T A A A A A A A A A A A A A A A A A P A A A A B b Q 2 9 u d G V u d F 9 U e X B l c 1 0 u e G 1 s U E s B A i 0 A F A A C A A g A N L a W V q b D 3 a W 6 A Q A A c h I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l A A A A A A A A D c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k 6 N T Q 6 M z g u N j M 4 O T A w O V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a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5 O j U 0 O j M 4 L j Y z O D k w M D l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k 6 N T Q 6 M z g u N j M 4 O T A w O V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Z W s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T o 1 N D o z O C 4 2 M z g 5 M D A 5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a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5 O j U 0 O j M 4 L j Y z O D k w M D l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5 O j U 0 O j M 4 L j Y z O D k w M D l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y M l Q x O T o 1 N D o z O C 4 2 M z g 5 M D A 5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k 6 N T Q 6 M z g u N j M 4 O T A w O V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4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t c k i C Y V p 0 G t 8 S h K 7 6 m Q K g A A A A A C A A A A A A A Q Z g A A A A E A A C A A A A A a l D D G E b E 9 k P s 0 l f Q i n a p e I z X C k N n M J x z M Q 7 6 M i t N 6 C A A A A A A O g A A A A A I A A C A A A A B 1 t P h T o e z B X S Y f j d 6 z t S 4 N 7 N i G N s g D o e g 8 D 1 j X X g l 5 a V A A A A A i i w 7 f P x Y v Z 5 F z x 3 X z S N r G 1 Q L 6 p G n t F A t u J 1 r S N 2 a N 8 o j z 8 D j 9 o 4 i V r q g V K w + + V 3 P F l 3 R J / F E L 4 I D 1 Y y q e f U i D 8 h 1 v h C Q N R 7 C H v G b J 8 U 8 r H E A A A A D Q m v e 4 A J T 2 J 5 z i z N q S X k 9 f 8 8 9 l p b 7 D 5 6 7 T s I 8 Z 4 S t x A z s L S d r p R a n N m Z c s I 2 4 e j h L 6 H H f 4 S 4 8 k l B x L x Y y z Y x Q u < / D a t a M a s h u p > 
</file>

<file path=customXml/itemProps1.xml><?xml version="1.0" encoding="utf-8"?>
<ds:datastoreItem xmlns:ds="http://schemas.openxmlformats.org/officeDocument/2006/customXml" ds:itemID="{96D9EAB8-89B7-4252-857C-B8A79BF1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61</vt:lpstr>
      <vt:lpstr>62</vt:lpstr>
      <vt:lpstr>63</vt:lpstr>
      <vt:lpstr>64</vt:lpstr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2023-04-22T21:06:28Z</dcterms:modified>
</cp:coreProperties>
</file>