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0-SINC\0 - TFG\clon_csenergy-python\csenergy\"/>
    </mc:Choice>
  </mc:AlternateContent>
  <bookViews>
    <workbookView xWindow="8690" yWindow="540" windowWidth="11850" windowHeight="11040" firstSheet="2" activeTab="3"/>
  </bookViews>
  <sheets>
    <sheet name="IAM" sheetId="2" r:id="rId1"/>
    <sheet name="CpVP1" sheetId="11" r:id="rId2"/>
    <sheet name="CpS800" sheetId="12" r:id="rId3"/>
    <sheet name="CpDowthermA" sheetId="13" r:id="rId4"/>
    <sheet name="Cp" sheetId="1" r:id="rId5"/>
    <sheet name="visco_VP1" sheetId="3" r:id="rId6"/>
    <sheet name="visco_SYL800" sheetId="4" r:id="rId7"/>
    <sheet name="thermalconduct_SYL800" sheetId="5" r:id="rId8"/>
    <sheet name="thermalconduct_TVP1" sheetId="6" r:id="rId9"/>
    <sheet name="aire" sheetId="7" r:id="rId10"/>
    <sheet name="densidadVP1" sheetId="8" r:id="rId11"/>
    <sheet name="densidadS800" sheetId="9" r:id="rId12"/>
    <sheet name="densidadDowthermA)" sheetId="10" r:id="rId1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0" i="13" l="1"/>
  <c r="B40" i="13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C9" i="13"/>
  <c r="B9" i="13"/>
  <c r="C8" i="13"/>
  <c r="B8" i="13"/>
  <c r="C7" i="13"/>
  <c r="B7" i="13"/>
  <c r="C6" i="13"/>
  <c r="B6" i="13"/>
  <c r="C5" i="13"/>
  <c r="B5" i="13"/>
  <c r="C4" i="13"/>
  <c r="B4" i="13"/>
  <c r="C3" i="13"/>
  <c r="B3" i="13"/>
  <c r="C2" i="13"/>
  <c r="B2" i="13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2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2" i="8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9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9" i="7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41" i="1"/>
  <c r="A21" i="1"/>
  <c r="A23" i="1"/>
  <c r="A24" i="1"/>
  <c r="A25" i="1"/>
  <c r="A26" i="1"/>
  <c r="A27" i="1"/>
  <c r="A28" i="1"/>
  <c r="A29" i="1"/>
  <c r="A30" i="1"/>
  <c r="A31" i="1"/>
  <c r="A20" i="1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A40" i="5" l="1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42" i="4" l="1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2" i="3"/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41" i="1"/>
  <c r="B4" i="2" l="1"/>
  <c r="C4" i="2"/>
  <c r="C6" i="2"/>
  <c r="C7" i="2"/>
  <c r="C8" i="2"/>
  <c r="C9" i="2"/>
  <c r="C10" i="2"/>
  <c r="C11" i="2"/>
  <c r="C12" i="2"/>
  <c r="B6" i="2"/>
  <c r="B7" i="2"/>
  <c r="B8" i="2"/>
  <c r="B9" i="2"/>
  <c r="B10" i="2"/>
  <c r="B11" i="2"/>
  <c r="B12" i="2"/>
  <c r="B5" i="2"/>
  <c r="C5" i="2"/>
  <c r="I3" i="1"/>
  <c r="B21" i="1"/>
  <c r="B20" i="1"/>
  <c r="B3" i="1" l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<sst xmlns="http://schemas.openxmlformats.org/spreadsheetml/2006/main" count="72" uniqueCount="35">
  <si>
    <t xml:space="preserve"> </t>
  </si>
  <si>
    <t>d</t>
  </si>
  <si>
    <t>v</t>
  </si>
  <si>
    <t>k</t>
  </si>
  <si>
    <t>CP syltherm800</t>
  </si>
  <si>
    <t>Cp Dowtherm A</t>
  </si>
  <si>
    <t>Cp Therminol VP-1</t>
  </si>
  <si>
    <t>LS3</t>
  </si>
  <si>
    <t>LS2</t>
  </si>
  <si>
    <t>temp</t>
  </si>
  <si>
    <t>Temperatura</t>
  </si>
  <si>
    <t>Densidad</t>
  </si>
  <si>
    <t>Viscosidad</t>
  </si>
  <si>
    <t>dinámica</t>
  </si>
  <si>
    <t>cinemática</t>
  </si>
  <si>
    <t>ºC</t>
  </si>
  <si>
    <t>kg/m3</t>
  </si>
  <si>
    <t>m/s</t>
  </si>
  <si>
    <t>densidad</t>
  </si>
  <si>
    <t>visco dina</t>
  </si>
  <si>
    <t>visco cinema</t>
  </si>
  <si>
    <t>veloc. Sonido</t>
  </si>
  <si>
    <t>N.s/m2·10-5</t>
  </si>
  <si>
    <t>m2/s 10-5</t>
  </si>
  <si>
    <t>T [K]</t>
  </si>
  <si>
    <r>
      <t>T [</t>
    </r>
    <r>
      <rPr>
        <b/>
        <sz val="11"/>
        <color theme="1"/>
        <rFont val="Calibri"/>
        <family val="2"/>
      </rPr>
      <t>°</t>
    </r>
    <r>
      <rPr>
        <b/>
        <sz val="11"/>
        <color theme="1"/>
        <rFont val="Calibri"/>
        <family val="2"/>
        <scheme val="minor"/>
      </rPr>
      <t>C]</t>
    </r>
  </si>
  <si>
    <t>@20000000 Pa</t>
  </si>
  <si>
    <t>Viscosidad Dinámica</t>
  </si>
  <si>
    <t>Conductividad Térmica</t>
  </si>
  <si>
    <t>P [Pa]</t>
  </si>
  <si>
    <t>=</t>
  </si>
  <si>
    <t>dgo</t>
  </si>
  <si>
    <t>Re</t>
  </si>
  <si>
    <t>wind</t>
  </si>
  <si>
    <t>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</si>
</sst>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,##0.000"/>
    <numFmt numFmtId="165" formatCode="0.000"/>
    <numFmt numFmtId="166" formatCode="#,##0.0000"/>
    <numFmt numFmtId="169" formatCode="#,##0.000000"/>
    <numFmt numFmtId="172" formatCode="0.000000"/>
    <numFmt numFmtId="174" formatCode="0.00000000"/>
    <numFmt numFmtId="181" formatCode="0.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165" fontId="0" fillId="2" borderId="0" xfId="0" applyNumberFormat="1" applyFill="1"/>
    <xf numFmtId="3" fontId="0" fillId="0" borderId="0" xfId="0" applyNumberFormat="1"/>
    <xf numFmtId="166" fontId="0" fillId="0" borderId="0" xfId="0" applyNumberFormat="1"/>
    <xf numFmtId="11" fontId="0" fillId="0" borderId="0" xfId="0" applyNumberFormat="1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 quotePrefix="1"/>
    <xf numFmtId="0" fontId="1" fillId="5" borderId="1" xfId="0" applyFont="1" applyFill="1" applyBorder="1"/>
    <xf numFmtId="2" fontId="0" fillId="0" borderId="1" xfId="0" applyNumberFormat="1" applyBorder="1"/>
    <xf numFmtId="169" fontId="0" fillId="0" borderId="0" xfId="0" applyNumberFormat="1"/>
    <xf numFmtId="172" fontId="0" fillId="0" borderId="0" xfId="0" applyNumberFormat="1"/>
    <xf numFmtId="174" fontId="0" fillId="0" borderId="0" xfId="0" applyNumberFormat="1"/>
    <xf numFmtId="3" fontId="0" fillId="0" borderId="1" xfId="0" applyNumberFormat="1" applyBorder="1"/>
    <xf numFmtId="18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6.0396325459317585E-2"/>
                  <c:y val="-0.10141039661708953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IAM!$A$4:$A$12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IAM!$B$4:$B$12</c:f>
              <c:numCache>
                <c:formatCode>General</c:formatCode>
                <c:ptCount val="9"/>
                <c:pt idx="0">
                  <c:v>1</c:v>
                </c:pt>
                <c:pt idx="1">
                  <c:v>0.98937875301220801</c:v>
                </c:pt>
                <c:pt idx="2">
                  <c:v>0.93809662078590839</c:v>
                </c:pt>
                <c:pt idx="3">
                  <c:v>0.84752440378443872</c:v>
                </c:pt>
                <c:pt idx="4">
                  <c:v>0.71990044311897805</c:v>
                </c:pt>
                <c:pt idx="5">
                  <c:v>0.55826260968653929</c:v>
                </c:pt>
                <c:pt idx="6">
                  <c:v>0.36635600000000013</c:v>
                </c:pt>
                <c:pt idx="7">
                  <c:v>0.14851914332566885</c:v>
                </c:pt>
                <c:pt idx="8">
                  <c:v>-9.0447822333069583E-2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2AD-45ED-8EF2-70D743C4720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15492300962379701"/>
                  <c:y val="-0.420854841061533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IAM!$A$4:$A$12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IAM!$C$4:$C$12</c:f>
              <c:numCache>
                <c:formatCode>General</c:formatCode>
                <c:ptCount val="9"/>
                <c:pt idx="0">
                  <c:v>1</c:v>
                </c:pt>
                <c:pt idx="1">
                  <c:v>0.98946972100000008</c:v>
                </c:pt>
                <c:pt idx="2">
                  <c:v>0.96925807599999991</c:v>
                </c:pt>
                <c:pt idx="3">
                  <c:v>0.94100250100000005</c:v>
                </c:pt>
                <c:pt idx="4">
                  <c:v>0.89468821599999993</c:v>
                </c:pt>
                <c:pt idx="5">
                  <c:v>0.808648225</c:v>
                </c:pt>
                <c:pt idx="6">
                  <c:v>0.64956331599999995</c:v>
                </c:pt>
                <c:pt idx="7">
                  <c:v>0.37246206099999979</c:v>
                </c:pt>
                <c:pt idx="8">
                  <c:v>-7.9279184000000003E-2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2AD-45ED-8EF2-70D743C47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306696"/>
        <c:axId val="598303560"/>
      </c:scatterChart>
      <c:valAx>
        <c:axId val="598306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8303560"/>
        <c:crosses val="autoZero"/>
        <c:crossBetween val="midCat"/>
      </c:valAx>
      <c:valAx>
        <c:axId val="59830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8306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Conductivida</a:t>
            </a:r>
            <a:r>
              <a:rPr lang="es-ES" baseline="0"/>
              <a:t>d Térmica Syltherm 800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097072041733508E-2"/>
          <c:y val="0.117373417721519"/>
          <c:w val="0.92439475392170067"/>
          <c:h val="0.8092143426691916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8.9579725940167276E-2"/>
                  <c:y val="0.10347395795709023"/>
                </c:manualLayout>
              </c:layout>
              <c:numFmt formatCode="0.00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thermalconduct_SYL800!$A$2:$A$42</c:f>
              <c:numCache>
                <c:formatCode>General</c:formatCode>
                <c:ptCount val="41"/>
                <c:pt idx="0">
                  <c:v>14.850000000000023</c:v>
                </c:pt>
                <c:pt idx="1">
                  <c:v>24.850000000000023</c:v>
                </c:pt>
                <c:pt idx="2">
                  <c:v>34.850000000000023</c:v>
                </c:pt>
                <c:pt idx="3">
                  <c:v>44.850000000000023</c:v>
                </c:pt>
                <c:pt idx="4">
                  <c:v>54.850000000000023</c:v>
                </c:pt>
                <c:pt idx="5">
                  <c:v>64.850000000000023</c:v>
                </c:pt>
                <c:pt idx="6">
                  <c:v>74.850000000000023</c:v>
                </c:pt>
                <c:pt idx="7">
                  <c:v>84.850000000000023</c:v>
                </c:pt>
                <c:pt idx="8">
                  <c:v>94.850000000000023</c:v>
                </c:pt>
                <c:pt idx="9">
                  <c:v>104.85000000000002</c:v>
                </c:pt>
                <c:pt idx="10">
                  <c:v>114.85000000000002</c:v>
                </c:pt>
                <c:pt idx="11">
                  <c:v>124.85000000000002</c:v>
                </c:pt>
                <c:pt idx="12">
                  <c:v>134.85000000000002</c:v>
                </c:pt>
                <c:pt idx="13">
                  <c:v>144.85000000000002</c:v>
                </c:pt>
                <c:pt idx="14">
                  <c:v>154.85000000000002</c:v>
                </c:pt>
                <c:pt idx="15">
                  <c:v>164.85000000000002</c:v>
                </c:pt>
                <c:pt idx="16">
                  <c:v>174.85000000000002</c:v>
                </c:pt>
                <c:pt idx="17">
                  <c:v>184.85000000000002</c:v>
                </c:pt>
                <c:pt idx="18">
                  <c:v>194.85000000000002</c:v>
                </c:pt>
                <c:pt idx="19">
                  <c:v>204.85000000000002</c:v>
                </c:pt>
                <c:pt idx="20">
                  <c:v>214.85000000000002</c:v>
                </c:pt>
                <c:pt idx="21">
                  <c:v>224.85000000000002</c:v>
                </c:pt>
                <c:pt idx="22">
                  <c:v>234.85000000000002</c:v>
                </c:pt>
                <c:pt idx="23">
                  <c:v>244.85000000000002</c:v>
                </c:pt>
                <c:pt idx="24">
                  <c:v>254.85000000000002</c:v>
                </c:pt>
                <c:pt idx="25">
                  <c:v>264.85000000000002</c:v>
                </c:pt>
                <c:pt idx="26">
                  <c:v>274.85000000000002</c:v>
                </c:pt>
                <c:pt idx="27">
                  <c:v>284.85000000000002</c:v>
                </c:pt>
                <c:pt idx="28">
                  <c:v>294.85000000000002</c:v>
                </c:pt>
                <c:pt idx="29">
                  <c:v>304.85000000000002</c:v>
                </c:pt>
                <c:pt idx="30">
                  <c:v>314.85000000000002</c:v>
                </c:pt>
                <c:pt idx="31">
                  <c:v>324.85000000000002</c:v>
                </c:pt>
                <c:pt idx="32">
                  <c:v>334.85</c:v>
                </c:pt>
                <c:pt idx="33">
                  <c:v>344.85</c:v>
                </c:pt>
                <c:pt idx="34">
                  <c:v>354.85</c:v>
                </c:pt>
                <c:pt idx="35">
                  <c:v>364.85</c:v>
                </c:pt>
                <c:pt idx="36">
                  <c:v>374.85</c:v>
                </c:pt>
                <c:pt idx="37">
                  <c:v>384.85</c:v>
                </c:pt>
                <c:pt idx="38">
                  <c:v>394.85</c:v>
                </c:pt>
              </c:numCache>
            </c:numRef>
          </c:xVal>
          <c:yVal>
            <c:numRef>
              <c:f>thermalconduct_SYL800!$B$2:$B$42</c:f>
              <c:numCache>
                <c:formatCode>General</c:formatCode>
                <c:ptCount val="41"/>
                <c:pt idx="0">
                  <c:v>0.135986</c:v>
                </c:pt>
                <c:pt idx="1">
                  <c:v>0.134103</c:v>
                </c:pt>
                <c:pt idx="2">
                  <c:v>0.132219</c:v>
                </c:pt>
                <c:pt idx="3">
                  <c:v>0.13033600000000001</c:v>
                </c:pt>
                <c:pt idx="4">
                  <c:v>0.12845400000000001</c:v>
                </c:pt>
                <c:pt idx="5">
                  <c:v>0.12657199999999999</c:v>
                </c:pt>
                <c:pt idx="6">
                  <c:v>0.12469</c:v>
                </c:pt>
                <c:pt idx="7">
                  <c:v>0.122808</c:v>
                </c:pt>
                <c:pt idx="8">
                  <c:v>0.12092700000000001</c:v>
                </c:pt>
                <c:pt idx="9">
                  <c:v>0.119045</c:v>
                </c:pt>
                <c:pt idx="10">
                  <c:v>0.117164</c:v>
                </c:pt>
                <c:pt idx="11">
                  <c:v>0.115284</c:v>
                </c:pt>
                <c:pt idx="12">
                  <c:v>0.113403</c:v>
                </c:pt>
                <c:pt idx="13">
                  <c:v>0.111523</c:v>
                </c:pt>
                <c:pt idx="14">
                  <c:v>0.109642</c:v>
                </c:pt>
                <c:pt idx="15">
                  <c:v>0.107762</c:v>
                </c:pt>
                <c:pt idx="16">
                  <c:v>0.105882</c:v>
                </c:pt>
                <c:pt idx="17">
                  <c:v>0.104002</c:v>
                </c:pt>
                <c:pt idx="18">
                  <c:v>0.102122</c:v>
                </c:pt>
                <c:pt idx="19">
                  <c:v>0.100241</c:v>
                </c:pt>
                <c:pt idx="20">
                  <c:v>9.8361000000000004E-2</c:v>
                </c:pt>
                <c:pt idx="21">
                  <c:v>9.6480999999999997E-2</c:v>
                </c:pt>
                <c:pt idx="22">
                  <c:v>9.4601000000000005E-2</c:v>
                </c:pt>
                <c:pt idx="23">
                  <c:v>9.2719999999999997E-2</c:v>
                </c:pt>
                <c:pt idx="24">
                  <c:v>9.0840000000000004E-2</c:v>
                </c:pt>
                <c:pt idx="25">
                  <c:v>8.8958999999999996E-2</c:v>
                </c:pt>
                <c:pt idx="26">
                  <c:v>8.7079000000000004E-2</c:v>
                </c:pt>
                <c:pt idx="27">
                  <c:v>8.5197999999999996E-2</c:v>
                </c:pt>
                <c:pt idx="28">
                  <c:v>8.3317000000000002E-2</c:v>
                </c:pt>
                <c:pt idx="29">
                  <c:v>8.1434999999999994E-2</c:v>
                </c:pt>
                <c:pt idx="30">
                  <c:v>7.9554E-2</c:v>
                </c:pt>
                <c:pt idx="31">
                  <c:v>7.7672000000000005E-2</c:v>
                </c:pt>
                <c:pt idx="32">
                  <c:v>7.5788999999999995E-2</c:v>
                </c:pt>
                <c:pt idx="33">
                  <c:v>7.3907E-2</c:v>
                </c:pt>
                <c:pt idx="34">
                  <c:v>7.2024000000000005E-2</c:v>
                </c:pt>
                <c:pt idx="35">
                  <c:v>7.0140999999999995E-2</c:v>
                </c:pt>
                <c:pt idx="36">
                  <c:v>6.8256999999999998E-2</c:v>
                </c:pt>
                <c:pt idx="37">
                  <c:v>6.6373000000000001E-2</c:v>
                </c:pt>
                <c:pt idx="38">
                  <c:v>6.4488000000000004E-2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4F5-4385-B752-ADBD4A5DC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303952"/>
        <c:axId val="598307088"/>
      </c:scatterChart>
      <c:valAx>
        <c:axId val="59830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8307088"/>
        <c:crosses val="autoZero"/>
        <c:crossBetween val="midCat"/>
      </c:valAx>
      <c:valAx>
        <c:axId val="59830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830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8.9579725940167276E-2"/>
                  <c:y val="0.10347395795709023"/>
                </c:manualLayout>
              </c:layout>
              <c:numFmt formatCode="0.00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thermalconduct_TVP1!$B$2:$B$41</c:f>
              <c:numCache>
                <c:formatCode>General</c:formatCode>
                <c:ptCount val="40"/>
                <c:pt idx="0">
                  <c:v>14.850000000000023</c:v>
                </c:pt>
                <c:pt idx="1">
                  <c:v>24.850000000000023</c:v>
                </c:pt>
                <c:pt idx="2">
                  <c:v>34.850000000000023</c:v>
                </c:pt>
                <c:pt idx="3">
                  <c:v>44.850000000000023</c:v>
                </c:pt>
                <c:pt idx="4">
                  <c:v>54.850000000000023</c:v>
                </c:pt>
                <c:pt idx="5">
                  <c:v>64.850000000000023</c:v>
                </c:pt>
                <c:pt idx="6">
                  <c:v>74.850000000000023</c:v>
                </c:pt>
                <c:pt idx="7">
                  <c:v>84.850000000000023</c:v>
                </c:pt>
                <c:pt idx="8">
                  <c:v>94.850000000000023</c:v>
                </c:pt>
                <c:pt idx="9">
                  <c:v>104.85000000000002</c:v>
                </c:pt>
                <c:pt idx="10">
                  <c:v>114.85000000000002</c:v>
                </c:pt>
                <c:pt idx="11">
                  <c:v>124.85000000000002</c:v>
                </c:pt>
                <c:pt idx="12">
                  <c:v>134.85000000000002</c:v>
                </c:pt>
                <c:pt idx="13">
                  <c:v>144.85000000000002</c:v>
                </c:pt>
                <c:pt idx="14">
                  <c:v>154.85000000000002</c:v>
                </c:pt>
                <c:pt idx="15">
                  <c:v>164.85000000000002</c:v>
                </c:pt>
                <c:pt idx="16">
                  <c:v>174.85000000000002</c:v>
                </c:pt>
                <c:pt idx="17">
                  <c:v>184.85000000000002</c:v>
                </c:pt>
                <c:pt idx="18">
                  <c:v>194.85000000000002</c:v>
                </c:pt>
                <c:pt idx="19">
                  <c:v>204.85000000000002</c:v>
                </c:pt>
                <c:pt idx="20">
                  <c:v>214.85000000000002</c:v>
                </c:pt>
                <c:pt idx="21">
                  <c:v>224.85000000000002</c:v>
                </c:pt>
                <c:pt idx="22">
                  <c:v>234.85000000000002</c:v>
                </c:pt>
                <c:pt idx="23">
                  <c:v>244.85000000000002</c:v>
                </c:pt>
                <c:pt idx="24">
                  <c:v>254.85000000000002</c:v>
                </c:pt>
                <c:pt idx="25">
                  <c:v>264.85000000000002</c:v>
                </c:pt>
                <c:pt idx="26">
                  <c:v>274.85000000000002</c:v>
                </c:pt>
                <c:pt idx="27">
                  <c:v>284.85000000000002</c:v>
                </c:pt>
                <c:pt idx="28">
                  <c:v>294.85000000000002</c:v>
                </c:pt>
                <c:pt idx="29">
                  <c:v>304.85000000000002</c:v>
                </c:pt>
                <c:pt idx="30">
                  <c:v>314.85000000000002</c:v>
                </c:pt>
                <c:pt idx="31">
                  <c:v>324.85000000000002</c:v>
                </c:pt>
                <c:pt idx="32">
                  <c:v>334.85</c:v>
                </c:pt>
                <c:pt idx="33">
                  <c:v>344.85</c:v>
                </c:pt>
                <c:pt idx="34">
                  <c:v>354.85</c:v>
                </c:pt>
                <c:pt idx="35">
                  <c:v>364.85</c:v>
                </c:pt>
                <c:pt idx="36">
                  <c:v>374.85</c:v>
                </c:pt>
                <c:pt idx="37">
                  <c:v>384.85</c:v>
                </c:pt>
                <c:pt idx="38">
                  <c:v>394.85</c:v>
                </c:pt>
              </c:numCache>
            </c:numRef>
          </c:xVal>
          <c:yVal>
            <c:numRef>
              <c:f>thermalconduct_TVP1!$C$2:$C$41</c:f>
              <c:numCache>
                <c:formatCode>General</c:formatCode>
                <c:ptCount val="40"/>
                <c:pt idx="0">
                  <c:v>0.136769</c:v>
                </c:pt>
                <c:pt idx="1">
                  <c:v>0.13583300000000001</c:v>
                </c:pt>
                <c:pt idx="2">
                  <c:v>0.13486100000000001</c:v>
                </c:pt>
                <c:pt idx="3">
                  <c:v>0.133855</c:v>
                </c:pt>
                <c:pt idx="4">
                  <c:v>0.13281299999999999</c:v>
                </c:pt>
                <c:pt idx="5">
                  <c:v>0.13173699999999999</c:v>
                </c:pt>
                <c:pt idx="6">
                  <c:v>0.13062499999999999</c:v>
                </c:pt>
                <c:pt idx="7">
                  <c:v>0.12947900000000001</c:v>
                </c:pt>
                <c:pt idx="8">
                  <c:v>0.128298</c:v>
                </c:pt>
                <c:pt idx="9">
                  <c:v>0.127082</c:v>
                </c:pt>
                <c:pt idx="10">
                  <c:v>0.125832</c:v>
                </c:pt>
                <c:pt idx="11">
                  <c:v>0.124546</c:v>
                </c:pt>
                <c:pt idx="12">
                  <c:v>0.123226</c:v>
                </c:pt>
                <c:pt idx="13">
                  <c:v>0.12187099999999999</c:v>
                </c:pt>
                <c:pt idx="14">
                  <c:v>0.120481</c:v>
                </c:pt>
                <c:pt idx="15">
                  <c:v>0.119057</c:v>
                </c:pt>
                <c:pt idx="16">
                  <c:v>0.11759799999999999</c:v>
                </c:pt>
                <c:pt idx="17">
                  <c:v>0.116104</c:v>
                </c:pt>
                <c:pt idx="18">
                  <c:v>0.114576</c:v>
                </c:pt>
                <c:pt idx="19">
                  <c:v>0.113013</c:v>
                </c:pt>
                <c:pt idx="20">
                  <c:v>0.111415</c:v>
                </c:pt>
                <c:pt idx="21">
                  <c:v>0.10978300000000001</c:v>
                </c:pt>
                <c:pt idx="22">
                  <c:v>0.108116</c:v>
                </c:pt>
                <c:pt idx="23">
                  <c:v>0.106415</c:v>
                </c:pt>
                <c:pt idx="24">
                  <c:v>0.10467899999999999</c:v>
                </c:pt>
                <c:pt idx="25">
                  <c:v>0.102909</c:v>
                </c:pt>
                <c:pt idx="26">
                  <c:v>0.101104</c:v>
                </c:pt>
                <c:pt idx="27">
                  <c:v>9.9265000000000006E-2</c:v>
                </c:pt>
                <c:pt idx="28">
                  <c:v>9.7391000000000005E-2</c:v>
                </c:pt>
                <c:pt idx="29">
                  <c:v>9.5482999999999998E-2</c:v>
                </c:pt>
                <c:pt idx="30">
                  <c:v>9.3540999999999999E-2</c:v>
                </c:pt>
                <c:pt idx="31">
                  <c:v>9.1564000000000006E-2</c:v>
                </c:pt>
                <c:pt idx="32">
                  <c:v>8.9552999999999994E-2</c:v>
                </c:pt>
                <c:pt idx="33">
                  <c:v>8.7508000000000002E-2</c:v>
                </c:pt>
                <c:pt idx="34">
                  <c:v>8.5428000000000004E-2</c:v>
                </c:pt>
                <c:pt idx="35">
                  <c:v>8.3313999999999999E-2</c:v>
                </c:pt>
                <c:pt idx="36">
                  <c:v>8.1166000000000002E-2</c:v>
                </c:pt>
                <c:pt idx="37">
                  <c:v>7.8982999999999998E-2</c:v>
                </c:pt>
                <c:pt idx="38">
                  <c:v>7.6767000000000002E-2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CD9-48F2-875D-E2804D387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303168"/>
        <c:axId val="598302384"/>
      </c:scatterChart>
      <c:valAx>
        <c:axId val="59830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8302384"/>
        <c:crosses val="autoZero"/>
        <c:crossBetween val="midCat"/>
      </c:valAx>
      <c:valAx>
        <c:axId val="59830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830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2.647315961889345E-2"/>
          <c:y val="0.11413138686131388"/>
          <c:w val="0.93836512128496119"/>
          <c:h val="0.75718719466636009"/>
        </c:manualLayout>
      </c:layout>
      <c:scatterChart>
        <c:scatterStyle val="lineMarker"/>
        <c:varyColors val="0"/>
        <c:ser>
          <c:idx val="1"/>
          <c:order val="0"/>
          <c:tx>
            <c:strRef>
              <c:f>aire!$F$8</c:f>
              <c:strCache>
                <c:ptCount val="1"/>
                <c:pt idx="0">
                  <c:v>visco dina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aire!$A$9:$A$24</c:f>
              <c:numCache>
                <c:formatCode>General</c:formatCode>
                <c:ptCount val="16"/>
                <c:pt idx="0">
                  <c:v>-30</c:v>
                </c:pt>
                <c:pt idx="1">
                  <c:v>-20</c:v>
                </c:pt>
                <c:pt idx="2">
                  <c:v>-10</c:v>
                </c:pt>
                <c:pt idx="3">
                  <c:v>0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  <c:pt idx="14">
                  <c:v>200</c:v>
                </c:pt>
                <c:pt idx="15">
                  <c:v>300</c:v>
                </c:pt>
              </c:numCache>
            </c:numRef>
          </c:xVal>
          <c:yVal>
            <c:numRef>
              <c:f>aire!$F$9:$F$24</c:f>
              <c:numCache>
                <c:formatCode>General</c:formatCode>
                <c:ptCount val="16"/>
                <c:pt idx="0">
                  <c:v>1.56E-5</c:v>
                </c:pt>
                <c:pt idx="1">
                  <c:v>1.6100000000000002E-5</c:v>
                </c:pt>
                <c:pt idx="2">
                  <c:v>1.6699999999999999E-5</c:v>
                </c:pt>
                <c:pt idx="3">
                  <c:v>1.7200000000000001E-5</c:v>
                </c:pt>
                <c:pt idx="4">
                  <c:v>1.7600000000000001E-5</c:v>
                </c:pt>
                <c:pt idx="5">
                  <c:v>1.8099999999999999E-5</c:v>
                </c:pt>
                <c:pt idx="6">
                  <c:v>1.8600000000000001E-5</c:v>
                </c:pt>
                <c:pt idx="7">
                  <c:v>1.91E-5</c:v>
                </c:pt>
                <c:pt idx="8">
                  <c:v>1.95E-5</c:v>
                </c:pt>
                <c:pt idx="9">
                  <c:v>2.0000000000000002E-5</c:v>
                </c:pt>
                <c:pt idx="10">
                  <c:v>2.0499999999999997E-5</c:v>
                </c:pt>
                <c:pt idx="11">
                  <c:v>2.09E-5</c:v>
                </c:pt>
                <c:pt idx="12">
                  <c:v>2.1299999999999999E-5</c:v>
                </c:pt>
                <c:pt idx="13">
                  <c:v>2.1699999999999999E-5</c:v>
                </c:pt>
                <c:pt idx="14">
                  <c:v>2.5699999999999998E-5</c:v>
                </c:pt>
                <c:pt idx="15">
                  <c:v>2.9300000000000001E-5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aire!$G$8</c:f>
              <c:strCache>
                <c:ptCount val="1"/>
                <c:pt idx="0">
                  <c:v>visco cinema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5297457777901819"/>
                  <c:y val="3.4773722627737223E-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aire!$A$9:$A$24</c:f>
              <c:numCache>
                <c:formatCode>General</c:formatCode>
                <c:ptCount val="16"/>
                <c:pt idx="0">
                  <c:v>-30</c:v>
                </c:pt>
                <c:pt idx="1">
                  <c:v>-20</c:v>
                </c:pt>
                <c:pt idx="2">
                  <c:v>-10</c:v>
                </c:pt>
                <c:pt idx="3">
                  <c:v>0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  <c:pt idx="14">
                  <c:v>200</c:v>
                </c:pt>
                <c:pt idx="15">
                  <c:v>300</c:v>
                </c:pt>
              </c:numCache>
            </c:numRef>
          </c:xVal>
          <c:yVal>
            <c:numRef>
              <c:f>aire!$G$9:$G$24</c:f>
              <c:numCache>
                <c:formatCode>General</c:formatCode>
                <c:ptCount val="16"/>
                <c:pt idx="0">
                  <c:v>1.08E-5</c:v>
                </c:pt>
                <c:pt idx="1">
                  <c:v>1.1599999999999999E-5</c:v>
                </c:pt>
                <c:pt idx="2">
                  <c:v>1.24E-5</c:v>
                </c:pt>
                <c:pt idx="3">
                  <c:v>1.3300000000000001E-5</c:v>
                </c:pt>
                <c:pt idx="4">
                  <c:v>1.42E-5</c:v>
                </c:pt>
                <c:pt idx="5">
                  <c:v>1.5099999999999999E-5</c:v>
                </c:pt>
                <c:pt idx="6">
                  <c:v>1.5999999999999999E-5</c:v>
                </c:pt>
                <c:pt idx="7">
                  <c:v>1.6900000000000001E-5</c:v>
                </c:pt>
                <c:pt idx="8">
                  <c:v>1.7900000000000001E-5</c:v>
                </c:pt>
                <c:pt idx="9">
                  <c:v>1.8899999999999999E-5</c:v>
                </c:pt>
                <c:pt idx="10">
                  <c:v>1.9899999999999999E-5</c:v>
                </c:pt>
                <c:pt idx="11">
                  <c:v>2.09E-5</c:v>
                </c:pt>
                <c:pt idx="12">
                  <c:v>2.19E-5</c:v>
                </c:pt>
                <c:pt idx="13">
                  <c:v>2.2999999999999997E-5</c:v>
                </c:pt>
                <c:pt idx="14">
                  <c:v>3.4500000000000005E-5</c:v>
                </c:pt>
                <c:pt idx="15">
                  <c:v>4.7500000000000003E-5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417128"/>
        <c:axId val="603413992"/>
      </c:scatterChart>
      <c:valAx>
        <c:axId val="603417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3413992"/>
        <c:crosses val="autoZero"/>
        <c:crossBetween val="midCat"/>
      </c:valAx>
      <c:valAx>
        <c:axId val="60341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3417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densidadVP1!$C$1</c:f>
              <c:strCache>
                <c:ptCount val="1"/>
                <c:pt idx="0">
                  <c:v>Densidad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3486570428696413"/>
                  <c:y val="5.8291776027996497E-2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densidadVP1!$B$2:$B$40</c:f>
              <c:numCache>
                <c:formatCode>General</c:formatCode>
                <c:ptCount val="39"/>
                <c:pt idx="0">
                  <c:v>14.850000000000023</c:v>
                </c:pt>
                <c:pt idx="1">
                  <c:v>24.850000000000023</c:v>
                </c:pt>
                <c:pt idx="2">
                  <c:v>34.850000000000023</c:v>
                </c:pt>
                <c:pt idx="3">
                  <c:v>44.850000000000023</c:v>
                </c:pt>
                <c:pt idx="4">
                  <c:v>54.850000000000023</c:v>
                </c:pt>
                <c:pt idx="5">
                  <c:v>64.850000000000023</c:v>
                </c:pt>
                <c:pt idx="6">
                  <c:v>74.850000000000023</c:v>
                </c:pt>
                <c:pt idx="7">
                  <c:v>84.850000000000023</c:v>
                </c:pt>
                <c:pt idx="8">
                  <c:v>94.850000000000023</c:v>
                </c:pt>
                <c:pt idx="9">
                  <c:v>104.85000000000002</c:v>
                </c:pt>
                <c:pt idx="10">
                  <c:v>114.85000000000002</c:v>
                </c:pt>
                <c:pt idx="11">
                  <c:v>124.85000000000002</c:v>
                </c:pt>
                <c:pt idx="12">
                  <c:v>134.85000000000002</c:v>
                </c:pt>
                <c:pt idx="13">
                  <c:v>144.85000000000002</c:v>
                </c:pt>
                <c:pt idx="14">
                  <c:v>154.85000000000002</c:v>
                </c:pt>
                <c:pt idx="15">
                  <c:v>164.85000000000002</c:v>
                </c:pt>
                <c:pt idx="16">
                  <c:v>174.85000000000002</c:v>
                </c:pt>
                <c:pt idx="17">
                  <c:v>184.85000000000002</c:v>
                </c:pt>
                <c:pt idx="18">
                  <c:v>194.85000000000002</c:v>
                </c:pt>
                <c:pt idx="19">
                  <c:v>204.85000000000002</c:v>
                </c:pt>
                <c:pt idx="20">
                  <c:v>214.85000000000002</c:v>
                </c:pt>
                <c:pt idx="21">
                  <c:v>224.85000000000002</c:v>
                </c:pt>
                <c:pt idx="22">
                  <c:v>234.85000000000002</c:v>
                </c:pt>
                <c:pt idx="23">
                  <c:v>244.85000000000002</c:v>
                </c:pt>
                <c:pt idx="24">
                  <c:v>254.85000000000002</c:v>
                </c:pt>
                <c:pt idx="25">
                  <c:v>264.85000000000002</c:v>
                </c:pt>
                <c:pt idx="26">
                  <c:v>274.85000000000002</c:v>
                </c:pt>
                <c:pt idx="27">
                  <c:v>284.85000000000002</c:v>
                </c:pt>
                <c:pt idx="28">
                  <c:v>294.85000000000002</c:v>
                </c:pt>
                <c:pt idx="29">
                  <c:v>304.85000000000002</c:v>
                </c:pt>
                <c:pt idx="30">
                  <c:v>314.85000000000002</c:v>
                </c:pt>
                <c:pt idx="31">
                  <c:v>324.85000000000002</c:v>
                </c:pt>
                <c:pt idx="32">
                  <c:v>334.85</c:v>
                </c:pt>
                <c:pt idx="33">
                  <c:v>344.85</c:v>
                </c:pt>
                <c:pt idx="34">
                  <c:v>354.85</c:v>
                </c:pt>
                <c:pt idx="35">
                  <c:v>364.85</c:v>
                </c:pt>
                <c:pt idx="36">
                  <c:v>374.85</c:v>
                </c:pt>
                <c:pt idx="37">
                  <c:v>384.85</c:v>
                </c:pt>
                <c:pt idx="38">
                  <c:v>394.85</c:v>
                </c:pt>
              </c:numCache>
            </c:numRef>
          </c:xVal>
          <c:yVal>
            <c:numRef>
              <c:f>densidadVP1!$C$2:$C$40</c:f>
              <c:numCache>
                <c:formatCode>General</c:formatCode>
                <c:ptCount val="39"/>
                <c:pt idx="0">
                  <c:v>1069.287617</c:v>
                </c:pt>
                <c:pt idx="1">
                  <c:v>1060.708901</c:v>
                </c:pt>
                <c:pt idx="2">
                  <c:v>1052.212477</c:v>
                </c:pt>
                <c:pt idx="3">
                  <c:v>1043.7867590000001</c:v>
                </c:pt>
                <c:pt idx="4">
                  <c:v>1035.420161</c:v>
                </c:pt>
                <c:pt idx="5">
                  <c:v>1027.1010960000001</c:v>
                </c:pt>
                <c:pt idx="6">
                  <c:v>1018.817977</c:v>
                </c:pt>
                <c:pt idx="7">
                  <c:v>1010.559219</c:v>
                </c:pt>
                <c:pt idx="8">
                  <c:v>1002.313235</c:v>
                </c:pt>
                <c:pt idx="9">
                  <c:v>994.06843900000001</c:v>
                </c:pt>
                <c:pt idx="10">
                  <c:v>985.81324400000005</c:v>
                </c:pt>
                <c:pt idx="11">
                  <c:v>977.53606300000001</c:v>
                </c:pt>
                <c:pt idx="12">
                  <c:v>969.22531100000003</c:v>
                </c:pt>
                <c:pt idx="13">
                  <c:v>960.86940100000004</c:v>
                </c:pt>
                <c:pt idx="14">
                  <c:v>952.45674599999995</c:v>
                </c:pt>
                <c:pt idx="15">
                  <c:v>943.97576000000004</c:v>
                </c:pt>
                <c:pt idx="16">
                  <c:v>935.41485699999998</c:v>
                </c:pt>
                <c:pt idx="17">
                  <c:v>926.76244999999994</c:v>
                </c:pt>
                <c:pt idx="18">
                  <c:v>918.00695299999995</c:v>
                </c:pt>
                <c:pt idx="19">
                  <c:v>909.13677900000005</c:v>
                </c:pt>
                <c:pt idx="20">
                  <c:v>900.14034200000003</c:v>
                </c:pt>
                <c:pt idx="21">
                  <c:v>891.00605599999994</c:v>
                </c:pt>
                <c:pt idx="22">
                  <c:v>881.72233400000005</c:v>
                </c:pt>
                <c:pt idx="23">
                  <c:v>872.27759000000003</c:v>
                </c:pt>
                <c:pt idx="24">
                  <c:v>862.66023700000005</c:v>
                </c:pt>
                <c:pt idx="25">
                  <c:v>852.85869000000002</c:v>
                </c:pt>
                <c:pt idx="26">
                  <c:v>842.86135999999999</c:v>
                </c:pt>
                <c:pt idx="27">
                  <c:v>832.65666299999998</c:v>
                </c:pt>
                <c:pt idx="28">
                  <c:v>822.23301100000003</c:v>
                </c:pt>
                <c:pt idx="29">
                  <c:v>811.57881899999995</c:v>
                </c:pt>
                <c:pt idx="30">
                  <c:v>800.68249900000001</c:v>
                </c:pt>
                <c:pt idx="31">
                  <c:v>789.532466</c:v>
                </c:pt>
                <c:pt idx="32">
                  <c:v>778.11713299999997</c:v>
                </c:pt>
                <c:pt idx="33">
                  <c:v>766.42491399999994</c:v>
                </c:pt>
                <c:pt idx="34">
                  <c:v>754.44422199999997</c:v>
                </c:pt>
                <c:pt idx="35">
                  <c:v>742.16346999999996</c:v>
                </c:pt>
                <c:pt idx="36">
                  <c:v>729.57107299999996</c:v>
                </c:pt>
                <c:pt idx="37">
                  <c:v>716.65544399999999</c:v>
                </c:pt>
                <c:pt idx="38">
                  <c:v>703.40499699999998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136328"/>
        <c:axId val="698143776"/>
      </c:scatterChart>
      <c:valAx>
        <c:axId val="603136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8143776"/>
        <c:crosses val="autoZero"/>
        <c:crossBetween val="midCat"/>
      </c:valAx>
      <c:valAx>
        <c:axId val="69814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3136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densidadS800!$C$1</c:f>
              <c:strCache>
                <c:ptCount val="1"/>
                <c:pt idx="0">
                  <c:v>Densidad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597681539807522"/>
                  <c:y val="2.1829979585885097E-2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densidadS800!$B$2:$B$40</c:f>
              <c:numCache>
                <c:formatCode>General</c:formatCode>
                <c:ptCount val="39"/>
                <c:pt idx="0">
                  <c:v>14.850000000000023</c:v>
                </c:pt>
                <c:pt idx="1">
                  <c:v>24.850000000000023</c:v>
                </c:pt>
                <c:pt idx="2">
                  <c:v>34.850000000000023</c:v>
                </c:pt>
                <c:pt idx="3">
                  <c:v>44.850000000000023</c:v>
                </c:pt>
                <c:pt idx="4">
                  <c:v>54.850000000000023</c:v>
                </c:pt>
                <c:pt idx="5">
                  <c:v>64.850000000000023</c:v>
                </c:pt>
                <c:pt idx="6">
                  <c:v>74.850000000000023</c:v>
                </c:pt>
                <c:pt idx="7">
                  <c:v>84.850000000000023</c:v>
                </c:pt>
                <c:pt idx="8">
                  <c:v>94.850000000000023</c:v>
                </c:pt>
                <c:pt idx="9">
                  <c:v>104.85000000000002</c:v>
                </c:pt>
                <c:pt idx="10">
                  <c:v>114.85000000000002</c:v>
                </c:pt>
                <c:pt idx="11">
                  <c:v>124.85000000000002</c:v>
                </c:pt>
                <c:pt idx="12">
                  <c:v>134.85000000000002</c:v>
                </c:pt>
                <c:pt idx="13">
                  <c:v>144.85000000000002</c:v>
                </c:pt>
                <c:pt idx="14">
                  <c:v>154.85000000000002</c:v>
                </c:pt>
                <c:pt idx="15">
                  <c:v>164.85000000000002</c:v>
                </c:pt>
                <c:pt idx="16">
                  <c:v>174.85000000000002</c:v>
                </c:pt>
                <c:pt idx="17">
                  <c:v>184.85000000000002</c:v>
                </c:pt>
                <c:pt idx="18">
                  <c:v>194.85000000000002</c:v>
                </c:pt>
                <c:pt idx="19">
                  <c:v>204.85000000000002</c:v>
                </c:pt>
                <c:pt idx="20">
                  <c:v>214.85000000000002</c:v>
                </c:pt>
                <c:pt idx="21">
                  <c:v>224.85000000000002</c:v>
                </c:pt>
                <c:pt idx="22">
                  <c:v>234.85000000000002</c:v>
                </c:pt>
                <c:pt idx="23">
                  <c:v>244.85000000000002</c:v>
                </c:pt>
                <c:pt idx="24">
                  <c:v>254.85000000000002</c:v>
                </c:pt>
                <c:pt idx="25">
                  <c:v>264.85000000000002</c:v>
                </c:pt>
                <c:pt idx="26">
                  <c:v>274.85000000000002</c:v>
                </c:pt>
                <c:pt idx="27">
                  <c:v>284.85000000000002</c:v>
                </c:pt>
                <c:pt idx="28">
                  <c:v>294.85000000000002</c:v>
                </c:pt>
                <c:pt idx="29">
                  <c:v>304.85000000000002</c:v>
                </c:pt>
                <c:pt idx="30">
                  <c:v>314.85000000000002</c:v>
                </c:pt>
                <c:pt idx="31">
                  <c:v>324.85000000000002</c:v>
                </c:pt>
                <c:pt idx="32">
                  <c:v>334.85</c:v>
                </c:pt>
                <c:pt idx="33">
                  <c:v>344.85</c:v>
                </c:pt>
                <c:pt idx="34">
                  <c:v>354.85</c:v>
                </c:pt>
                <c:pt idx="35">
                  <c:v>364.85</c:v>
                </c:pt>
                <c:pt idx="36">
                  <c:v>374.85</c:v>
                </c:pt>
                <c:pt idx="37">
                  <c:v>384.85</c:v>
                </c:pt>
                <c:pt idx="38">
                  <c:v>394.85</c:v>
                </c:pt>
              </c:numCache>
            </c:numRef>
          </c:xVal>
          <c:yVal>
            <c:numRef>
              <c:f>densidadS800!$C$2:$C$40</c:f>
              <c:numCache>
                <c:formatCode>General</c:formatCode>
                <c:ptCount val="39"/>
                <c:pt idx="0">
                  <c:v>940.69153100000005</c:v>
                </c:pt>
                <c:pt idx="1">
                  <c:v>931.66159800000003</c:v>
                </c:pt>
                <c:pt idx="2">
                  <c:v>922.69122800000002</c:v>
                </c:pt>
                <c:pt idx="3">
                  <c:v>913.77037600000006</c:v>
                </c:pt>
                <c:pt idx="4">
                  <c:v>904.88900000000001</c:v>
                </c:pt>
                <c:pt idx="5">
                  <c:v>896.03705300000001</c:v>
                </c:pt>
                <c:pt idx="6">
                  <c:v>887.20449299999996</c:v>
                </c:pt>
                <c:pt idx="7">
                  <c:v>878.38127399999996</c:v>
                </c:pt>
                <c:pt idx="8">
                  <c:v>869.55735300000003</c:v>
                </c:pt>
                <c:pt idx="9">
                  <c:v>860.72268599999995</c:v>
                </c:pt>
                <c:pt idx="10">
                  <c:v>851.86722699999996</c:v>
                </c:pt>
                <c:pt idx="11">
                  <c:v>842.98093400000005</c:v>
                </c:pt>
                <c:pt idx="12">
                  <c:v>834.05376100000001</c:v>
                </c:pt>
                <c:pt idx="13">
                  <c:v>825.07566499999996</c:v>
                </c:pt>
                <c:pt idx="14">
                  <c:v>816.03660100000002</c:v>
                </c:pt>
                <c:pt idx="15">
                  <c:v>806.92652499999997</c:v>
                </c:pt>
                <c:pt idx="16">
                  <c:v>797.73539300000004</c:v>
                </c:pt>
                <c:pt idx="17">
                  <c:v>788.45316000000003</c:v>
                </c:pt>
                <c:pt idx="18">
                  <c:v>779.06978300000003</c:v>
                </c:pt>
                <c:pt idx="19">
                  <c:v>769.57521699999995</c:v>
                </c:pt>
                <c:pt idx="20">
                  <c:v>759.95941700000003</c:v>
                </c:pt>
                <c:pt idx="21">
                  <c:v>750.21234000000004</c:v>
                </c:pt>
                <c:pt idx="22">
                  <c:v>740.32394199999999</c:v>
                </c:pt>
                <c:pt idx="23">
                  <c:v>730.284178</c:v>
                </c:pt>
                <c:pt idx="24">
                  <c:v>720.08300299999996</c:v>
                </c:pt>
                <c:pt idx="25">
                  <c:v>709.710374</c:v>
                </c:pt>
                <c:pt idx="26">
                  <c:v>699.15624700000001</c:v>
                </c:pt>
                <c:pt idx="27">
                  <c:v>688.41057699999999</c:v>
                </c:pt>
                <c:pt idx="28">
                  <c:v>677.46331999999995</c:v>
                </c:pt>
                <c:pt idx="29">
                  <c:v>666.30443100000002</c:v>
                </c:pt>
                <c:pt idx="30">
                  <c:v>654.92386699999997</c:v>
                </c:pt>
                <c:pt idx="31">
                  <c:v>643.31158400000004</c:v>
                </c:pt>
                <c:pt idx="32">
                  <c:v>631.457536</c:v>
                </c:pt>
                <c:pt idx="33">
                  <c:v>619.35167999999999</c:v>
                </c:pt>
                <c:pt idx="34">
                  <c:v>606.98397199999999</c:v>
                </c:pt>
                <c:pt idx="35">
                  <c:v>594.34436700000003</c:v>
                </c:pt>
                <c:pt idx="36">
                  <c:v>581.422821</c:v>
                </c:pt>
                <c:pt idx="37">
                  <c:v>568.20929000000001</c:v>
                </c:pt>
                <c:pt idx="38">
                  <c:v>554.69372899999996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297152"/>
        <c:axId val="686297544"/>
      </c:scatterChart>
      <c:valAx>
        <c:axId val="68629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6297544"/>
        <c:crosses val="autoZero"/>
        <c:crossBetween val="midCat"/>
      </c:valAx>
      <c:valAx>
        <c:axId val="68629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629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'densidadDowthermA)'!$C$1</c:f>
              <c:strCache>
                <c:ptCount val="1"/>
                <c:pt idx="0">
                  <c:v>Densidad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597681539807522"/>
                  <c:y val="2.1829979585885097E-2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'densidadDowthermA)'!$B$2:$B$40</c:f>
              <c:numCache>
                <c:formatCode>General</c:formatCode>
                <c:ptCount val="39"/>
                <c:pt idx="0">
                  <c:v>14.850000000000023</c:v>
                </c:pt>
                <c:pt idx="1">
                  <c:v>24.850000000000023</c:v>
                </c:pt>
                <c:pt idx="2">
                  <c:v>34.850000000000023</c:v>
                </c:pt>
                <c:pt idx="3">
                  <c:v>44.850000000000023</c:v>
                </c:pt>
                <c:pt idx="4">
                  <c:v>54.850000000000023</c:v>
                </c:pt>
                <c:pt idx="5">
                  <c:v>64.850000000000023</c:v>
                </c:pt>
                <c:pt idx="6">
                  <c:v>74.850000000000023</c:v>
                </c:pt>
                <c:pt idx="7">
                  <c:v>84.850000000000023</c:v>
                </c:pt>
                <c:pt idx="8">
                  <c:v>94.850000000000023</c:v>
                </c:pt>
                <c:pt idx="9">
                  <c:v>104.85000000000002</c:v>
                </c:pt>
                <c:pt idx="10">
                  <c:v>114.85000000000002</c:v>
                </c:pt>
                <c:pt idx="11">
                  <c:v>124.85000000000002</c:v>
                </c:pt>
                <c:pt idx="12">
                  <c:v>134.85000000000002</c:v>
                </c:pt>
                <c:pt idx="13">
                  <c:v>144.85000000000002</c:v>
                </c:pt>
                <c:pt idx="14">
                  <c:v>154.85000000000002</c:v>
                </c:pt>
                <c:pt idx="15">
                  <c:v>164.85000000000002</c:v>
                </c:pt>
                <c:pt idx="16">
                  <c:v>174.85000000000002</c:v>
                </c:pt>
                <c:pt idx="17">
                  <c:v>184.85000000000002</c:v>
                </c:pt>
                <c:pt idx="18">
                  <c:v>194.85000000000002</c:v>
                </c:pt>
                <c:pt idx="19">
                  <c:v>204.85000000000002</c:v>
                </c:pt>
                <c:pt idx="20">
                  <c:v>214.85000000000002</c:v>
                </c:pt>
                <c:pt idx="21">
                  <c:v>224.85000000000002</c:v>
                </c:pt>
                <c:pt idx="22">
                  <c:v>234.85000000000002</c:v>
                </c:pt>
                <c:pt idx="23">
                  <c:v>244.85000000000002</c:v>
                </c:pt>
                <c:pt idx="24">
                  <c:v>254.85000000000002</c:v>
                </c:pt>
                <c:pt idx="25">
                  <c:v>264.85000000000002</c:v>
                </c:pt>
                <c:pt idx="26">
                  <c:v>274.85000000000002</c:v>
                </c:pt>
                <c:pt idx="27">
                  <c:v>284.85000000000002</c:v>
                </c:pt>
                <c:pt idx="28">
                  <c:v>294.85000000000002</c:v>
                </c:pt>
                <c:pt idx="29">
                  <c:v>304.85000000000002</c:v>
                </c:pt>
                <c:pt idx="30">
                  <c:v>314.85000000000002</c:v>
                </c:pt>
                <c:pt idx="31">
                  <c:v>324.85000000000002</c:v>
                </c:pt>
                <c:pt idx="32">
                  <c:v>334.85</c:v>
                </c:pt>
                <c:pt idx="33">
                  <c:v>344.85</c:v>
                </c:pt>
                <c:pt idx="34">
                  <c:v>354.85</c:v>
                </c:pt>
                <c:pt idx="35">
                  <c:v>364.85</c:v>
                </c:pt>
                <c:pt idx="36">
                  <c:v>374.85</c:v>
                </c:pt>
                <c:pt idx="37">
                  <c:v>384.85</c:v>
                </c:pt>
                <c:pt idx="38">
                  <c:v>394.85</c:v>
                </c:pt>
              </c:numCache>
            </c:numRef>
          </c:xVal>
          <c:yVal>
            <c:numRef>
              <c:f>'densidadDowthermA)'!$C$2:$C$40</c:f>
              <c:numCache>
                <c:formatCode>General</c:formatCode>
                <c:ptCount val="39"/>
                <c:pt idx="0">
                  <c:v>1064.332604077015</c:v>
                </c:pt>
                <c:pt idx="1">
                  <c:v>1056.3793485622791</c:v>
                </c:pt>
                <c:pt idx="2">
                  <c:v>1048.4271272790631</c:v>
                </c:pt>
                <c:pt idx="3">
                  <c:v>1040.4589350585668</c:v>
                </c:pt>
                <c:pt idx="4">
                  <c:v>1032.4600374199911</c:v>
                </c:pt>
                <c:pt idx="5">
                  <c:v>1024.4177759305351</c:v>
                </c:pt>
                <c:pt idx="6">
                  <c:v>1016.321373565399</c:v>
                </c:pt>
                <c:pt idx="7">
                  <c:v>1008.1617400677831</c:v>
                </c:pt>
                <c:pt idx="8">
                  <c:v>999.93127730888693</c:v>
                </c:pt>
                <c:pt idx="9">
                  <c:v>991.62368464791098</c:v>
                </c:pt>
                <c:pt idx="10">
                  <c:v>983.23376429205473</c:v>
                </c:pt>
                <c:pt idx="11">
                  <c:v>974.75722665651938</c:v>
                </c:pt>
                <c:pt idx="12">
                  <c:v>966.19049572450319</c:v>
                </c:pt>
                <c:pt idx="13">
                  <c:v>957.53051440720719</c:v>
                </c:pt>
                <c:pt idx="14">
                  <c:v>948.77454990383114</c:v>
                </c:pt>
                <c:pt idx="15">
                  <c:v>939.91999906157525</c:v>
                </c:pt>
                <c:pt idx="16">
                  <c:v>930.9641937356389</c:v>
                </c:pt>
                <c:pt idx="17">
                  <c:v>921.904206149223</c:v>
                </c:pt>
                <c:pt idx="18">
                  <c:v>912.73665425352738</c:v>
                </c:pt>
                <c:pt idx="19">
                  <c:v>903.45750708775131</c:v>
                </c:pt>
                <c:pt idx="20">
                  <c:v>894.06189013909534</c:v>
                </c:pt>
                <c:pt idx="21">
                  <c:v>884.54389070275943</c:v>
                </c:pt>
                <c:pt idx="22">
                  <c:v>874.89636324194305</c:v>
                </c:pt>
                <c:pt idx="23">
                  <c:v>865.11073474784678</c:v>
                </c:pt>
                <c:pt idx="24">
                  <c:v>855.17681009967134</c:v>
                </c:pt>
                <c:pt idx="25">
                  <c:v>845.08257742461569</c:v>
                </c:pt>
                <c:pt idx="26">
                  <c:v>834.81401345787924</c:v>
                </c:pt>
                <c:pt idx="27">
                  <c:v>824.35488890266299</c:v>
                </c:pt>
                <c:pt idx="28">
                  <c:v>813.68657379016713</c:v>
                </c:pt>
                <c:pt idx="29">
                  <c:v>802.78784283959067</c:v>
                </c:pt>
                <c:pt idx="30">
                  <c:v>791.63468081813517</c:v>
                </c:pt>
                <c:pt idx="31">
                  <c:v>780.20008790099996</c:v>
                </c:pt>
                <c:pt idx="32">
                  <c:v>768.45388503138315</c:v>
                </c:pt>
                <c:pt idx="33">
                  <c:v>756.36251928048682</c:v>
                </c:pt>
                <c:pt idx="34">
                  <c:v>743.88886920751133</c:v>
                </c:pt>
                <c:pt idx="35">
                  <c:v>730.99205021965554</c:v>
                </c:pt>
                <c:pt idx="36">
                  <c:v>717.62721993211926</c:v>
                </c:pt>
                <c:pt idx="37">
                  <c:v>703.74538352810532</c:v>
                </c:pt>
                <c:pt idx="38">
                  <c:v>689.29319911880748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435760"/>
        <c:axId val="797434192"/>
      </c:scatterChart>
      <c:valAx>
        <c:axId val="79743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7434192"/>
        <c:crosses val="autoZero"/>
        <c:crossBetween val="midCat"/>
      </c:valAx>
      <c:valAx>
        <c:axId val="79743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743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CpVP1!$C$1</c:f>
              <c:strCache>
                <c:ptCount val="1"/>
                <c:pt idx="0">
                  <c:v>Cp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3486570428696413"/>
                  <c:y val="5.8291776027996497E-2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CpVP1!$B$2:$B$40</c:f>
              <c:numCache>
                <c:formatCode>General</c:formatCode>
                <c:ptCount val="39"/>
                <c:pt idx="0">
                  <c:v>14.850000000000023</c:v>
                </c:pt>
                <c:pt idx="1">
                  <c:v>24.850000000000023</c:v>
                </c:pt>
                <c:pt idx="2">
                  <c:v>34.850000000000023</c:v>
                </c:pt>
                <c:pt idx="3">
                  <c:v>44.850000000000023</c:v>
                </c:pt>
                <c:pt idx="4">
                  <c:v>54.850000000000023</c:v>
                </c:pt>
                <c:pt idx="5">
                  <c:v>64.850000000000023</c:v>
                </c:pt>
                <c:pt idx="6">
                  <c:v>74.850000000000023</c:v>
                </c:pt>
                <c:pt idx="7">
                  <c:v>84.850000000000023</c:v>
                </c:pt>
                <c:pt idx="8">
                  <c:v>94.850000000000023</c:v>
                </c:pt>
                <c:pt idx="9">
                  <c:v>104.85000000000002</c:v>
                </c:pt>
                <c:pt idx="10">
                  <c:v>114.85000000000002</c:v>
                </c:pt>
                <c:pt idx="11">
                  <c:v>124.85000000000002</c:v>
                </c:pt>
                <c:pt idx="12">
                  <c:v>134.85000000000002</c:v>
                </c:pt>
                <c:pt idx="13">
                  <c:v>144.85000000000002</c:v>
                </c:pt>
                <c:pt idx="14">
                  <c:v>154.85000000000002</c:v>
                </c:pt>
                <c:pt idx="15">
                  <c:v>164.85000000000002</c:v>
                </c:pt>
                <c:pt idx="16">
                  <c:v>174.85000000000002</c:v>
                </c:pt>
                <c:pt idx="17">
                  <c:v>184.85000000000002</c:v>
                </c:pt>
                <c:pt idx="18">
                  <c:v>194.85000000000002</c:v>
                </c:pt>
                <c:pt idx="19">
                  <c:v>204.85000000000002</c:v>
                </c:pt>
                <c:pt idx="20">
                  <c:v>214.85000000000002</c:v>
                </c:pt>
                <c:pt idx="21">
                  <c:v>224.85000000000002</c:v>
                </c:pt>
                <c:pt idx="22">
                  <c:v>234.85000000000002</c:v>
                </c:pt>
                <c:pt idx="23">
                  <c:v>244.85000000000002</c:v>
                </c:pt>
                <c:pt idx="24">
                  <c:v>254.85000000000002</c:v>
                </c:pt>
                <c:pt idx="25">
                  <c:v>264.85000000000002</c:v>
                </c:pt>
                <c:pt idx="26">
                  <c:v>274.85000000000002</c:v>
                </c:pt>
                <c:pt idx="27">
                  <c:v>284.85000000000002</c:v>
                </c:pt>
                <c:pt idx="28">
                  <c:v>294.85000000000002</c:v>
                </c:pt>
                <c:pt idx="29">
                  <c:v>304.85000000000002</c:v>
                </c:pt>
                <c:pt idx="30">
                  <c:v>314.85000000000002</c:v>
                </c:pt>
                <c:pt idx="31">
                  <c:v>324.85000000000002</c:v>
                </c:pt>
                <c:pt idx="32">
                  <c:v>334.85</c:v>
                </c:pt>
                <c:pt idx="33">
                  <c:v>344.85</c:v>
                </c:pt>
                <c:pt idx="34">
                  <c:v>354.85</c:v>
                </c:pt>
                <c:pt idx="35">
                  <c:v>364.85</c:v>
                </c:pt>
                <c:pt idx="36">
                  <c:v>374.85</c:v>
                </c:pt>
                <c:pt idx="37">
                  <c:v>384.85</c:v>
                </c:pt>
                <c:pt idx="38">
                  <c:v>394.85</c:v>
                </c:pt>
              </c:numCache>
            </c:numRef>
          </c:xVal>
          <c:yVal>
            <c:numRef>
              <c:f>CpVP1!$C$2:$C$40</c:f>
              <c:numCache>
                <c:formatCode>General</c:formatCode>
                <c:ptCount val="39"/>
                <c:pt idx="0">
                  <c:v>1527.0982080000001</c:v>
                </c:pt>
                <c:pt idx="1">
                  <c:v>1558.1452710000001</c:v>
                </c:pt>
                <c:pt idx="2">
                  <c:v>1588.6871570000001</c:v>
                </c:pt>
                <c:pt idx="3">
                  <c:v>1618.752931</c:v>
                </c:pt>
                <c:pt idx="4">
                  <c:v>1648.371658</c:v>
                </c:pt>
                <c:pt idx="5">
                  <c:v>1677.5724029999999</c:v>
                </c:pt>
                <c:pt idx="6">
                  <c:v>1706.384231</c:v>
                </c:pt>
                <c:pt idx="7">
                  <c:v>1734.8362079999999</c:v>
                </c:pt>
                <c:pt idx="8">
                  <c:v>1762.9573969999999</c:v>
                </c:pt>
                <c:pt idx="9">
                  <c:v>1790.776865</c:v>
                </c:pt>
                <c:pt idx="10">
                  <c:v>1818.323676</c:v>
                </c:pt>
                <c:pt idx="11">
                  <c:v>1845.626896</c:v>
                </c:pt>
                <c:pt idx="12">
                  <c:v>1872.7155889999999</c:v>
                </c:pt>
                <c:pt idx="13">
                  <c:v>1899.618821</c:v>
                </c:pt>
                <c:pt idx="14">
                  <c:v>1926.3656559999999</c:v>
                </c:pt>
                <c:pt idx="15">
                  <c:v>1952.98516</c:v>
                </c:pt>
                <c:pt idx="16">
                  <c:v>1979.506398</c:v>
                </c:pt>
                <c:pt idx="17">
                  <c:v>2005.9584339999999</c:v>
                </c:pt>
                <c:pt idx="18">
                  <c:v>2032.370334</c:v>
                </c:pt>
                <c:pt idx="19">
                  <c:v>2058.7711640000002</c:v>
                </c:pt>
                <c:pt idx="20">
                  <c:v>2085.1899870000002</c:v>
                </c:pt>
                <c:pt idx="21">
                  <c:v>2111.6558690000002</c:v>
                </c:pt>
                <c:pt idx="22">
                  <c:v>2138.1978749999998</c:v>
                </c:pt>
                <c:pt idx="23">
                  <c:v>2164.8450710000002</c:v>
                </c:pt>
                <c:pt idx="24">
                  <c:v>2191.6265199999998</c:v>
                </c:pt>
                <c:pt idx="25">
                  <c:v>2218.571289</c:v>
                </c:pt>
                <c:pt idx="26">
                  <c:v>2245.7084420000001</c:v>
                </c:pt>
                <c:pt idx="27">
                  <c:v>2273.0670449999998</c:v>
                </c:pt>
                <c:pt idx="28">
                  <c:v>2300.6761620000002</c:v>
                </c:pt>
                <c:pt idx="29">
                  <c:v>2328.5648590000001</c:v>
                </c:pt>
                <c:pt idx="30">
                  <c:v>2356.7622000000001</c:v>
                </c:pt>
                <c:pt idx="31">
                  <c:v>2385.297251</c:v>
                </c:pt>
                <c:pt idx="32">
                  <c:v>2414.1990770000002</c:v>
                </c:pt>
                <c:pt idx="33">
                  <c:v>2443.4967419999998</c:v>
                </c:pt>
                <c:pt idx="34">
                  <c:v>2473.2193120000002</c:v>
                </c:pt>
                <c:pt idx="35">
                  <c:v>2503.395853</c:v>
                </c:pt>
                <c:pt idx="36">
                  <c:v>2534.0554280000001</c:v>
                </c:pt>
                <c:pt idx="37">
                  <c:v>2565.2271030000002</c:v>
                </c:pt>
                <c:pt idx="38">
                  <c:v>2596.9399429999999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493568"/>
        <c:axId val="695494352"/>
      </c:scatterChart>
      <c:valAx>
        <c:axId val="69549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5494352"/>
        <c:crosses val="autoZero"/>
        <c:crossBetween val="midCat"/>
      </c:valAx>
      <c:valAx>
        <c:axId val="69549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549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'CpS800'!$C$1</c:f>
              <c:strCache>
                <c:ptCount val="1"/>
                <c:pt idx="0">
                  <c:v>Cp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2554615048118984"/>
                  <c:y val="0.39773148148148146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'CpS800'!$B$2:$B$40</c:f>
              <c:numCache>
                <c:formatCode>General</c:formatCode>
                <c:ptCount val="39"/>
                <c:pt idx="0">
                  <c:v>14.850000000000023</c:v>
                </c:pt>
                <c:pt idx="1">
                  <c:v>24.850000000000023</c:v>
                </c:pt>
                <c:pt idx="2">
                  <c:v>34.850000000000023</c:v>
                </c:pt>
                <c:pt idx="3">
                  <c:v>44.850000000000023</c:v>
                </c:pt>
                <c:pt idx="4">
                  <c:v>54.850000000000023</c:v>
                </c:pt>
                <c:pt idx="5">
                  <c:v>64.850000000000023</c:v>
                </c:pt>
                <c:pt idx="6">
                  <c:v>74.850000000000023</c:v>
                </c:pt>
                <c:pt idx="7">
                  <c:v>84.850000000000023</c:v>
                </c:pt>
                <c:pt idx="8">
                  <c:v>94.850000000000023</c:v>
                </c:pt>
                <c:pt idx="9">
                  <c:v>104.85000000000002</c:v>
                </c:pt>
                <c:pt idx="10">
                  <c:v>114.85000000000002</c:v>
                </c:pt>
                <c:pt idx="11">
                  <c:v>124.85000000000002</c:v>
                </c:pt>
                <c:pt idx="12">
                  <c:v>134.85000000000002</c:v>
                </c:pt>
                <c:pt idx="13">
                  <c:v>144.85000000000002</c:v>
                </c:pt>
                <c:pt idx="14">
                  <c:v>154.85000000000002</c:v>
                </c:pt>
                <c:pt idx="15">
                  <c:v>164.85000000000002</c:v>
                </c:pt>
                <c:pt idx="16">
                  <c:v>174.85000000000002</c:v>
                </c:pt>
                <c:pt idx="17">
                  <c:v>184.85000000000002</c:v>
                </c:pt>
                <c:pt idx="18">
                  <c:v>194.85000000000002</c:v>
                </c:pt>
                <c:pt idx="19">
                  <c:v>204.85000000000002</c:v>
                </c:pt>
                <c:pt idx="20">
                  <c:v>214.85000000000002</c:v>
                </c:pt>
                <c:pt idx="21">
                  <c:v>224.85000000000002</c:v>
                </c:pt>
                <c:pt idx="22">
                  <c:v>234.85000000000002</c:v>
                </c:pt>
                <c:pt idx="23">
                  <c:v>244.85000000000002</c:v>
                </c:pt>
                <c:pt idx="24">
                  <c:v>254.85000000000002</c:v>
                </c:pt>
                <c:pt idx="25">
                  <c:v>264.85000000000002</c:v>
                </c:pt>
                <c:pt idx="26">
                  <c:v>274.85000000000002</c:v>
                </c:pt>
                <c:pt idx="27">
                  <c:v>284.85000000000002</c:v>
                </c:pt>
                <c:pt idx="28">
                  <c:v>294.85000000000002</c:v>
                </c:pt>
                <c:pt idx="29">
                  <c:v>304.85000000000002</c:v>
                </c:pt>
                <c:pt idx="30">
                  <c:v>314.85000000000002</c:v>
                </c:pt>
                <c:pt idx="31">
                  <c:v>324.85000000000002</c:v>
                </c:pt>
                <c:pt idx="32">
                  <c:v>334.85</c:v>
                </c:pt>
                <c:pt idx="33">
                  <c:v>344.85</c:v>
                </c:pt>
                <c:pt idx="34">
                  <c:v>354.85</c:v>
                </c:pt>
                <c:pt idx="35">
                  <c:v>364.85</c:v>
                </c:pt>
                <c:pt idx="36">
                  <c:v>374.85</c:v>
                </c:pt>
                <c:pt idx="37">
                  <c:v>384.85</c:v>
                </c:pt>
                <c:pt idx="38">
                  <c:v>394.85</c:v>
                </c:pt>
              </c:numCache>
            </c:numRef>
          </c:xVal>
          <c:yVal>
            <c:numRef>
              <c:f>'CpS800'!$C$2:$C$40</c:f>
              <c:numCache>
                <c:formatCode>#,##0</c:formatCode>
                <c:ptCount val="39"/>
                <c:pt idx="0">
                  <c:v>1599.868438</c:v>
                </c:pt>
                <c:pt idx="1">
                  <c:v>1616.93363</c:v>
                </c:pt>
                <c:pt idx="2">
                  <c:v>1634.001514</c:v>
                </c:pt>
                <c:pt idx="3">
                  <c:v>1651.0718429999999</c:v>
                </c:pt>
                <c:pt idx="4">
                  <c:v>1668.144366</c:v>
                </c:pt>
                <c:pt idx="5">
                  <c:v>1685.218836</c:v>
                </c:pt>
                <c:pt idx="6">
                  <c:v>1702.295003</c:v>
                </c:pt>
                <c:pt idx="7">
                  <c:v>1719.3726200000001</c:v>
                </c:pt>
                <c:pt idx="8">
                  <c:v>1736.4514360000001</c:v>
                </c:pt>
                <c:pt idx="9">
                  <c:v>1753.531203</c:v>
                </c:pt>
                <c:pt idx="10">
                  <c:v>1770.611674</c:v>
                </c:pt>
                <c:pt idx="11">
                  <c:v>1787.692597</c:v>
                </c:pt>
                <c:pt idx="12">
                  <c:v>1804.7737259999999</c:v>
                </c:pt>
                <c:pt idx="13">
                  <c:v>1821.8548109999999</c:v>
                </c:pt>
                <c:pt idx="14">
                  <c:v>1838.9356029999999</c:v>
                </c:pt>
                <c:pt idx="15">
                  <c:v>1856.015854</c:v>
                </c:pt>
                <c:pt idx="16">
                  <c:v>1873.095315</c:v>
                </c:pt>
                <c:pt idx="17">
                  <c:v>1890.173736</c:v>
                </c:pt>
                <c:pt idx="18">
                  <c:v>1907.2508700000001</c:v>
                </c:pt>
                <c:pt idx="19">
                  <c:v>1924.326468</c:v>
                </c:pt>
                <c:pt idx="20">
                  <c:v>1941.4002800000001</c:v>
                </c:pt>
                <c:pt idx="21">
                  <c:v>1958.4720569999999</c:v>
                </c:pt>
                <c:pt idx="22">
                  <c:v>1975.5415519999999</c:v>
                </c:pt>
                <c:pt idx="23">
                  <c:v>1992.608516</c:v>
                </c:pt>
                <c:pt idx="24">
                  <c:v>2009.672699</c:v>
                </c:pt>
                <c:pt idx="25">
                  <c:v>2026.7338520000001</c:v>
                </c:pt>
                <c:pt idx="26">
                  <c:v>2043.7917279999999</c:v>
                </c:pt>
                <c:pt idx="27">
                  <c:v>2060.8460770000002</c:v>
                </c:pt>
                <c:pt idx="28">
                  <c:v>2077.8966500000001</c:v>
                </c:pt>
                <c:pt idx="29">
                  <c:v>2094.9431989999998</c:v>
                </c:pt>
                <c:pt idx="30">
                  <c:v>2111.985475</c:v>
                </c:pt>
                <c:pt idx="31">
                  <c:v>2129.0232289999999</c:v>
                </c:pt>
                <c:pt idx="32">
                  <c:v>2146.056212</c:v>
                </c:pt>
                <c:pt idx="33">
                  <c:v>2163.084175</c:v>
                </c:pt>
                <c:pt idx="34">
                  <c:v>2180.106871</c:v>
                </c:pt>
                <c:pt idx="35">
                  <c:v>2197.124049</c:v>
                </c:pt>
                <c:pt idx="36">
                  <c:v>2214.1354620000002</c:v>
                </c:pt>
                <c:pt idx="37">
                  <c:v>2231.1408590000001</c:v>
                </c:pt>
                <c:pt idx="38">
                  <c:v>2248.1399940000001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249232"/>
        <c:axId val="600250800"/>
      </c:scatterChart>
      <c:valAx>
        <c:axId val="60024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0250800"/>
        <c:crosses val="autoZero"/>
        <c:crossBetween val="midCat"/>
      </c:valAx>
      <c:valAx>
        <c:axId val="60025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024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CpDowthermA!$C$1</c:f>
              <c:strCache>
                <c:ptCount val="1"/>
                <c:pt idx="0">
                  <c:v>Densidad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597681539807522"/>
                  <c:y val="2.1829979585885097E-2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CpDowthermA!$B$2:$B$40</c:f>
              <c:numCache>
                <c:formatCode>General</c:formatCode>
                <c:ptCount val="39"/>
                <c:pt idx="0">
                  <c:v>14.850000000000023</c:v>
                </c:pt>
                <c:pt idx="1">
                  <c:v>24.850000000000023</c:v>
                </c:pt>
                <c:pt idx="2">
                  <c:v>34.850000000000023</c:v>
                </c:pt>
                <c:pt idx="3">
                  <c:v>44.850000000000023</c:v>
                </c:pt>
                <c:pt idx="4">
                  <c:v>54.850000000000023</c:v>
                </c:pt>
                <c:pt idx="5">
                  <c:v>64.850000000000023</c:v>
                </c:pt>
                <c:pt idx="6">
                  <c:v>74.850000000000023</c:v>
                </c:pt>
                <c:pt idx="7">
                  <c:v>84.850000000000023</c:v>
                </c:pt>
                <c:pt idx="8">
                  <c:v>94.850000000000023</c:v>
                </c:pt>
                <c:pt idx="9">
                  <c:v>104.85000000000002</c:v>
                </c:pt>
                <c:pt idx="10">
                  <c:v>114.85000000000002</c:v>
                </c:pt>
                <c:pt idx="11">
                  <c:v>124.85000000000002</c:v>
                </c:pt>
                <c:pt idx="12">
                  <c:v>134.85000000000002</c:v>
                </c:pt>
                <c:pt idx="13">
                  <c:v>144.85000000000002</c:v>
                </c:pt>
                <c:pt idx="14">
                  <c:v>154.85000000000002</c:v>
                </c:pt>
                <c:pt idx="15">
                  <c:v>164.85000000000002</c:v>
                </c:pt>
                <c:pt idx="16">
                  <c:v>174.85000000000002</c:v>
                </c:pt>
                <c:pt idx="17">
                  <c:v>184.85000000000002</c:v>
                </c:pt>
                <c:pt idx="18">
                  <c:v>194.85000000000002</c:v>
                </c:pt>
                <c:pt idx="19">
                  <c:v>204.85000000000002</c:v>
                </c:pt>
                <c:pt idx="20">
                  <c:v>214.85000000000002</c:v>
                </c:pt>
                <c:pt idx="21">
                  <c:v>224.85000000000002</c:v>
                </c:pt>
                <c:pt idx="22">
                  <c:v>234.85000000000002</c:v>
                </c:pt>
                <c:pt idx="23">
                  <c:v>244.85000000000002</c:v>
                </c:pt>
                <c:pt idx="24">
                  <c:v>254.85000000000002</c:v>
                </c:pt>
                <c:pt idx="25">
                  <c:v>264.85000000000002</c:v>
                </c:pt>
                <c:pt idx="26">
                  <c:v>274.85000000000002</c:v>
                </c:pt>
                <c:pt idx="27">
                  <c:v>284.85000000000002</c:v>
                </c:pt>
                <c:pt idx="28">
                  <c:v>294.85000000000002</c:v>
                </c:pt>
                <c:pt idx="29">
                  <c:v>304.85000000000002</c:v>
                </c:pt>
                <c:pt idx="30">
                  <c:v>314.85000000000002</c:v>
                </c:pt>
                <c:pt idx="31">
                  <c:v>324.85000000000002</c:v>
                </c:pt>
                <c:pt idx="32">
                  <c:v>334.85</c:v>
                </c:pt>
                <c:pt idx="33">
                  <c:v>344.85</c:v>
                </c:pt>
                <c:pt idx="34">
                  <c:v>354.85</c:v>
                </c:pt>
                <c:pt idx="35">
                  <c:v>364.85</c:v>
                </c:pt>
                <c:pt idx="36">
                  <c:v>374.85</c:v>
                </c:pt>
                <c:pt idx="37">
                  <c:v>384.85</c:v>
                </c:pt>
                <c:pt idx="38">
                  <c:v>394.85</c:v>
                </c:pt>
              </c:numCache>
            </c:numRef>
          </c:xVal>
          <c:yVal>
            <c:numRef>
              <c:f>CpDowthermA!$C$2:$C$40</c:f>
              <c:numCache>
                <c:formatCode>General</c:formatCode>
                <c:ptCount val="39"/>
                <c:pt idx="0">
                  <c:v>1550.8458174185475</c:v>
                </c:pt>
                <c:pt idx="1">
                  <c:v>1580.9688147080676</c:v>
                </c:pt>
                <c:pt idx="2">
                  <c:v>1610.1837205711881</c:v>
                </c:pt>
                <c:pt idx="3">
                  <c:v>1638.7076935239074</c:v>
                </c:pt>
                <c:pt idx="4">
                  <c:v>1666.7249079222263</c:v>
                </c:pt>
                <c:pt idx="5">
                  <c:v>1694.3889287621478</c:v>
                </c:pt>
                <c:pt idx="6">
                  <c:v>1721.8250864796651</c:v>
                </c:pt>
                <c:pt idx="7">
                  <c:v>1749.1328517507879</c:v>
                </c:pt>
                <c:pt idx="8">
                  <c:v>1776.3882102915072</c:v>
                </c:pt>
                <c:pt idx="9">
                  <c:v>1803.6460376578259</c:v>
                </c:pt>
                <c:pt idx="10">
                  <c:v>1830.9424740457457</c:v>
                </c:pt>
                <c:pt idx="11">
                  <c:v>1858.2972990912697</c:v>
                </c:pt>
                <c:pt idx="12">
                  <c:v>1885.7163066703883</c:v>
                </c:pt>
                <c:pt idx="13">
                  <c:v>1913.1936796991045</c:v>
                </c:pt>
                <c:pt idx="14">
                  <c:v>1940.714364933428</c:v>
                </c:pt>
                <c:pt idx="15">
                  <c:v>1968.2564477693504</c:v>
                </c:pt>
                <c:pt idx="16">
                  <c:v>1995.7935270428711</c:v>
                </c:pt>
                <c:pt idx="17">
                  <c:v>2023.2970898299818</c:v>
                </c:pt>
                <c:pt idx="18">
                  <c:v>2050.7388862467069</c:v>
                </c:pt>
                <c:pt idx="19">
                  <c:v>2078.0933042490269</c:v>
                </c:pt>
                <c:pt idx="20">
                  <c:v>2105.3397444329457</c:v>
                </c:pt>
                <c:pt idx="21">
                  <c:v>2132.4649948344677</c:v>
                </c:pt>
                <c:pt idx="22">
                  <c:v>2159.4656057295906</c:v>
                </c:pt>
                <c:pt idx="23">
                  <c:v>2186.3502644343043</c:v>
                </c:pt>
                <c:pt idx="24">
                  <c:v>2213.1421701046302</c:v>
                </c:pt>
                <c:pt idx="25">
                  <c:v>2239.8814085365411</c:v>
                </c:pt>
                <c:pt idx="26">
                  <c:v>2266.6273269660633</c:v>
                </c:pt>
                <c:pt idx="27">
                  <c:v>2293.4609088691941</c:v>
                </c:pt>
                <c:pt idx="28">
                  <c:v>2320.4871487619093</c:v>
                </c:pt>
                <c:pt idx="29">
                  <c:v>2347.8374270002387</c:v>
                </c:pt>
                <c:pt idx="30">
                  <c:v>2375.6718845801424</c:v>
                </c:pt>
                <c:pt idx="31">
                  <c:v>2404.1817979376629</c:v>
                </c:pt>
                <c:pt idx="32">
                  <c:v>2433.5919537487862</c:v>
                </c:pt>
                <c:pt idx="33">
                  <c:v>2464.163023729514</c:v>
                </c:pt>
                <c:pt idx="34">
                  <c:v>2496.1939394358415</c:v>
                </c:pt>
                <c:pt idx="35">
                  <c:v>2530.0242670637417</c:v>
                </c:pt>
                <c:pt idx="36">
                  <c:v>2566.0365822492713</c:v>
                </c:pt>
                <c:pt idx="37">
                  <c:v>2604.658844868376</c:v>
                </c:pt>
                <c:pt idx="38">
                  <c:v>2646.3667738371041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144560"/>
        <c:axId val="698146520"/>
      </c:scatterChart>
      <c:valAx>
        <c:axId val="69814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8146520"/>
        <c:crosses val="autoZero"/>
        <c:crossBetween val="midCat"/>
      </c:valAx>
      <c:valAx>
        <c:axId val="69814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814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1134658398647054E-2"/>
          <c:y val="0.11019847328244277"/>
          <c:w val="0.88980740029009353"/>
          <c:h val="0.78501376488406549"/>
        </c:manualLayout>
      </c:layout>
      <c:scatterChart>
        <c:scatterStyle val="lineMarker"/>
        <c:varyColors val="0"/>
        <c:ser>
          <c:idx val="0"/>
          <c:order val="0"/>
          <c:tx>
            <c:strRef>
              <c:f>Cp!$C$1</c:f>
              <c:strCache>
                <c:ptCount val="1"/>
                <c:pt idx="0">
                  <c:v>CP syltherm800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9827310471923789E-2"/>
                  <c:y val="0.21711297246186415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Cp!$A$2:$A$13</c:f>
              <c:numCache>
                <c:formatCode>General</c:formatCode>
                <c:ptCount val="12"/>
                <c:pt idx="0" formatCode="0.00">
                  <c:v>-40</c:v>
                </c:pt>
                <c:pt idx="1">
                  <c:v>0</c:v>
                </c:pt>
                <c:pt idx="2">
                  <c:v>40</c:v>
                </c:pt>
                <c:pt idx="3">
                  <c:v>80</c:v>
                </c:pt>
                <c:pt idx="4">
                  <c:v>120</c:v>
                </c:pt>
                <c:pt idx="5">
                  <c:v>160</c:v>
                </c:pt>
                <c:pt idx="6">
                  <c:v>200</c:v>
                </c:pt>
                <c:pt idx="7">
                  <c:v>240</c:v>
                </c:pt>
                <c:pt idx="8">
                  <c:v>280</c:v>
                </c:pt>
                <c:pt idx="9">
                  <c:v>320</c:v>
                </c:pt>
                <c:pt idx="10">
                  <c:v>360</c:v>
                </c:pt>
                <c:pt idx="11">
                  <c:v>400</c:v>
                </c:pt>
              </c:numCache>
            </c:numRef>
          </c:xVal>
          <c:yVal>
            <c:numRef>
              <c:f>Cp!$C$2:$C$13</c:f>
              <c:numCache>
                <c:formatCode>General</c:formatCode>
                <c:ptCount val="12"/>
                <c:pt idx="0">
                  <c:v>1.506</c:v>
                </c:pt>
                <c:pt idx="1">
                  <c:v>1.5740000000000001</c:v>
                </c:pt>
                <c:pt idx="2">
                  <c:v>1.643</c:v>
                </c:pt>
                <c:pt idx="3">
                  <c:v>1.7110000000000001</c:v>
                </c:pt>
                <c:pt idx="4">
                  <c:v>1.7789999999999999</c:v>
                </c:pt>
                <c:pt idx="5">
                  <c:v>1.847</c:v>
                </c:pt>
                <c:pt idx="6">
                  <c:v>1.9159999999999999</c:v>
                </c:pt>
                <c:pt idx="7">
                  <c:v>1.984</c:v>
                </c:pt>
                <c:pt idx="8">
                  <c:v>2.052</c:v>
                </c:pt>
                <c:pt idx="9">
                  <c:v>2.121</c:v>
                </c:pt>
                <c:pt idx="10">
                  <c:v>2.1890000000000001</c:v>
                </c:pt>
                <c:pt idx="11">
                  <c:v>2.2570000000000001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29F-4F5A-8EDB-2A8061124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4440"/>
        <c:axId val="596541304"/>
      </c:scatterChart>
      <c:valAx>
        <c:axId val="596544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6541304"/>
        <c:crosses val="autoZero"/>
        <c:crossBetween val="midCat"/>
      </c:valAx>
      <c:valAx>
        <c:axId val="59654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6544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1134601913878997E-2"/>
          <c:y val="0.12541112005828675"/>
          <c:w val="0.89356633834011423"/>
          <c:h val="0.76174978219109801"/>
        </c:manualLayout>
      </c:layout>
      <c:scatterChart>
        <c:scatterStyle val="lineMarker"/>
        <c:varyColors val="0"/>
        <c:ser>
          <c:idx val="1"/>
          <c:order val="0"/>
          <c:tx>
            <c:strRef>
              <c:f>Cp!$C$19</c:f>
              <c:strCache>
                <c:ptCount val="1"/>
                <c:pt idx="0">
                  <c:v>Cp Dowtherm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440640921723019"/>
                  <c:y val="-1.024551134647992E-3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Cp!$A$23:$A$31</c:f>
              <c:numCache>
                <c:formatCode>General</c:formatCode>
                <c:ptCount val="9"/>
                <c:pt idx="0">
                  <c:v>15</c:v>
                </c:pt>
                <c:pt idx="1">
                  <c:v>65</c:v>
                </c:pt>
                <c:pt idx="2">
                  <c:v>105</c:v>
                </c:pt>
                <c:pt idx="3">
                  <c:v>155</c:v>
                </c:pt>
                <c:pt idx="4">
                  <c:v>205</c:v>
                </c:pt>
                <c:pt idx="5">
                  <c:v>255</c:v>
                </c:pt>
                <c:pt idx="6">
                  <c:v>305</c:v>
                </c:pt>
                <c:pt idx="7">
                  <c:v>355</c:v>
                </c:pt>
                <c:pt idx="8">
                  <c:v>405</c:v>
                </c:pt>
              </c:numCache>
            </c:numRef>
          </c:xVal>
          <c:yVal>
            <c:numRef>
              <c:f>Cp!$C$23:$C$31</c:f>
              <c:numCache>
                <c:formatCode>General</c:formatCode>
                <c:ptCount val="9"/>
                <c:pt idx="0">
                  <c:v>1.5580000000000001</c:v>
                </c:pt>
                <c:pt idx="1">
                  <c:v>1.7010000000000001</c:v>
                </c:pt>
                <c:pt idx="2">
                  <c:v>1.8140000000000001</c:v>
                </c:pt>
                <c:pt idx="3">
                  <c:v>1.954</c:v>
                </c:pt>
                <c:pt idx="4">
                  <c:v>2.093</c:v>
                </c:pt>
                <c:pt idx="5">
                  <c:v>2.2309999999999999</c:v>
                </c:pt>
                <c:pt idx="6">
                  <c:v>2.3730000000000002</c:v>
                </c:pt>
                <c:pt idx="7">
                  <c:v>2.5270000000000001</c:v>
                </c:pt>
                <c:pt idx="8">
                  <c:v>2.7250000000000001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29F-4F5A-8EDB-2A8061124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299576"/>
        <c:axId val="687294872"/>
      </c:scatterChart>
      <c:valAx>
        <c:axId val="687299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7294872"/>
        <c:crosses val="autoZero"/>
        <c:crossBetween val="midCat"/>
      </c:valAx>
      <c:valAx>
        <c:axId val="68729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7299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4811110467809158E-2"/>
          <c:y val="0.11321024081442352"/>
          <c:w val="0.89540572093615323"/>
          <c:h val="0.8159136863617239"/>
        </c:manualLayout>
      </c:layout>
      <c:scatterChart>
        <c:scatterStyle val="lineMarker"/>
        <c:varyColors val="0"/>
        <c:ser>
          <c:idx val="2"/>
          <c:order val="0"/>
          <c:tx>
            <c:strRef>
              <c:f>Cp!$D$40</c:f>
              <c:strCache>
                <c:ptCount val="1"/>
                <c:pt idx="0">
                  <c:v>Cp Therminol VP-1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61372699469529"/>
                  <c:y val="0.21552622399761831"/>
                </c:manualLayout>
              </c:layout>
              <c:numFmt formatCode="0.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Cp!$A$41:$A$79</c:f>
              <c:numCache>
                <c:formatCode>General</c:formatCode>
                <c:ptCount val="39"/>
                <c:pt idx="0">
                  <c:v>14.850000000000023</c:v>
                </c:pt>
                <c:pt idx="1">
                  <c:v>24.850000000000023</c:v>
                </c:pt>
                <c:pt idx="2">
                  <c:v>34.850000000000023</c:v>
                </c:pt>
                <c:pt idx="3">
                  <c:v>44.850000000000023</c:v>
                </c:pt>
                <c:pt idx="4">
                  <c:v>54.850000000000023</c:v>
                </c:pt>
                <c:pt idx="5">
                  <c:v>64.850000000000023</c:v>
                </c:pt>
                <c:pt idx="6">
                  <c:v>74.850000000000023</c:v>
                </c:pt>
                <c:pt idx="7">
                  <c:v>84.850000000000023</c:v>
                </c:pt>
                <c:pt idx="8">
                  <c:v>94.850000000000023</c:v>
                </c:pt>
                <c:pt idx="9">
                  <c:v>104.85000000000002</c:v>
                </c:pt>
                <c:pt idx="10">
                  <c:v>114.85000000000002</c:v>
                </c:pt>
                <c:pt idx="11">
                  <c:v>124.85000000000002</c:v>
                </c:pt>
                <c:pt idx="12">
                  <c:v>134.85000000000002</c:v>
                </c:pt>
                <c:pt idx="13">
                  <c:v>144.85000000000002</c:v>
                </c:pt>
                <c:pt idx="14">
                  <c:v>154.85000000000002</c:v>
                </c:pt>
                <c:pt idx="15">
                  <c:v>164.85000000000002</c:v>
                </c:pt>
                <c:pt idx="16">
                  <c:v>174.85000000000002</c:v>
                </c:pt>
                <c:pt idx="17">
                  <c:v>184.85000000000002</c:v>
                </c:pt>
                <c:pt idx="18">
                  <c:v>194.85000000000002</c:v>
                </c:pt>
                <c:pt idx="19">
                  <c:v>204.85000000000002</c:v>
                </c:pt>
                <c:pt idx="20">
                  <c:v>214.85000000000002</c:v>
                </c:pt>
                <c:pt idx="21">
                  <c:v>224.85000000000002</c:v>
                </c:pt>
                <c:pt idx="22">
                  <c:v>234.85000000000002</c:v>
                </c:pt>
                <c:pt idx="23">
                  <c:v>244.85000000000002</c:v>
                </c:pt>
                <c:pt idx="24">
                  <c:v>254.85000000000002</c:v>
                </c:pt>
                <c:pt idx="25">
                  <c:v>264.85000000000002</c:v>
                </c:pt>
                <c:pt idx="26">
                  <c:v>274.85000000000002</c:v>
                </c:pt>
                <c:pt idx="27">
                  <c:v>284.85000000000002</c:v>
                </c:pt>
                <c:pt idx="28">
                  <c:v>294.85000000000002</c:v>
                </c:pt>
                <c:pt idx="29">
                  <c:v>304.85000000000002</c:v>
                </c:pt>
                <c:pt idx="30">
                  <c:v>314.85000000000002</c:v>
                </c:pt>
                <c:pt idx="31">
                  <c:v>324.85000000000002</c:v>
                </c:pt>
                <c:pt idx="32">
                  <c:v>334.85</c:v>
                </c:pt>
                <c:pt idx="33">
                  <c:v>344.85</c:v>
                </c:pt>
                <c:pt idx="34">
                  <c:v>354.85</c:v>
                </c:pt>
                <c:pt idx="35">
                  <c:v>364.85</c:v>
                </c:pt>
                <c:pt idx="36">
                  <c:v>374.85</c:v>
                </c:pt>
                <c:pt idx="37">
                  <c:v>384.85</c:v>
                </c:pt>
                <c:pt idx="38">
                  <c:v>394.85</c:v>
                </c:pt>
              </c:numCache>
            </c:numRef>
          </c:xVal>
          <c:yVal>
            <c:numRef>
              <c:f>Cp!$D$41:$D$79</c:f>
              <c:numCache>
                <c:formatCode>0.00</c:formatCode>
                <c:ptCount val="39"/>
                <c:pt idx="0">
                  <c:v>1599.9639999998776</c:v>
                </c:pt>
                <c:pt idx="1">
                  <c:v>1617.0289999998777</c:v>
                </c:pt>
                <c:pt idx="2">
                  <c:v>1634.0939999998777</c:v>
                </c:pt>
                <c:pt idx="3">
                  <c:v>1651.1589999998776</c:v>
                </c:pt>
                <c:pt idx="4">
                  <c:v>1668.2239999998776</c:v>
                </c:pt>
                <c:pt idx="5">
                  <c:v>1685.2889999998774</c:v>
                </c:pt>
                <c:pt idx="6">
                  <c:v>1702.3539999998775</c:v>
                </c:pt>
                <c:pt idx="7">
                  <c:v>1719.4189999998775</c:v>
                </c:pt>
                <c:pt idx="8">
                  <c:v>1736.4839999998776</c:v>
                </c:pt>
                <c:pt idx="9">
                  <c:v>1753.5489999998777</c:v>
                </c:pt>
                <c:pt idx="10">
                  <c:v>1770.6139999998777</c:v>
                </c:pt>
                <c:pt idx="11">
                  <c:v>1787.6789999998778</c:v>
                </c:pt>
                <c:pt idx="12">
                  <c:v>1804.7439999998776</c:v>
                </c:pt>
                <c:pt idx="13">
                  <c:v>1821.8089999998776</c:v>
                </c:pt>
                <c:pt idx="14">
                  <c:v>1838.8739999998775</c:v>
                </c:pt>
                <c:pt idx="15">
                  <c:v>1855.9389999998775</c:v>
                </c:pt>
                <c:pt idx="16">
                  <c:v>1873.0039999998776</c:v>
                </c:pt>
                <c:pt idx="17">
                  <c:v>1890.0689999998776</c:v>
                </c:pt>
                <c:pt idx="18">
                  <c:v>1907.1339999998777</c:v>
                </c:pt>
                <c:pt idx="19">
                  <c:v>1924.1989999998777</c:v>
                </c:pt>
                <c:pt idx="20">
                  <c:v>1941.2639999998776</c:v>
                </c:pt>
                <c:pt idx="21">
                  <c:v>1958.3289999998776</c:v>
                </c:pt>
                <c:pt idx="22">
                  <c:v>1975.3939999998775</c:v>
                </c:pt>
                <c:pt idx="23">
                  <c:v>1992.4589999998775</c:v>
                </c:pt>
                <c:pt idx="24">
                  <c:v>2009.5239999998776</c:v>
                </c:pt>
                <c:pt idx="25">
                  <c:v>2026.5889999998776</c:v>
                </c:pt>
                <c:pt idx="26">
                  <c:v>2043.6539999998777</c:v>
                </c:pt>
                <c:pt idx="27">
                  <c:v>2060.7189999998777</c:v>
                </c:pt>
                <c:pt idx="28">
                  <c:v>2077.7839999998773</c:v>
                </c:pt>
                <c:pt idx="29">
                  <c:v>2094.8489999998778</c:v>
                </c:pt>
                <c:pt idx="30">
                  <c:v>2111.9139999998774</c:v>
                </c:pt>
                <c:pt idx="31">
                  <c:v>2128.9789999998775</c:v>
                </c:pt>
                <c:pt idx="32">
                  <c:v>2146.0439999998775</c:v>
                </c:pt>
                <c:pt idx="33">
                  <c:v>2163.1089999998776</c:v>
                </c:pt>
                <c:pt idx="34">
                  <c:v>2180.1739999998777</c:v>
                </c:pt>
                <c:pt idx="35">
                  <c:v>2197.2389999998773</c:v>
                </c:pt>
                <c:pt idx="36">
                  <c:v>2214.3039999998778</c:v>
                </c:pt>
                <c:pt idx="37">
                  <c:v>2231.3689999998774</c:v>
                </c:pt>
                <c:pt idx="38">
                  <c:v>2248.4339999998779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29F-4F5A-8EDB-2A8061124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669704"/>
        <c:axId val="604668920"/>
      </c:scatterChart>
      <c:valAx>
        <c:axId val="604669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4668920"/>
        <c:crosses val="autoZero"/>
        <c:crossBetween val="midCat"/>
      </c:valAx>
      <c:valAx>
        <c:axId val="60466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4669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12586683673886556"/>
                  <c:y val="-0.53657181301704371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visco_VP1!$A$2:$A$42</c:f>
              <c:numCache>
                <c:formatCode>General</c:formatCode>
                <c:ptCount val="41"/>
                <c:pt idx="0">
                  <c:v>14.850000000000023</c:v>
                </c:pt>
                <c:pt idx="1">
                  <c:v>24.850000000000023</c:v>
                </c:pt>
                <c:pt idx="2">
                  <c:v>34.850000000000023</c:v>
                </c:pt>
                <c:pt idx="3">
                  <c:v>44.850000000000023</c:v>
                </c:pt>
                <c:pt idx="4">
                  <c:v>54.850000000000023</c:v>
                </c:pt>
                <c:pt idx="5">
                  <c:v>64.850000000000023</c:v>
                </c:pt>
                <c:pt idx="6">
                  <c:v>74.850000000000023</c:v>
                </c:pt>
                <c:pt idx="7">
                  <c:v>84.850000000000023</c:v>
                </c:pt>
                <c:pt idx="8">
                  <c:v>94.850000000000023</c:v>
                </c:pt>
                <c:pt idx="9">
                  <c:v>104.85000000000002</c:v>
                </c:pt>
                <c:pt idx="10">
                  <c:v>114.85000000000002</c:v>
                </c:pt>
                <c:pt idx="11">
                  <c:v>124.85000000000002</c:v>
                </c:pt>
                <c:pt idx="12">
                  <c:v>134.85000000000002</c:v>
                </c:pt>
                <c:pt idx="13">
                  <c:v>144.85000000000002</c:v>
                </c:pt>
                <c:pt idx="14">
                  <c:v>154.85000000000002</c:v>
                </c:pt>
                <c:pt idx="15">
                  <c:v>164.85000000000002</c:v>
                </c:pt>
                <c:pt idx="16">
                  <c:v>174.85000000000002</c:v>
                </c:pt>
                <c:pt idx="17">
                  <c:v>184.85000000000002</c:v>
                </c:pt>
                <c:pt idx="18">
                  <c:v>194.85000000000002</c:v>
                </c:pt>
                <c:pt idx="19">
                  <c:v>204.85000000000002</c:v>
                </c:pt>
                <c:pt idx="20">
                  <c:v>214.85000000000002</c:v>
                </c:pt>
                <c:pt idx="21">
                  <c:v>224.85000000000002</c:v>
                </c:pt>
                <c:pt idx="22">
                  <c:v>234.85000000000002</c:v>
                </c:pt>
                <c:pt idx="23">
                  <c:v>244.85000000000002</c:v>
                </c:pt>
                <c:pt idx="24">
                  <c:v>254.85000000000002</c:v>
                </c:pt>
                <c:pt idx="25">
                  <c:v>264.85000000000002</c:v>
                </c:pt>
                <c:pt idx="26">
                  <c:v>274.85000000000002</c:v>
                </c:pt>
                <c:pt idx="27">
                  <c:v>284.85000000000002</c:v>
                </c:pt>
                <c:pt idx="28">
                  <c:v>294.85000000000002</c:v>
                </c:pt>
                <c:pt idx="29">
                  <c:v>304.85000000000002</c:v>
                </c:pt>
                <c:pt idx="30">
                  <c:v>314.85000000000002</c:v>
                </c:pt>
                <c:pt idx="31">
                  <c:v>324.85000000000002</c:v>
                </c:pt>
                <c:pt idx="32">
                  <c:v>334.85</c:v>
                </c:pt>
                <c:pt idx="33">
                  <c:v>344.85</c:v>
                </c:pt>
                <c:pt idx="34">
                  <c:v>354.85</c:v>
                </c:pt>
                <c:pt idx="35">
                  <c:v>364.85</c:v>
                </c:pt>
                <c:pt idx="36">
                  <c:v>374.85</c:v>
                </c:pt>
                <c:pt idx="37">
                  <c:v>384.85</c:v>
                </c:pt>
                <c:pt idx="38">
                  <c:v>394.85</c:v>
                </c:pt>
                <c:pt idx="39">
                  <c:v>384.85</c:v>
                </c:pt>
                <c:pt idx="40">
                  <c:v>394.85</c:v>
                </c:pt>
              </c:numCache>
            </c:numRef>
          </c:xVal>
          <c:yVal>
            <c:numRef>
              <c:f>visco_VP1!$B$2:$B$42</c:f>
              <c:numCache>
                <c:formatCode>General</c:formatCode>
                <c:ptCount val="41"/>
                <c:pt idx="0">
                  <c:v>4.7169999999999998E-3</c:v>
                </c:pt>
                <c:pt idx="1">
                  <c:v>3.6900000000000001E-3</c:v>
                </c:pt>
                <c:pt idx="2">
                  <c:v>2.9499999999999999E-3</c:v>
                </c:pt>
                <c:pt idx="3">
                  <c:v>2.4039999999999999E-3</c:v>
                </c:pt>
                <c:pt idx="4">
                  <c:v>1.9919999999999998E-3</c:v>
                </c:pt>
                <c:pt idx="5">
                  <c:v>1.676E-3</c:v>
                </c:pt>
                <c:pt idx="6">
                  <c:v>1.428E-3</c:v>
                </c:pt>
                <c:pt idx="7">
                  <c:v>1.2310000000000001E-3</c:v>
                </c:pt>
                <c:pt idx="8">
                  <c:v>1.073E-3</c:v>
                </c:pt>
                <c:pt idx="9">
                  <c:v>9.4300000000000004E-4</c:v>
                </c:pt>
                <c:pt idx="10">
                  <c:v>8.3699999999999996E-4</c:v>
                </c:pt>
                <c:pt idx="11">
                  <c:v>7.4799999999999997E-4</c:v>
                </c:pt>
                <c:pt idx="12">
                  <c:v>6.7299999999999999E-4</c:v>
                </c:pt>
                <c:pt idx="13">
                  <c:v>6.0899999999999995E-4</c:v>
                </c:pt>
                <c:pt idx="14">
                  <c:v>5.5500000000000005E-4</c:v>
                </c:pt>
                <c:pt idx="15">
                  <c:v>5.0799999999999999E-4</c:v>
                </c:pt>
                <c:pt idx="16">
                  <c:v>4.6799999999999999E-4</c:v>
                </c:pt>
                <c:pt idx="17">
                  <c:v>4.3199999999999998E-4</c:v>
                </c:pt>
                <c:pt idx="18">
                  <c:v>4.0099999999999999E-4</c:v>
                </c:pt>
                <c:pt idx="19">
                  <c:v>3.7399999999999998E-4</c:v>
                </c:pt>
                <c:pt idx="20">
                  <c:v>3.4900000000000003E-4</c:v>
                </c:pt>
                <c:pt idx="21">
                  <c:v>3.28E-4</c:v>
                </c:pt>
                <c:pt idx="22">
                  <c:v>3.0800000000000001E-4</c:v>
                </c:pt>
                <c:pt idx="23">
                  <c:v>2.9100000000000003E-4</c:v>
                </c:pt>
                <c:pt idx="24">
                  <c:v>2.7500000000000002E-4</c:v>
                </c:pt>
                <c:pt idx="25">
                  <c:v>2.61E-4</c:v>
                </c:pt>
                <c:pt idx="26">
                  <c:v>2.4800000000000001E-4</c:v>
                </c:pt>
                <c:pt idx="27">
                  <c:v>2.3599999999999999E-4</c:v>
                </c:pt>
                <c:pt idx="28">
                  <c:v>2.2499999999999999E-4</c:v>
                </c:pt>
                <c:pt idx="29">
                  <c:v>2.1499999999999999E-4</c:v>
                </c:pt>
                <c:pt idx="30">
                  <c:v>2.0599999999999999E-4</c:v>
                </c:pt>
                <c:pt idx="31">
                  <c:v>1.9799999999999999E-4</c:v>
                </c:pt>
                <c:pt idx="32">
                  <c:v>1.9000000000000001E-4</c:v>
                </c:pt>
                <c:pt idx="33">
                  <c:v>1.83E-4</c:v>
                </c:pt>
                <c:pt idx="34">
                  <c:v>1.76E-4</c:v>
                </c:pt>
                <c:pt idx="35">
                  <c:v>1.7000000000000001E-4</c:v>
                </c:pt>
                <c:pt idx="36">
                  <c:v>1.64E-4</c:v>
                </c:pt>
                <c:pt idx="37">
                  <c:v>1.5899999999999999E-4</c:v>
                </c:pt>
                <c:pt idx="38">
                  <c:v>1.54E-4</c:v>
                </c:pt>
                <c:pt idx="39">
                  <c:v>1.5899999999999999E-4</c:v>
                </c:pt>
                <c:pt idx="40">
                  <c:v>1.54E-4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647-4E40-9A0F-1EC73BC7E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883776"/>
        <c:axId val="598305912"/>
      </c:scatterChart>
      <c:valAx>
        <c:axId val="59388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8305912"/>
        <c:crosses val="autoZero"/>
        <c:crossBetween val="midCat"/>
      </c:valAx>
      <c:valAx>
        <c:axId val="59830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388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9.4867807153965783E-2"/>
                  <c:y val="-0.5618882687132462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visco_SYL800!$A$2:$A$42</c:f>
              <c:numCache>
                <c:formatCode>General</c:formatCode>
                <c:ptCount val="41"/>
                <c:pt idx="0">
                  <c:v>14.850000000000023</c:v>
                </c:pt>
                <c:pt idx="1">
                  <c:v>24.850000000000023</c:v>
                </c:pt>
                <c:pt idx="2">
                  <c:v>34.850000000000023</c:v>
                </c:pt>
                <c:pt idx="3">
                  <c:v>44.850000000000023</c:v>
                </c:pt>
                <c:pt idx="4">
                  <c:v>54.850000000000023</c:v>
                </c:pt>
                <c:pt idx="5">
                  <c:v>64.850000000000023</c:v>
                </c:pt>
                <c:pt idx="6">
                  <c:v>74.850000000000023</c:v>
                </c:pt>
                <c:pt idx="7">
                  <c:v>84.850000000000023</c:v>
                </c:pt>
                <c:pt idx="8">
                  <c:v>94.850000000000023</c:v>
                </c:pt>
                <c:pt idx="9">
                  <c:v>104.85000000000002</c:v>
                </c:pt>
                <c:pt idx="10">
                  <c:v>114.85000000000002</c:v>
                </c:pt>
                <c:pt idx="11">
                  <c:v>124.85000000000002</c:v>
                </c:pt>
                <c:pt idx="12">
                  <c:v>134.85000000000002</c:v>
                </c:pt>
                <c:pt idx="13">
                  <c:v>144.85000000000002</c:v>
                </c:pt>
                <c:pt idx="14">
                  <c:v>154.85000000000002</c:v>
                </c:pt>
                <c:pt idx="15">
                  <c:v>164.85000000000002</c:v>
                </c:pt>
                <c:pt idx="16">
                  <c:v>174.85000000000002</c:v>
                </c:pt>
                <c:pt idx="17">
                  <c:v>184.85000000000002</c:v>
                </c:pt>
                <c:pt idx="18">
                  <c:v>194.85000000000002</c:v>
                </c:pt>
                <c:pt idx="19">
                  <c:v>204.85000000000002</c:v>
                </c:pt>
                <c:pt idx="20">
                  <c:v>214.85000000000002</c:v>
                </c:pt>
                <c:pt idx="21">
                  <c:v>224.85000000000002</c:v>
                </c:pt>
                <c:pt idx="22">
                  <c:v>234.85000000000002</c:v>
                </c:pt>
                <c:pt idx="23">
                  <c:v>244.85000000000002</c:v>
                </c:pt>
                <c:pt idx="24">
                  <c:v>254.85000000000002</c:v>
                </c:pt>
                <c:pt idx="25">
                  <c:v>264.85000000000002</c:v>
                </c:pt>
                <c:pt idx="26">
                  <c:v>274.85000000000002</c:v>
                </c:pt>
                <c:pt idx="27">
                  <c:v>284.85000000000002</c:v>
                </c:pt>
                <c:pt idx="28">
                  <c:v>294.85000000000002</c:v>
                </c:pt>
                <c:pt idx="29">
                  <c:v>304.85000000000002</c:v>
                </c:pt>
                <c:pt idx="30">
                  <c:v>314.85000000000002</c:v>
                </c:pt>
                <c:pt idx="31">
                  <c:v>324.85000000000002</c:v>
                </c:pt>
                <c:pt idx="32">
                  <c:v>334.85</c:v>
                </c:pt>
                <c:pt idx="33">
                  <c:v>344.85</c:v>
                </c:pt>
                <c:pt idx="34">
                  <c:v>354.85</c:v>
                </c:pt>
                <c:pt idx="35">
                  <c:v>364.85</c:v>
                </c:pt>
                <c:pt idx="36">
                  <c:v>374.85</c:v>
                </c:pt>
                <c:pt idx="37">
                  <c:v>384.85</c:v>
                </c:pt>
                <c:pt idx="38">
                  <c:v>394.85</c:v>
                </c:pt>
                <c:pt idx="39">
                  <c:v>384.85</c:v>
                </c:pt>
                <c:pt idx="40">
                  <c:v>394.85</c:v>
                </c:pt>
              </c:numCache>
            </c:numRef>
          </c:xVal>
          <c:yVal>
            <c:numRef>
              <c:f>visco_SYL800!$B$2:$B$42</c:f>
              <c:numCache>
                <c:formatCode>General</c:formatCode>
                <c:ptCount val="41"/>
                <c:pt idx="0">
                  <c:v>1.1925E-2</c:v>
                </c:pt>
                <c:pt idx="1">
                  <c:v>9.8040000000000002E-3</c:v>
                </c:pt>
                <c:pt idx="2">
                  <c:v>8.1329999999999996E-3</c:v>
                </c:pt>
                <c:pt idx="3">
                  <c:v>6.8069999999999997E-3</c:v>
                </c:pt>
                <c:pt idx="4">
                  <c:v>5.7450000000000001E-3</c:v>
                </c:pt>
                <c:pt idx="5">
                  <c:v>4.888E-3</c:v>
                </c:pt>
                <c:pt idx="6">
                  <c:v>4.1910000000000003E-3</c:v>
                </c:pt>
                <c:pt idx="7">
                  <c:v>3.62E-3</c:v>
                </c:pt>
                <c:pt idx="8">
                  <c:v>3.1489999999999999E-3</c:v>
                </c:pt>
                <c:pt idx="9">
                  <c:v>2.7569999999999999E-3</c:v>
                </c:pt>
                <c:pt idx="10">
                  <c:v>2.4299999999999999E-3</c:v>
                </c:pt>
                <c:pt idx="11">
                  <c:v>2.1549999999999998E-3</c:v>
                </c:pt>
                <c:pt idx="12">
                  <c:v>1.921E-3</c:v>
                </c:pt>
                <c:pt idx="13">
                  <c:v>1.7229999999999999E-3</c:v>
                </c:pt>
                <c:pt idx="14">
                  <c:v>1.552E-3</c:v>
                </c:pt>
                <c:pt idx="15">
                  <c:v>1.405E-3</c:v>
                </c:pt>
                <c:pt idx="16">
                  <c:v>1.2769999999999999E-3</c:v>
                </c:pt>
                <c:pt idx="17">
                  <c:v>1.1659999999999999E-3</c:v>
                </c:pt>
                <c:pt idx="18">
                  <c:v>1.0679999999999999E-3</c:v>
                </c:pt>
                <c:pt idx="19">
                  <c:v>9.8200000000000002E-4</c:v>
                </c:pt>
                <c:pt idx="20">
                  <c:v>9.0499999999999999E-4</c:v>
                </c:pt>
                <c:pt idx="21">
                  <c:v>8.3699999999999996E-4</c:v>
                </c:pt>
                <c:pt idx="22">
                  <c:v>7.7499999999999997E-4</c:v>
                </c:pt>
                <c:pt idx="23">
                  <c:v>7.1900000000000002E-4</c:v>
                </c:pt>
                <c:pt idx="24">
                  <c:v>6.69E-4</c:v>
                </c:pt>
                <c:pt idx="25">
                  <c:v>6.2299999999999996E-4</c:v>
                </c:pt>
                <c:pt idx="26">
                  <c:v>5.8E-4</c:v>
                </c:pt>
                <c:pt idx="27">
                  <c:v>5.4100000000000003E-4</c:v>
                </c:pt>
                <c:pt idx="28">
                  <c:v>5.0500000000000002E-4</c:v>
                </c:pt>
                <c:pt idx="29">
                  <c:v>4.7100000000000001E-4</c:v>
                </c:pt>
                <c:pt idx="30">
                  <c:v>4.3899999999999999E-4</c:v>
                </c:pt>
                <c:pt idx="31">
                  <c:v>4.0900000000000002E-4</c:v>
                </c:pt>
                <c:pt idx="32">
                  <c:v>3.8000000000000002E-4</c:v>
                </c:pt>
                <c:pt idx="33">
                  <c:v>3.5300000000000002E-4</c:v>
                </c:pt>
                <c:pt idx="34">
                  <c:v>3.28E-4</c:v>
                </c:pt>
                <c:pt idx="35">
                  <c:v>3.0299999999999999E-4</c:v>
                </c:pt>
                <c:pt idx="36">
                  <c:v>2.7999999999999998E-4</c:v>
                </c:pt>
                <c:pt idx="37">
                  <c:v>2.5799999999999998E-4</c:v>
                </c:pt>
                <c:pt idx="38">
                  <c:v>2.3599999999999999E-4</c:v>
                </c:pt>
                <c:pt idx="39">
                  <c:v>1.5899999999999999E-4</c:v>
                </c:pt>
                <c:pt idx="40">
                  <c:v>1.54E-4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AA0-4F81-8561-6BEDEC10B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306304"/>
        <c:axId val="598307872"/>
      </c:scatterChart>
      <c:valAx>
        <c:axId val="59830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8307872"/>
        <c:crosses val="autoZero"/>
        <c:crossBetween val="midCat"/>
      </c:valAx>
      <c:valAx>
        <c:axId val="59830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830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6</xdr:row>
      <xdr:rowOff>15875</xdr:rowOff>
    </xdr:from>
    <xdr:to>
      <xdr:col>10</xdr:col>
      <xdr:colOff>127000</xdr:colOff>
      <xdr:row>20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708024</xdr:colOff>
      <xdr:row>8</xdr:row>
      <xdr:rowOff>69850</xdr:rowOff>
    </xdr:from>
    <xdr:to>
      <xdr:col>22</xdr:col>
      <xdr:colOff>253999</xdr:colOff>
      <xdr:row>32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320675</xdr:colOff>
      <xdr:row>9</xdr:row>
      <xdr:rowOff>12700</xdr:rowOff>
    </xdr:from>
    <xdr:to>
      <xdr:col>11</xdr:col>
      <xdr:colOff>320675</xdr:colOff>
      <xdr:row>23</xdr:row>
      <xdr:rowOff>177800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320675</xdr:colOff>
      <xdr:row>9</xdr:row>
      <xdr:rowOff>12700</xdr:rowOff>
    </xdr:from>
    <xdr:to>
      <xdr:col>11</xdr:col>
      <xdr:colOff>320675</xdr:colOff>
      <xdr:row>23</xdr:row>
      <xdr:rowOff>177800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320675</xdr:colOff>
      <xdr:row>9</xdr:row>
      <xdr:rowOff>12700</xdr:rowOff>
    </xdr:from>
    <xdr:to>
      <xdr:col>11</xdr:col>
      <xdr:colOff>320675</xdr:colOff>
      <xdr:row>23</xdr:row>
      <xdr:rowOff>177800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320675</xdr:colOff>
      <xdr:row>9</xdr:row>
      <xdr:rowOff>12700</xdr:rowOff>
    </xdr:from>
    <xdr:to>
      <xdr:col>11</xdr:col>
      <xdr:colOff>320675</xdr:colOff>
      <xdr:row>23</xdr:row>
      <xdr:rowOff>177800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320675</xdr:colOff>
      <xdr:row>9</xdr:row>
      <xdr:rowOff>12700</xdr:rowOff>
    </xdr:from>
    <xdr:to>
      <xdr:col>11</xdr:col>
      <xdr:colOff>320675</xdr:colOff>
      <xdr:row>23</xdr:row>
      <xdr:rowOff>177800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320675</xdr:colOff>
      <xdr:row>9</xdr:row>
      <xdr:rowOff>12700</xdr:rowOff>
    </xdr:from>
    <xdr:to>
      <xdr:col>11</xdr:col>
      <xdr:colOff>320675</xdr:colOff>
      <xdr:row>23</xdr:row>
      <xdr:rowOff>177800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268941</xdr:colOff>
      <xdr:row>1</xdr:row>
      <xdr:rowOff>559</xdr:rowOff>
    </xdr:from>
    <xdr:to>
      <xdr:col>11</xdr:col>
      <xdr:colOff>534523</xdr:colOff>
      <xdr:row>16</xdr:row>
      <xdr:rowOff>186764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246530</xdr:colOff>
      <xdr:row>17</xdr:row>
      <xdr:rowOff>52293</xdr:rowOff>
    </xdr:from>
    <xdr:to>
      <xdr:col>11</xdr:col>
      <xdr:colOff>358589</xdr:colOff>
      <xdr:row>31</xdr:row>
      <xdr:rowOff>127000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246527</xdr:colOff>
      <xdr:row>31</xdr:row>
      <xdr:rowOff>171824</xdr:rowOff>
    </xdr:from>
    <xdr:to>
      <xdr:col>12</xdr:col>
      <xdr:colOff>0</xdr:colOff>
      <xdr:row>45</xdr:row>
      <xdr:rowOff>59765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2</xdr:row>
      <xdr:rowOff>6350</xdr:rowOff>
    </xdr:from>
    <xdr:to>
      <xdr:col>14</xdr:col>
      <xdr:colOff>0</xdr:colOff>
      <xdr:row>25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1</xdr:row>
      <xdr:rowOff>114300</xdr:rowOff>
    </xdr:from>
    <xdr:to>
      <xdr:col>14</xdr:col>
      <xdr:colOff>146050</xdr:colOff>
      <xdr:row>23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139700</xdr:colOff>
      <xdr:row>1</xdr:row>
      <xdr:rowOff>53975</xdr:rowOff>
    </xdr:from>
    <xdr:to>
      <xdr:col>13</xdr:col>
      <xdr:colOff>685800</xdr:colOff>
      <xdr:row>23</xdr:row>
      <xdr:rowOff>15875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75C864D1-F381-4B4B-AC40-6112AD0246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222251</xdr:colOff>
      <xdr:row>3</xdr:row>
      <xdr:rowOff>157389</xdr:rowOff>
    </xdr:from>
    <xdr:to>
      <xdr:col>15</xdr:col>
      <xdr:colOff>6351</xdr:colOff>
      <xdr:row>25</xdr:row>
      <xdr:rowOff>119289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FCAFB08C-E11C-4921-B861-5769DB7F9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2"/>
  <sheetViews>
    <sheetView workbookViewId="0">
      <selection activeCell="B35" sqref="B35"/>
    </sheetView>
  </sheetViews>
  <sheetFormatPr baseColWidth="10" defaultRowHeight="14.5" x14ac:dyDescent="0.35"/>
  <sheetData>
    <row r="3" spans="1:3" x14ac:dyDescent="0.35">
      <c r="B3" s="3" t="s">
        <v>8</v>
      </c>
      <c r="C3" s="2" t="s">
        <v>7</v>
      </c>
    </row>
    <row r="4" spans="1:3" x14ac:dyDescent="0.35">
      <c r="A4">
        <v>0</v>
      </c>
      <c r="B4">
        <f>COS(RADIANS(A4))+0.000994*A4-0.00005369*A4^2</f>
        <v>1</v>
      </c>
      <c r="C4">
        <f>1-0.000223073*A4-0.00011*A4^2+0.00000318596*A4^3-0.0000000485509*A4^4</f>
        <v>1</v>
      </c>
    </row>
    <row r="5" spans="1:3" x14ac:dyDescent="0.35">
      <c r="A5">
        <v>10</v>
      </c>
      <c r="B5">
        <f>COS(RADIANS(A5))+0.000994*A5-0.00005369*A5^2</f>
        <v>0.98937875301220801</v>
      </c>
      <c r="C5">
        <f>1-0.000223073*A5-0.00011*A5^2+0.00000318596*A5^3-0.0000000485509*A5^4</f>
        <v>0.98946972100000008</v>
      </c>
    </row>
    <row r="6" spans="1:3" x14ac:dyDescent="0.35">
      <c r="A6">
        <v>20</v>
      </c>
      <c r="B6">
        <f t="shared" ref="B6:B12" si="0">COS(RADIANS(A6))+0.000994*A6-0.00005369*A6^2</f>
        <v>0.93809662078590839</v>
      </c>
      <c r="C6">
        <f t="shared" ref="C6:C12" si="1">1-0.000223073*A6-0.00011*A6^2+0.00000318596*A6^3-0.0000000485509*A6^4</f>
        <v>0.96925807599999991</v>
      </c>
    </row>
    <row r="7" spans="1:3" x14ac:dyDescent="0.35">
      <c r="A7">
        <v>30</v>
      </c>
      <c r="B7">
        <f t="shared" si="0"/>
        <v>0.84752440378443872</v>
      </c>
      <c r="C7">
        <f t="shared" si="1"/>
        <v>0.94100250100000005</v>
      </c>
    </row>
    <row r="8" spans="1:3" x14ac:dyDescent="0.35">
      <c r="A8">
        <v>40</v>
      </c>
      <c r="B8">
        <f t="shared" si="0"/>
        <v>0.71990044311897805</v>
      </c>
      <c r="C8">
        <f t="shared" si="1"/>
        <v>0.89468821599999993</v>
      </c>
    </row>
    <row r="9" spans="1:3" x14ac:dyDescent="0.35">
      <c r="A9">
        <v>50</v>
      </c>
      <c r="B9">
        <f t="shared" si="0"/>
        <v>0.55826260968653929</v>
      </c>
      <c r="C9">
        <f t="shared" si="1"/>
        <v>0.808648225</v>
      </c>
    </row>
    <row r="10" spans="1:3" x14ac:dyDescent="0.35">
      <c r="A10">
        <v>60</v>
      </c>
      <c r="B10">
        <f t="shared" si="0"/>
        <v>0.36635600000000013</v>
      </c>
      <c r="C10">
        <f t="shared" si="1"/>
        <v>0.64956331599999995</v>
      </c>
    </row>
    <row r="11" spans="1:3" x14ac:dyDescent="0.35">
      <c r="A11">
        <v>70</v>
      </c>
      <c r="B11">
        <f t="shared" si="0"/>
        <v>0.14851914332566885</v>
      </c>
      <c r="C11">
        <f t="shared" si="1"/>
        <v>0.37246206099999979</v>
      </c>
    </row>
    <row r="12" spans="1:3" x14ac:dyDescent="0.35">
      <c r="A12">
        <v>80</v>
      </c>
      <c r="B12">
        <f t="shared" si="0"/>
        <v>-9.0447822333069583E-2</v>
      </c>
      <c r="C12">
        <f t="shared" si="1"/>
        <v>-7.9279184000000003E-2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0"/>
  <sheetViews>
    <sheetView workbookViewId="0">
      <selection activeCell="A14" sqref="A14:XFD14"/>
    </sheetView>
  </sheetViews>
  <sheetFormatPr baseColWidth="10" defaultRowHeight="14.5" x14ac:dyDescent="0.35"/>
  <cols>
    <col min="1" max="1" width="11.453125" style="1"/>
    <col min="2" max="2" width="9.26953125" style="1" bestFit="1" customWidth="1"/>
    <col min="3" max="3" width="11.7265625" style="1" bestFit="1" customWidth="1"/>
    <col min="4" max="4" width="12.26953125" style="1" bestFit="1" customWidth="1"/>
    <col min="5" max="5" width="12.81640625" style="1" bestFit="1" customWidth="1"/>
  </cols>
  <sheetData>
    <row r="2" spans="1:9" x14ac:dyDescent="0.35">
      <c r="A2" s="1" t="s">
        <v>10</v>
      </c>
      <c r="B2" s="1" t="s">
        <v>11</v>
      </c>
    </row>
    <row r="3" spans="1:9" x14ac:dyDescent="0.35">
      <c r="A3" s="1" t="s">
        <v>12</v>
      </c>
    </row>
    <row r="4" spans="1:9" x14ac:dyDescent="0.35">
      <c r="A4" s="1" t="s">
        <v>13</v>
      </c>
      <c r="H4" t="s">
        <v>31</v>
      </c>
      <c r="I4">
        <v>0.115</v>
      </c>
    </row>
    <row r="5" spans="1:9" x14ac:dyDescent="0.35">
      <c r="A5" s="1" t="s">
        <v>12</v>
      </c>
      <c r="H5" t="s">
        <v>33</v>
      </c>
      <c r="I5">
        <v>5</v>
      </c>
    </row>
    <row r="6" spans="1:9" x14ac:dyDescent="0.35">
      <c r="A6" s="1" t="s">
        <v>14</v>
      </c>
    </row>
    <row r="7" spans="1:9" x14ac:dyDescent="0.35">
      <c r="A7" s="1" t="s">
        <v>15</v>
      </c>
      <c r="B7" s="1" t="s">
        <v>16</v>
      </c>
      <c r="C7" s="1" t="s">
        <v>22</v>
      </c>
      <c r="D7" s="11" t="s">
        <v>23</v>
      </c>
      <c r="E7" s="1" t="s">
        <v>17</v>
      </c>
    </row>
    <row r="8" spans="1:9" s="9" customFormat="1" x14ac:dyDescent="0.35">
      <c r="A8" s="10" t="s">
        <v>9</v>
      </c>
      <c r="B8" s="10" t="s">
        <v>18</v>
      </c>
      <c r="C8" s="10" t="s">
        <v>19</v>
      </c>
      <c r="D8" s="10" t="s">
        <v>20</v>
      </c>
      <c r="E8" s="10" t="s">
        <v>21</v>
      </c>
      <c r="F8" s="10" t="s">
        <v>19</v>
      </c>
      <c r="G8" s="10" t="s">
        <v>20</v>
      </c>
      <c r="H8" s="9" t="s">
        <v>32</v>
      </c>
    </row>
    <row r="9" spans="1:9" x14ac:dyDescent="0.35">
      <c r="A9" s="1">
        <v>-30</v>
      </c>
      <c r="B9" s="1">
        <v>1.452</v>
      </c>
      <c r="C9" s="1">
        <v>1.56</v>
      </c>
      <c r="D9" s="1">
        <v>1.08</v>
      </c>
      <c r="E9" s="1">
        <v>312</v>
      </c>
      <c r="F9">
        <f>C9/100000</f>
        <v>1.56E-5</v>
      </c>
      <c r="G9">
        <f>D9/100000</f>
        <v>1.08E-5</v>
      </c>
      <c r="H9">
        <f>$I$4*$I$5/G9</f>
        <v>53240.740740740745</v>
      </c>
    </row>
    <row r="10" spans="1:9" x14ac:dyDescent="0.35">
      <c r="A10" s="1">
        <v>-20</v>
      </c>
      <c r="B10" s="1">
        <v>1.3939999999999999</v>
      </c>
      <c r="C10" s="1">
        <v>1.61</v>
      </c>
      <c r="D10" s="1">
        <v>1.1599999999999999</v>
      </c>
      <c r="E10" s="1">
        <v>319</v>
      </c>
      <c r="F10">
        <f t="shared" ref="F10:G24" si="0">C10/100000</f>
        <v>1.6100000000000002E-5</v>
      </c>
      <c r="G10">
        <f t="shared" si="0"/>
        <v>1.1599999999999999E-5</v>
      </c>
      <c r="H10">
        <f t="shared" ref="H10:H24" si="1">$I$4*$I$5/G10</f>
        <v>49568.965517241391</v>
      </c>
    </row>
    <row r="11" spans="1:9" x14ac:dyDescent="0.35">
      <c r="A11" s="1">
        <v>-10</v>
      </c>
      <c r="B11" s="1">
        <v>1.3420000000000001</v>
      </c>
      <c r="C11" s="1">
        <v>1.67</v>
      </c>
      <c r="D11" s="1">
        <v>1.24</v>
      </c>
      <c r="E11" s="1">
        <v>325</v>
      </c>
      <c r="F11">
        <f t="shared" si="0"/>
        <v>1.6699999999999999E-5</v>
      </c>
      <c r="G11">
        <f t="shared" si="0"/>
        <v>1.24E-5</v>
      </c>
      <c r="H11">
        <f t="shared" si="1"/>
        <v>46370.967741935492</v>
      </c>
    </row>
    <row r="12" spans="1:9" x14ac:dyDescent="0.35">
      <c r="A12" s="1">
        <v>0</v>
      </c>
      <c r="B12" s="1">
        <v>1.292</v>
      </c>
      <c r="C12" s="1">
        <v>1.72</v>
      </c>
      <c r="D12" s="1">
        <v>1.33</v>
      </c>
      <c r="E12" s="1">
        <v>331</v>
      </c>
      <c r="F12">
        <f t="shared" si="0"/>
        <v>1.7200000000000001E-5</v>
      </c>
      <c r="G12">
        <f t="shared" si="0"/>
        <v>1.3300000000000001E-5</v>
      </c>
      <c r="H12">
        <f t="shared" si="1"/>
        <v>43233.082706766916</v>
      </c>
    </row>
    <row r="13" spans="1:9" x14ac:dyDescent="0.35">
      <c r="A13" s="1">
        <v>10</v>
      </c>
      <c r="B13" s="1">
        <v>1.2470000000000001</v>
      </c>
      <c r="C13" s="1">
        <v>1.76</v>
      </c>
      <c r="D13" s="1">
        <v>1.42</v>
      </c>
      <c r="E13" s="1">
        <v>337</v>
      </c>
      <c r="F13">
        <f t="shared" si="0"/>
        <v>1.7600000000000001E-5</v>
      </c>
      <c r="G13">
        <f t="shared" si="0"/>
        <v>1.42E-5</v>
      </c>
      <c r="H13">
        <f t="shared" si="1"/>
        <v>40492.957746478882</v>
      </c>
    </row>
    <row r="14" spans="1:9" x14ac:dyDescent="0.35">
      <c r="A14" s="1">
        <v>20</v>
      </c>
      <c r="B14" s="1">
        <v>1.204</v>
      </c>
      <c r="C14" s="1">
        <v>1.81</v>
      </c>
      <c r="D14" s="1">
        <v>1.51</v>
      </c>
      <c r="E14" s="1">
        <v>343</v>
      </c>
      <c r="F14">
        <f t="shared" si="0"/>
        <v>1.8099999999999999E-5</v>
      </c>
      <c r="G14">
        <f t="shared" si="0"/>
        <v>1.5099999999999999E-5</v>
      </c>
      <c r="H14">
        <f t="shared" si="1"/>
        <v>38079.470198675503</v>
      </c>
    </row>
    <row r="15" spans="1:9" x14ac:dyDescent="0.35">
      <c r="A15" s="1">
        <v>30</v>
      </c>
      <c r="B15" s="1">
        <v>1.1639999999999999</v>
      </c>
      <c r="C15" s="1">
        <v>1.86</v>
      </c>
      <c r="D15" s="1">
        <v>1.6</v>
      </c>
      <c r="E15" s="1">
        <v>349</v>
      </c>
      <c r="F15">
        <f t="shared" si="0"/>
        <v>1.8600000000000001E-5</v>
      </c>
      <c r="G15">
        <f t="shared" si="0"/>
        <v>1.5999999999999999E-5</v>
      </c>
      <c r="H15">
        <f t="shared" si="1"/>
        <v>35937.500000000007</v>
      </c>
    </row>
    <row r="16" spans="1:9" x14ac:dyDescent="0.35">
      <c r="A16" s="1">
        <v>40</v>
      </c>
      <c r="B16" s="1">
        <v>1.127</v>
      </c>
      <c r="C16" s="1">
        <v>1.91</v>
      </c>
      <c r="D16" s="1">
        <v>1.69</v>
      </c>
      <c r="E16" s="1">
        <v>355</v>
      </c>
      <c r="F16">
        <f t="shared" si="0"/>
        <v>1.91E-5</v>
      </c>
      <c r="G16">
        <f t="shared" si="0"/>
        <v>1.6900000000000001E-5</v>
      </c>
      <c r="H16">
        <f t="shared" si="1"/>
        <v>34023.668639053256</v>
      </c>
    </row>
    <row r="17" spans="1:8" x14ac:dyDescent="0.35">
      <c r="A17" s="1">
        <v>50</v>
      </c>
      <c r="B17" s="1">
        <v>1.0920000000000001</v>
      </c>
      <c r="C17" s="1">
        <v>1.95</v>
      </c>
      <c r="D17" s="1">
        <v>1.79</v>
      </c>
      <c r="E17" s="1">
        <v>360</v>
      </c>
      <c r="F17">
        <f t="shared" si="0"/>
        <v>1.95E-5</v>
      </c>
      <c r="G17">
        <f t="shared" si="0"/>
        <v>1.7900000000000001E-5</v>
      </c>
      <c r="H17">
        <f t="shared" si="1"/>
        <v>32122.90502793296</v>
      </c>
    </row>
    <row r="18" spans="1:8" x14ac:dyDescent="0.35">
      <c r="A18" s="1">
        <v>60</v>
      </c>
      <c r="B18" s="1">
        <v>1.06</v>
      </c>
      <c r="C18" s="1">
        <v>2</v>
      </c>
      <c r="D18" s="1">
        <v>1.89</v>
      </c>
      <c r="E18" s="1">
        <v>366</v>
      </c>
      <c r="F18">
        <f t="shared" si="0"/>
        <v>2.0000000000000002E-5</v>
      </c>
      <c r="G18">
        <f t="shared" si="0"/>
        <v>1.8899999999999999E-5</v>
      </c>
      <c r="H18">
        <f t="shared" si="1"/>
        <v>30423.28042328043</v>
      </c>
    </row>
    <row r="19" spans="1:8" x14ac:dyDescent="0.35">
      <c r="A19" s="1">
        <v>70</v>
      </c>
      <c r="B19" s="1">
        <v>1.03</v>
      </c>
      <c r="C19" s="1">
        <v>2.0499999999999998</v>
      </c>
      <c r="D19" s="1">
        <v>1.99</v>
      </c>
      <c r="E19" s="1">
        <v>371</v>
      </c>
      <c r="F19">
        <f t="shared" si="0"/>
        <v>2.0499999999999997E-5</v>
      </c>
      <c r="G19">
        <f t="shared" si="0"/>
        <v>1.9899999999999999E-5</v>
      </c>
      <c r="H19">
        <f t="shared" si="1"/>
        <v>28894.47236180905</v>
      </c>
    </row>
    <row r="20" spans="1:8" x14ac:dyDescent="0.35">
      <c r="A20" s="1">
        <v>80</v>
      </c>
      <c r="B20" s="1">
        <v>1</v>
      </c>
      <c r="C20" s="1">
        <v>2.09</v>
      </c>
      <c r="D20" s="1">
        <v>2.09</v>
      </c>
      <c r="E20" s="1">
        <v>377</v>
      </c>
      <c r="F20">
        <f t="shared" si="0"/>
        <v>2.09E-5</v>
      </c>
      <c r="G20">
        <f t="shared" si="0"/>
        <v>2.09E-5</v>
      </c>
      <c r="H20">
        <f t="shared" si="1"/>
        <v>27511.961722488042</v>
      </c>
    </row>
    <row r="21" spans="1:8" x14ac:dyDescent="0.35">
      <c r="A21" s="1">
        <v>90</v>
      </c>
      <c r="B21" s="1">
        <v>0.97299999999999998</v>
      </c>
      <c r="C21" s="1">
        <v>2.13</v>
      </c>
      <c r="D21" s="1">
        <v>2.19</v>
      </c>
      <c r="E21" s="1">
        <v>382</v>
      </c>
      <c r="F21">
        <f t="shared" si="0"/>
        <v>2.1299999999999999E-5</v>
      </c>
      <c r="G21">
        <f t="shared" si="0"/>
        <v>2.19E-5</v>
      </c>
      <c r="H21">
        <f t="shared" si="1"/>
        <v>26255.707762557082</v>
      </c>
    </row>
    <row r="22" spans="1:8" x14ac:dyDescent="0.35">
      <c r="A22" s="1">
        <v>100</v>
      </c>
      <c r="B22" s="1">
        <v>0.94599999999999995</v>
      </c>
      <c r="C22" s="1">
        <v>2.17</v>
      </c>
      <c r="D22" s="1">
        <v>2.2999999999999998</v>
      </c>
      <c r="E22" s="1">
        <v>387</v>
      </c>
      <c r="F22">
        <f t="shared" si="0"/>
        <v>2.1699999999999999E-5</v>
      </c>
      <c r="G22">
        <f t="shared" si="0"/>
        <v>2.2999999999999997E-5</v>
      </c>
      <c r="H22">
        <f t="shared" si="1"/>
        <v>25000.000000000007</v>
      </c>
    </row>
    <row r="23" spans="1:8" x14ac:dyDescent="0.35">
      <c r="A23" s="1">
        <v>200</v>
      </c>
      <c r="B23" s="1">
        <v>0.746</v>
      </c>
      <c r="C23" s="1">
        <v>2.57</v>
      </c>
      <c r="D23" s="1">
        <v>3.45</v>
      </c>
      <c r="E23" s="1">
        <v>436</v>
      </c>
      <c r="F23">
        <f t="shared" si="0"/>
        <v>2.5699999999999998E-5</v>
      </c>
      <c r="G23">
        <f t="shared" si="0"/>
        <v>3.4500000000000005E-5</v>
      </c>
      <c r="H23">
        <f t="shared" si="1"/>
        <v>16666.666666666668</v>
      </c>
    </row>
    <row r="24" spans="1:8" x14ac:dyDescent="0.35">
      <c r="A24" s="1">
        <v>300</v>
      </c>
      <c r="B24" s="1">
        <v>0.61599999999999999</v>
      </c>
      <c r="C24" s="1">
        <v>2.93</v>
      </c>
      <c r="D24" s="1">
        <v>4.75</v>
      </c>
      <c r="E24" s="1">
        <v>480</v>
      </c>
      <c r="F24">
        <f t="shared" si="0"/>
        <v>2.9300000000000001E-5</v>
      </c>
      <c r="G24">
        <f t="shared" si="0"/>
        <v>4.7500000000000003E-5</v>
      </c>
      <c r="H24">
        <f t="shared" si="1"/>
        <v>12105.263157894738</v>
      </c>
    </row>
    <row r="30" spans="1:8" x14ac:dyDescent="0.35">
      <c r="F30" t="s">
        <v>30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activeCell="H28" sqref="H28"/>
    </sheetView>
  </sheetViews>
  <sheetFormatPr baseColWidth="10" defaultRowHeight="14.5" x14ac:dyDescent="0.35"/>
  <cols>
    <col min="2" max="2" width="17.90625" bestFit="1" customWidth="1"/>
    <col min="3" max="3" width="19.54296875" customWidth="1"/>
  </cols>
  <sheetData>
    <row r="1" spans="1:4" x14ac:dyDescent="0.35">
      <c r="A1" s="16" t="s">
        <v>24</v>
      </c>
      <c r="B1" s="16" t="s">
        <v>25</v>
      </c>
      <c r="C1" s="16" t="s">
        <v>11</v>
      </c>
      <c r="D1" s="15"/>
    </row>
    <row r="2" spans="1:4" x14ac:dyDescent="0.35">
      <c r="A2" s="15">
        <v>288</v>
      </c>
      <c r="B2" s="15">
        <f>A2-273.15</f>
        <v>14.850000000000023</v>
      </c>
      <c r="C2" s="15">
        <v>1069.287617</v>
      </c>
      <c r="D2" s="15">
        <v>20000000</v>
      </c>
    </row>
    <row r="3" spans="1:4" x14ac:dyDescent="0.35">
      <c r="A3" s="15">
        <v>298</v>
      </c>
      <c r="B3" s="15">
        <f>A3-273.15</f>
        <v>24.850000000000023</v>
      </c>
      <c r="C3" s="15">
        <v>1060.708901</v>
      </c>
      <c r="D3" s="15">
        <v>20000000</v>
      </c>
    </row>
    <row r="4" spans="1:4" x14ac:dyDescent="0.35">
      <c r="A4" s="15">
        <v>308</v>
      </c>
      <c r="B4" s="15">
        <f>A4-273.15</f>
        <v>34.850000000000023</v>
      </c>
      <c r="C4" s="15">
        <v>1052.212477</v>
      </c>
      <c r="D4" s="15">
        <v>20000000</v>
      </c>
    </row>
    <row r="5" spans="1:4" x14ac:dyDescent="0.35">
      <c r="A5" s="15">
        <v>318</v>
      </c>
      <c r="B5" s="15">
        <f>A5-273.15</f>
        <v>44.850000000000023</v>
      </c>
      <c r="C5" s="15">
        <v>1043.7867590000001</v>
      </c>
      <c r="D5" s="15">
        <v>20000000</v>
      </c>
    </row>
    <row r="6" spans="1:4" x14ac:dyDescent="0.35">
      <c r="A6" s="15">
        <v>328</v>
      </c>
      <c r="B6" s="15">
        <f>A6-273.15</f>
        <v>54.850000000000023</v>
      </c>
      <c r="C6" s="15">
        <v>1035.420161</v>
      </c>
      <c r="D6" s="15">
        <v>20000000</v>
      </c>
    </row>
    <row r="7" spans="1:4" x14ac:dyDescent="0.35">
      <c r="A7" s="15">
        <v>338</v>
      </c>
      <c r="B7" s="15">
        <f>A7-273.15</f>
        <v>64.850000000000023</v>
      </c>
      <c r="C7" s="15">
        <v>1027.1010960000001</v>
      </c>
      <c r="D7" s="15">
        <v>20000000</v>
      </c>
    </row>
    <row r="8" spans="1:4" x14ac:dyDescent="0.35">
      <c r="A8" s="15">
        <v>348</v>
      </c>
      <c r="B8" s="15">
        <f>A8-273.15</f>
        <v>74.850000000000023</v>
      </c>
      <c r="C8" s="15">
        <v>1018.817977</v>
      </c>
      <c r="D8" s="15">
        <v>20000000</v>
      </c>
    </row>
    <row r="9" spans="1:4" x14ac:dyDescent="0.35">
      <c r="A9" s="15">
        <v>358</v>
      </c>
      <c r="B9" s="15">
        <f>A9-273.15</f>
        <v>84.850000000000023</v>
      </c>
      <c r="C9" s="15">
        <v>1010.559219</v>
      </c>
      <c r="D9" s="15">
        <v>20000000</v>
      </c>
    </row>
    <row r="10" spans="1:4" x14ac:dyDescent="0.35">
      <c r="A10" s="15">
        <v>368</v>
      </c>
      <c r="B10" s="15">
        <f>A10-273.15</f>
        <v>94.850000000000023</v>
      </c>
      <c r="C10" s="15">
        <v>1002.313235</v>
      </c>
      <c r="D10" s="15">
        <v>20000000</v>
      </c>
    </row>
    <row r="11" spans="1:4" x14ac:dyDescent="0.35">
      <c r="A11" s="15">
        <v>378</v>
      </c>
      <c r="B11" s="15">
        <f>A11-273.15</f>
        <v>104.85000000000002</v>
      </c>
      <c r="C11" s="15">
        <v>994.06843900000001</v>
      </c>
      <c r="D11" s="15">
        <v>20000000</v>
      </c>
    </row>
    <row r="12" spans="1:4" x14ac:dyDescent="0.35">
      <c r="A12" s="15">
        <v>388</v>
      </c>
      <c r="B12" s="15">
        <f>A12-273.15</f>
        <v>114.85000000000002</v>
      </c>
      <c r="C12" s="15">
        <v>985.81324400000005</v>
      </c>
      <c r="D12" s="15">
        <v>20000000</v>
      </c>
    </row>
    <row r="13" spans="1:4" x14ac:dyDescent="0.35">
      <c r="A13" s="15">
        <v>398</v>
      </c>
      <c r="B13" s="15">
        <f>A13-273.15</f>
        <v>124.85000000000002</v>
      </c>
      <c r="C13" s="15">
        <v>977.53606300000001</v>
      </c>
      <c r="D13" s="15">
        <v>20000000</v>
      </c>
    </row>
    <row r="14" spans="1:4" x14ac:dyDescent="0.35">
      <c r="A14" s="15">
        <v>408</v>
      </c>
      <c r="B14" s="15">
        <f>A14-273.15</f>
        <v>134.85000000000002</v>
      </c>
      <c r="C14" s="15">
        <v>969.22531100000003</v>
      </c>
      <c r="D14" s="15">
        <v>20000000</v>
      </c>
    </row>
    <row r="15" spans="1:4" x14ac:dyDescent="0.35">
      <c r="A15" s="15">
        <v>418</v>
      </c>
      <c r="B15" s="15">
        <f>A15-273.15</f>
        <v>144.85000000000002</v>
      </c>
      <c r="C15" s="15">
        <v>960.86940100000004</v>
      </c>
      <c r="D15" s="15">
        <v>20000000</v>
      </c>
    </row>
    <row r="16" spans="1:4" x14ac:dyDescent="0.35">
      <c r="A16" s="15">
        <v>428</v>
      </c>
      <c r="B16" s="15">
        <f>A16-273.15</f>
        <v>154.85000000000002</v>
      </c>
      <c r="C16" s="15">
        <v>952.45674599999995</v>
      </c>
      <c r="D16" s="15">
        <v>20000000</v>
      </c>
    </row>
    <row r="17" spans="1:4" x14ac:dyDescent="0.35">
      <c r="A17" s="15">
        <v>438</v>
      </c>
      <c r="B17" s="15">
        <f>A17-273.15</f>
        <v>164.85000000000002</v>
      </c>
      <c r="C17" s="15">
        <v>943.97576000000004</v>
      </c>
      <c r="D17" s="15">
        <v>20000000</v>
      </c>
    </row>
    <row r="18" spans="1:4" x14ac:dyDescent="0.35">
      <c r="A18" s="15">
        <v>448</v>
      </c>
      <c r="B18" s="15">
        <f>A18-273.15</f>
        <v>174.85000000000002</v>
      </c>
      <c r="C18" s="15">
        <v>935.41485699999998</v>
      </c>
      <c r="D18" s="15">
        <v>20000000</v>
      </c>
    </row>
    <row r="19" spans="1:4" x14ac:dyDescent="0.35">
      <c r="A19" s="15">
        <v>458</v>
      </c>
      <c r="B19" s="15">
        <f>A19-273.15</f>
        <v>184.85000000000002</v>
      </c>
      <c r="C19" s="15">
        <v>926.76244999999994</v>
      </c>
      <c r="D19" s="15">
        <v>20000000</v>
      </c>
    </row>
    <row r="20" spans="1:4" x14ac:dyDescent="0.35">
      <c r="A20" s="15">
        <v>468</v>
      </c>
      <c r="B20" s="15">
        <f>A20-273.15</f>
        <v>194.85000000000002</v>
      </c>
      <c r="C20" s="15">
        <v>918.00695299999995</v>
      </c>
      <c r="D20" s="15">
        <v>20000000</v>
      </c>
    </row>
    <row r="21" spans="1:4" x14ac:dyDescent="0.35">
      <c r="A21" s="15">
        <v>478</v>
      </c>
      <c r="B21" s="15">
        <f>A21-273.15</f>
        <v>204.85000000000002</v>
      </c>
      <c r="C21" s="15">
        <v>909.13677900000005</v>
      </c>
      <c r="D21" s="15">
        <v>20000000</v>
      </c>
    </row>
    <row r="22" spans="1:4" x14ac:dyDescent="0.35">
      <c r="A22" s="15">
        <v>488</v>
      </c>
      <c r="B22" s="15">
        <f>A22-273.15</f>
        <v>214.85000000000002</v>
      </c>
      <c r="C22" s="15">
        <v>900.14034200000003</v>
      </c>
      <c r="D22" s="15">
        <v>20000000</v>
      </c>
    </row>
    <row r="23" spans="1:4" x14ac:dyDescent="0.35">
      <c r="A23" s="15">
        <v>498</v>
      </c>
      <c r="B23" s="15">
        <f>A23-273.15</f>
        <v>224.85000000000002</v>
      </c>
      <c r="C23" s="15">
        <v>891.00605599999994</v>
      </c>
      <c r="D23" s="15">
        <v>20000000</v>
      </c>
    </row>
    <row r="24" spans="1:4" x14ac:dyDescent="0.35">
      <c r="A24" s="15">
        <v>508</v>
      </c>
      <c r="B24" s="15">
        <f>A24-273.15</f>
        <v>234.85000000000002</v>
      </c>
      <c r="C24" s="15">
        <v>881.72233400000005</v>
      </c>
      <c r="D24" s="15">
        <v>20000000</v>
      </c>
    </row>
    <row r="25" spans="1:4" x14ac:dyDescent="0.35">
      <c r="A25" s="15">
        <v>518</v>
      </c>
      <c r="B25" s="15">
        <f>A25-273.15</f>
        <v>244.85000000000002</v>
      </c>
      <c r="C25" s="15">
        <v>872.27759000000003</v>
      </c>
      <c r="D25" s="15">
        <v>20000000</v>
      </c>
    </row>
    <row r="26" spans="1:4" x14ac:dyDescent="0.35">
      <c r="A26" s="15">
        <v>528</v>
      </c>
      <c r="B26" s="15">
        <f>A26-273.15</f>
        <v>254.85000000000002</v>
      </c>
      <c r="C26" s="15">
        <v>862.66023700000005</v>
      </c>
      <c r="D26" s="15">
        <v>20000000</v>
      </c>
    </row>
    <row r="27" spans="1:4" x14ac:dyDescent="0.35">
      <c r="A27" s="15">
        <v>538</v>
      </c>
      <c r="B27" s="15">
        <f>A27-273.15</f>
        <v>264.85000000000002</v>
      </c>
      <c r="C27" s="15">
        <v>852.85869000000002</v>
      </c>
      <c r="D27" s="15">
        <v>20000000</v>
      </c>
    </row>
    <row r="28" spans="1:4" x14ac:dyDescent="0.35">
      <c r="A28" s="15">
        <v>548</v>
      </c>
      <c r="B28" s="15">
        <f>A28-273.15</f>
        <v>274.85000000000002</v>
      </c>
      <c r="C28" s="15">
        <v>842.86135999999999</v>
      </c>
      <c r="D28" s="15">
        <v>20000000</v>
      </c>
    </row>
    <row r="29" spans="1:4" x14ac:dyDescent="0.35">
      <c r="A29" s="15">
        <v>558</v>
      </c>
      <c r="B29" s="15">
        <f>A29-273.15</f>
        <v>284.85000000000002</v>
      </c>
      <c r="C29" s="15">
        <v>832.65666299999998</v>
      </c>
      <c r="D29" s="15">
        <v>20000000</v>
      </c>
    </row>
    <row r="30" spans="1:4" x14ac:dyDescent="0.35">
      <c r="A30" s="15">
        <v>568</v>
      </c>
      <c r="B30" s="15">
        <f>A30-273.15</f>
        <v>294.85000000000002</v>
      </c>
      <c r="C30" s="15">
        <v>822.23301100000003</v>
      </c>
      <c r="D30" s="15">
        <v>20000000</v>
      </c>
    </row>
    <row r="31" spans="1:4" x14ac:dyDescent="0.35">
      <c r="A31" s="15">
        <v>578</v>
      </c>
      <c r="B31" s="15">
        <f>A31-273.15</f>
        <v>304.85000000000002</v>
      </c>
      <c r="C31" s="15">
        <v>811.57881899999995</v>
      </c>
      <c r="D31" s="15">
        <v>20000000</v>
      </c>
    </row>
    <row r="32" spans="1:4" x14ac:dyDescent="0.35">
      <c r="A32" s="15">
        <v>588</v>
      </c>
      <c r="B32" s="15">
        <f>A32-273.15</f>
        <v>314.85000000000002</v>
      </c>
      <c r="C32" s="15">
        <v>800.68249900000001</v>
      </c>
      <c r="D32" s="15">
        <v>20000000</v>
      </c>
    </row>
    <row r="33" spans="1:4" x14ac:dyDescent="0.35">
      <c r="A33" s="15">
        <v>598</v>
      </c>
      <c r="B33" s="15">
        <f>A33-273.15</f>
        <v>324.85000000000002</v>
      </c>
      <c r="C33" s="15">
        <v>789.532466</v>
      </c>
      <c r="D33" s="15">
        <v>20000000</v>
      </c>
    </row>
    <row r="34" spans="1:4" x14ac:dyDescent="0.35">
      <c r="A34" s="15">
        <v>608</v>
      </c>
      <c r="B34" s="15">
        <f>A34-273.15</f>
        <v>334.85</v>
      </c>
      <c r="C34" s="15">
        <v>778.11713299999997</v>
      </c>
      <c r="D34" s="15">
        <v>20000000</v>
      </c>
    </row>
    <row r="35" spans="1:4" x14ac:dyDescent="0.35">
      <c r="A35" s="15">
        <v>618</v>
      </c>
      <c r="B35" s="15">
        <f>A35-273.15</f>
        <v>344.85</v>
      </c>
      <c r="C35" s="15">
        <v>766.42491399999994</v>
      </c>
      <c r="D35" s="15">
        <v>20000000</v>
      </c>
    </row>
    <row r="36" spans="1:4" x14ac:dyDescent="0.35">
      <c r="A36" s="15">
        <v>628</v>
      </c>
      <c r="B36" s="15">
        <f>A36-273.15</f>
        <v>354.85</v>
      </c>
      <c r="C36" s="15">
        <v>754.44422199999997</v>
      </c>
      <c r="D36" s="15">
        <v>20000000</v>
      </c>
    </row>
    <row r="37" spans="1:4" x14ac:dyDescent="0.35">
      <c r="A37" s="15">
        <v>638</v>
      </c>
      <c r="B37" s="15">
        <f>A37-273.15</f>
        <v>364.85</v>
      </c>
      <c r="C37" s="15">
        <v>742.16346999999996</v>
      </c>
      <c r="D37" s="15">
        <v>20000000</v>
      </c>
    </row>
    <row r="38" spans="1:4" x14ac:dyDescent="0.35">
      <c r="A38" s="15">
        <v>648</v>
      </c>
      <c r="B38" s="15">
        <f>A38-273.15</f>
        <v>374.85</v>
      </c>
      <c r="C38" s="15">
        <v>729.57107299999996</v>
      </c>
      <c r="D38" s="15">
        <v>20000000</v>
      </c>
    </row>
    <row r="39" spans="1:4" x14ac:dyDescent="0.35">
      <c r="A39" s="15">
        <v>658</v>
      </c>
      <c r="B39" s="15">
        <f>A39-273.15</f>
        <v>384.85</v>
      </c>
      <c r="C39" s="15">
        <v>716.65544399999999</v>
      </c>
      <c r="D39" s="15">
        <v>20000000</v>
      </c>
    </row>
    <row r="40" spans="1:4" x14ac:dyDescent="0.35">
      <c r="A40" s="15">
        <v>668</v>
      </c>
      <c r="B40" s="15">
        <f>A40-273.15</f>
        <v>394.85</v>
      </c>
      <c r="C40" s="15">
        <v>703.40499699999998</v>
      </c>
      <c r="D40" s="15">
        <v>20000000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workbookViewId="0">
      <selection activeCell="F4" sqref="F4"/>
    </sheetView>
  </sheetViews>
  <sheetFormatPr baseColWidth="10" defaultRowHeight="14.5" x14ac:dyDescent="0.35"/>
  <cols>
    <col min="2" max="2" width="17.90625" bestFit="1" customWidth="1"/>
    <col min="3" max="3" width="19.54296875" customWidth="1"/>
  </cols>
  <sheetData>
    <row r="1" spans="1:15" x14ac:dyDescent="0.35">
      <c r="A1" s="16" t="s">
        <v>24</v>
      </c>
      <c r="B1" s="16" t="s">
        <v>25</v>
      </c>
      <c r="C1" s="16" t="s">
        <v>11</v>
      </c>
      <c r="D1" s="15"/>
      <c r="O1" s="5"/>
    </row>
    <row r="2" spans="1:15" x14ac:dyDescent="0.35">
      <c r="A2" s="15">
        <v>288</v>
      </c>
      <c r="B2" s="15">
        <f>A2-273.15</f>
        <v>14.850000000000023</v>
      </c>
      <c r="C2" s="15">
        <v>940.69153100000005</v>
      </c>
      <c r="D2" s="15">
        <v>20000000</v>
      </c>
      <c r="O2" s="5"/>
    </row>
    <row r="3" spans="1:15" x14ac:dyDescent="0.35">
      <c r="A3" s="15">
        <v>298</v>
      </c>
      <c r="B3" s="15">
        <f>A3-273.15</f>
        <v>24.850000000000023</v>
      </c>
      <c r="C3" s="15">
        <v>931.66159800000003</v>
      </c>
      <c r="D3" s="15">
        <v>20000000</v>
      </c>
      <c r="O3" s="5"/>
    </row>
    <row r="4" spans="1:15" x14ac:dyDescent="0.35">
      <c r="A4" s="15">
        <v>308</v>
      </c>
      <c r="B4" s="15">
        <f>A4-273.15</f>
        <v>34.850000000000023</v>
      </c>
      <c r="C4" s="15">
        <v>922.69122800000002</v>
      </c>
      <c r="D4" s="15">
        <v>20000000</v>
      </c>
      <c r="O4" s="5"/>
    </row>
    <row r="5" spans="1:15" x14ac:dyDescent="0.35">
      <c r="A5" s="15">
        <v>318</v>
      </c>
      <c r="B5" s="15">
        <f>A5-273.15</f>
        <v>44.850000000000023</v>
      </c>
      <c r="C5" s="15">
        <v>913.77037600000006</v>
      </c>
      <c r="D5" s="15">
        <v>20000000</v>
      </c>
      <c r="O5" s="5"/>
    </row>
    <row r="6" spans="1:15" x14ac:dyDescent="0.35">
      <c r="A6" s="15">
        <v>328</v>
      </c>
      <c r="B6" s="15">
        <f>A6-273.15</f>
        <v>54.850000000000023</v>
      </c>
      <c r="C6" s="15">
        <v>904.88900000000001</v>
      </c>
      <c r="D6" s="15">
        <v>20000000</v>
      </c>
      <c r="O6" s="5"/>
    </row>
    <row r="7" spans="1:15" x14ac:dyDescent="0.35">
      <c r="A7" s="15">
        <v>338</v>
      </c>
      <c r="B7" s="15">
        <f>A7-273.15</f>
        <v>64.850000000000023</v>
      </c>
      <c r="C7" s="15">
        <v>896.03705300000001</v>
      </c>
      <c r="D7" s="15">
        <v>20000000</v>
      </c>
      <c r="O7" s="23"/>
    </row>
    <row r="8" spans="1:15" x14ac:dyDescent="0.35">
      <c r="A8" s="15">
        <v>348</v>
      </c>
      <c r="B8" s="15">
        <f>A8-273.15</f>
        <v>74.850000000000023</v>
      </c>
      <c r="C8" s="15">
        <v>887.20449299999996</v>
      </c>
      <c r="D8" s="15">
        <v>20000000</v>
      </c>
      <c r="O8" s="23"/>
    </row>
    <row r="9" spans="1:15" x14ac:dyDescent="0.35">
      <c r="A9" s="15">
        <v>358</v>
      </c>
      <c r="B9" s="15">
        <f>A9-273.15</f>
        <v>84.850000000000023</v>
      </c>
      <c r="C9" s="15">
        <v>878.38127399999996</v>
      </c>
      <c r="D9" s="15">
        <v>20000000</v>
      </c>
      <c r="O9" s="23"/>
    </row>
    <row r="10" spans="1:15" x14ac:dyDescent="0.35">
      <c r="A10" s="15">
        <v>368</v>
      </c>
      <c r="B10" s="15">
        <f>A10-273.15</f>
        <v>94.850000000000023</v>
      </c>
      <c r="C10" s="15">
        <v>869.55735300000003</v>
      </c>
      <c r="D10" s="15">
        <v>20000000</v>
      </c>
      <c r="O10" s="23"/>
    </row>
    <row r="11" spans="1:15" x14ac:dyDescent="0.35">
      <c r="A11" s="15">
        <v>378</v>
      </c>
      <c r="B11" s="15">
        <f>A11-273.15</f>
        <v>104.85000000000002</v>
      </c>
      <c r="C11" s="15">
        <v>860.72268599999995</v>
      </c>
      <c r="D11" s="15">
        <v>20000000</v>
      </c>
      <c r="O11" s="23"/>
    </row>
    <row r="12" spans="1:15" x14ac:dyDescent="0.35">
      <c r="A12" s="15">
        <v>388</v>
      </c>
      <c r="B12" s="15">
        <f>A12-273.15</f>
        <v>114.85000000000002</v>
      </c>
      <c r="C12" s="15">
        <v>851.86722699999996</v>
      </c>
      <c r="D12" s="15">
        <v>20000000</v>
      </c>
      <c r="O12" s="23"/>
    </row>
    <row r="13" spans="1:15" x14ac:dyDescent="0.35">
      <c r="A13" s="15">
        <v>398</v>
      </c>
      <c r="B13" s="15">
        <f>A13-273.15</f>
        <v>124.85000000000002</v>
      </c>
      <c r="C13" s="15">
        <v>842.98093400000005</v>
      </c>
      <c r="D13" s="15">
        <v>20000000</v>
      </c>
      <c r="O13" s="23"/>
    </row>
    <row r="14" spans="1:15" x14ac:dyDescent="0.35">
      <c r="A14" s="15">
        <v>408</v>
      </c>
      <c r="B14" s="15">
        <f>A14-273.15</f>
        <v>134.85000000000002</v>
      </c>
      <c r="C14" s="15">
        <v>834.05376100000001</v>
      </c>
      <c r="D14" s="15">
        <v>20000000</v>
      </c>
      <c r="O14" s="23"/>
    </row>
    <row r="15" spans="1:15" x14ac:dyDescent="0.35">
      <c r="A15" s="15">
        <v>418</v>
      </c>
      <c r="B15" s="15">
        <f>A15-273.15</f>
        <v>144.85000000000002</v>
      </c>
      <c r="C15" s="15">
        <v>825.07566499999996</v>
      </c>
      <c r="D15" s="15">
        <v>20000000</v>
      </c>
      <c r="O15" s="23"/>
    </row>
    <row r="16" spans="1:15" x14ac:dyDescent="0.35">
      <c r="A16" s="15">
        <v>428</v>
      </c>
      <c r="B16" s="15">
        <f>A16-273.15</f>
        <v>154.85000000000002</v>
      </c>
      <c r="C16" s="15">
        <v>816.03660100000002</v>
      </c>
      <c r="D16" s="15">
        <v>20000000</v>
      </c>
      <c r="O16" s="23"/>
    </row>
    <row r="17" spans="1:15" x14ac:dyDescent="0.35">
      <c r="A17" s="15">
        <v>438</v>
      </c>
      <c r="B17" s="15">
        <f>A17-273.15</f>
        <v>164.85000000000002</v>
      </c>
      <c r="C17" s="15">
        <v>806.92652499999997</v>
      </c>
      <c r="D17" s="15">
        <v>20000000</v>
      </c>
      <c r="O17" s="23"/>
    </row>
    <row r="18" spans="1:15" x14ac:dyDescent="0.35">
      <c r="A18" s="15">
        <v>448</v>
      </c>
      <c r="B18" s="15">
        <f>A18-273.15</f>
        <v>174.85000000000002</v>
      </c>
      <c r="C18" s="15">
        <v>797.73539300000004</v>
      </c>
      <c r="D18" s="15">
        <v>20000000</v>
      </c>
      <c r="O18" s="23"/>
    </row>
    <row r="19" spans="1:15" x14ac:dyDescent="0.35">
      <c r="A19" s="15">
        <v>458</v>
      </c>
      <c r="B19" s="15">
        <f>A19-273.15</f>
        <v>184.85000000000002</v>
      </c>
      <c r="C19" s="15">
        <v>788.45316000000003</v>
      </c>
      <c r="D19" s="15">
        <v>20000000</v>
      </c>
      <c r="O19" s="23"/>
    </row>
    <row r="20" spans="1:15" x14ac:dyDescent="0.35">
      <c r="A20" s="15">
        <v>468</v>
      </c>
      <c r="B20" s="15">
        <f>A20-273.15</f>
        <v>194.85000000000002</v>
      </c>
      <c r="C20" s="15">
        <v>779.06978300000003</v>
      </c>
      <c r="D20" s="15">
        <v>20000000</v>
      </c>
      <c r="O20" s="23"/>
    </row>
    <row r="21" spans="1:15" x14ac:dyDescent="0.35">
      <c r="A21" s="15">
        <v>478</v>
      </c>
      <c r="B21" s="15">
        <f>A21-273.15</f>
        <v>204.85000000000002</v>
      </c>
      <c r="C21" s="15">
        <v>769.57521699999995</v>
      </c>
      <c r="D21" s="15">
        <v>20000000</v>
      </c>
      <c r="O21" s="23"/>
    </row>
    <row r="22" spans="1:15" x14ac:dyDescent="0.35">
      <c r="A22" s="15">
        <v>488</v>
      </c>
      <c r="B22" s="15">
        <f>A22-273.15</f>
        <v>214.85000000000002</v>
      </c>
      <c r="C22" s="15">
        <v>759.95941700000003</v>
      </c>
      <c r="D22" s="15">
        <v>20000000</v>
      </c>
      <c r="O22" s="23"/>
    </row>
    <row r="23" spans="1:15" x14ac:dyDescent="0.35">
      <c r="A23" s="15">
        <v>498</v>
      </c>
      <c r="B23" s="15">
        <f>A23-273.15</f>
        <v>224.85000000000002</v>
      </c>
      <c r="C23" s="15">
        <v>750.21234000000004</v>
      </c>
      <c r="D23" s="15">
        <v>20000000</v>
      </c>
      <c r="O23" s="23"/>
    </row>
    <row r="24" spans="1:15" x14ac:dyDescent="0.35">
      <c r="A24" s="15">
        <v>508</v>
      </c>
      <c r="B24" s="15">
        <f>A24-273.15</f>
        <v>234.85000000000002</v>
      </c>
      <c r="C24" s="15">
        <v>740.32394199999999</v>
      </c>
      <c r="D24" s="15">
        <v>20000000</v>
      </c>
      <c r="O24" s="23"/>
    </row>
    <row r="25" spans="1:15" x14ac:dyDescent="0.35">
      <c r="A25" s="15">
        <v>518</v>
      </c>
      <c r="B25" s="15">
        <f>A25-273.15</f>
        <v>244.85000000000002</v>
      </c>
      <c r="C25" s="15">
        <v>730.284178</v>
      </c>
      <c r="D25" s="15">
        <v>20000000</v>
      </c>
      <c r="O25" s="23"/>
    </row>
    <row r="26" spans="1:15" x14ac:dyDescent="0.35">
      <c r="A26" s="15">
        <v>528</v>
      </c>
      <c r="B26" s="15">
        <f>A26-273.15</f>
        <v>254.85000000000002</v>
      </c>
      <c r="C26" s="15">
        <v>720.08300299999996</v>
      </c>
      <c r="D26" s="15">
        <v>20000000</v>
      </c>
      <c r="O26" s="23"/>
    </row>
    <row r="27" spans="1:15" x14ac:dyDescent="0.35">
      <c r="A27" s="15">
        <v>538</v>
      </c>
      <c r="B27" s="15">
        <f>A27-273.15</f>
        <v>264.85000000000002</v>
      </c>
      <c r="C27" s="15">
        <v>709.710374</v>
      </c>
      <c r="D27" s="15">
        <v>20000000</v>
      </c>
      <c r="O27" s="23"/>
    </row>
    <row r="28" spans="1:15" x14ac:dyDescent="0.35">
      <c r="A28" s="15">
        <v>548</v>
      </c>
      <c r="B28" s="15">
        <f>A28-273.15</f>
        <v>274.85000000000002</v>
      </c>
      <c r="C28" s="15">
        <v>699.15624700000001</v>
      </c>
      <c r="D28" s="15">
        <v>20000000</v>
      </c>
      <c r="O28" s="23"/>
    </row>
    <row r="29" spans="1:15" x14ac:dyDescent="0.35">
      <c r="A29" s="15">
        <v>558</v>
      </c>
      <c r="B29" s="15">
        <f>A29-273.15</f>
        <v>284.85000000000002</v>
      </c>
      <c r="C29" s="15">
        <v>688.41057699999999</v>
      </c>
      <c r="D29" s="15">
        <v>20000000</v>
      </c>
      <c r="O29" s="23"/>
    </row>
    <row r="30" spans="1:15" x14ac:dyDescent="0.35">
      <c r="A30" s="15">
        <v>568</v>
      </c>
      <c r="B30" s="15">
        <f>A30-273.15</f>
        <v>294.85000000000002</v>
      </c>
      <c r="C30" s="15">
        <v>677.46331999999995</v>
      </c>
      <c r="D30" s="15">
        <v>20000000</v>
      </c>
      <c r="O30" s="23"/>
    </row>
    <row r="31" spans="1:15" x14ac:dyDescent="0.35">
      <c r="A31" s="15">
        <v>578</v>
      </c>
      <c r="B31" s="15">
        <f>A31-273.15</f>
        <v>304.85000000000002</v>
      </c>
      <c r="C31" s="15">
        <v>666.30443100000002</v>
      </c>
      <c r="D31" s="15">
        <v>20000000</v>
      </c>
      <c r="O31" s="23"/>
    </row>
    <row r="32" spans="1:15" x14ac:dyDescent="0.35">
      <c r="A32" s="15">
        <v>588</v>
      </c>
      <c r="B32" s="15">
        <f>A32-273.15</f>
        <v>314.85000000000002</v>
      </c>
      <c r="C32" s="15">
        <v>654.92386699999997</v>
      </c>
      <c r="D32" s="15">
        <v>20000000</v>
      </c>
      <c r="O32" s="23"/>
    </row>
    <row r="33" spans="1:15" x14ac:dyDescent="0.35">
      <c r="A33" s="15">
        <v>598</v>
      </c>
      <c r="B33" s="15">
        <f>A33-273.15</f>
        <v>324.85000000000002</v>
      </c>
      <c r="C33" s="15">
        <v>643.31158400000004</v>
      </c>
      <c r="D33" s="15">
        <v>20000000</v>
      </c>
      <c r="O33" s="23"/>
    </row>
    <row r="34" spans="1:15" x14ac:dyDescent="0.35">
      <c r="A34" s="15">
        <v>608</v>
      </c>
      <c r="B34" s="15">
        <f>A34-273.15</f>
        <v>334.85</v>
      </c>
      <c r="C34" s="15">
        <v>631.457536</v>
      </c>
      <c r="D34" s="15">
        <v>20000000</v>
      </c>
      <c r="O34" s="23"/>
    </row>
    <row r="35" spans="1:15" x14ac:dyDescent="0.35">
      <c r="A35" s="15">
        <v>618</v>
      </c>
      <c r="B35" s="15">
        <f>A35-273.15</f>
        <v>344.85</v>
      </c>
      <c r="C35" s="15">
        <v>619.35167999999999</v>
      </c>
      <c r="D35" s="15">
        <v>20000000</v>
      </c>
      <c r="O35" s="23"/>
    </row>
    <row r="36" spans="1:15" x14ac:dyDescent="0.35">
      <c r="A36" s="15">
        <v>628</v>
      </c>
      <c r="B36" s="15">
        <f>A36-273.15</f>
        <v>354.85</v>
      </c>
      <c r="C36" s="15">
        <v>606.98397199999999</v>
      </c>
      <c r="D36" s="15">
        <v>20000000</v>
      </c>
      <c r="O36" s="23"/>
    </row>
    <row r="37" spans="1:15" x14ac:dyDescent="0.35">
      <c r="A37" s="15">
        <v>638</v>
      </c>
      <c r="B37" s="15">
        <f>A37-273.15</f>
        <v>364.85</v>
      </c>
      <c r="C37" s="15">
        <v>594.34436700000003</v>
      </c>
      <c r="D37" s="15">
        <v>20000000</v>
      </c>
      <c r="O37" s="23"/>
    </row>
    <row r="38" spans="1:15" x14ac:dyDescent="0.35">
      <c r="A38" s="15">
        <v>648</v>
      </c>
      <c r="B38" s="15">
        <f>A38-273.15</f>
        <v>374.85</v>
      </c>
      <c r="C38" s="15">
        <v>581.422821</v>
      </c>
      <c r="D38" s="15">
        <v>20000000</v>
      </c>
      <c r="O38" s="23"/>
    </row>
    <row r="39" spans="1:15" x14ac:dyDescent="0.35">
      <c r="A39" s="15">
        <v>658</v>
      </c>
      <c r="B39" s="15">
        <f>A39-273.15</f>
        <v>384.85</v>
      </c>
      <c r="C39" s="15">
        <v>568.20929000000001</v>
      </c>
      <c r="D39" s="15">
        <v>20000000</v>
      </c>
      <c r="O39" s="23"/>
    </row>
    <row r="40" spans="1:15" x14ac:dyDescent="0.35">
      <c r="A40" s="15">
        <v>668</v>
      </c>
      <c r="B40" s="15">
        <f>A40-273.15</f>
        <v>394.85</v>
      </c>
      <c r="C40" s="15">
        <v>554.69372899999996</v>
      </c>
      <c r="D40" s="15">
        <v>20000000</v>
      </c>
      <c r="O40" s="23"/>
    </row>
    <row r="41" spans="1:15" x14ac:dyDescent="0.35">
      <c r="O41" s="23"/>
    </row>
    <row r="42" spans="1:15" x14ac:dyDescent="0.35">
      <c r="O42" s="23"/>
    </row>
    <row r="43" spans="1:15" x14ac:dyDescent="0.35">
      <c r="O43" s="23"/>
    </row>
    <row r="44" spans="1:15" x14ac:dyDescent="0.35">
      <c r="O44" s="23"/>
    </row>
    <row r="45" spans="1:15" x14ac:dyDescent="0.35">
      <c r="O45" s="23"/>
    </row>
    <row r="46" spans="1:15" x14ac:dyDescent="0.35">
      <c r="O46" s="5"/>
    </row>
    <row r="47" spans="1:15" x14ac:dyDescent="0.35">
      <c r="O47" s="5"/>
    </row>
    <row r="48" spans="1:15" x14ac:dyDescent="0.35">
      <c r="O48" s="5"/>
    </row>
    <row r="49" spans="15:15" x14ac:dyDescent="0.35">
      <c r="O49" s="5"/>
    </row>
    <row r="50" spans="15:15" x14ac:dyDescent="0.35">
      <c r="O50" s="5"/>
    </row>
    <row r="51" spans="15:15" x14ac:dyDescent="0.35">
      <c r="O51" s="5"/>
    </row>
    <row r="52" spans="15:15" x14ac:dyDescent="0.35">
      <c r="O52" s="5"/>
    </row>
    <row r="53" spans="15:15" x14ac:dyDescent="0.35">
      <c r="O53" s="5"/>
    </row>
    <row r="54" spans="15:15" x14ac:dyDescent="0.35">
      <c r="O54" s="5"/>
    </row>
    <row r="55" spans="15:15" x14ac:dyDescent="0.35">
      <c r="O55" s="5"/>
    </row>
    <row r="56" spans="15:15" x14ac:dyDescent="0.35">
      <c r="O56" s="5"/>
    </row>
    <row r="57" spans="15:15" x14ac:dyDescent="0.35">
      <c r="O57" s="5"/>
    </row>
    <row r="58" spans="15:15" x14ac:dyDescent="0.35">
      <c r="O58" s="5"/>
    </row>
    <row r="59" spans="15:15" x14ac:dyDescent="0.35">
      <c r="O59" s="5"/>
    </row>
    <row r="60" spans="15:15" x14ac:dyDescent="0.35">
      <c r="O60" s="5"/>
    </row>
    <row r="61" spans="15:15" x14ac:dyDescent="0.35">
      <c r="O61" s="5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workbookViewId="0">
      <selection activeCell="C2" sqref="C2:C40"/>
    </sheetView>
  </sheetViews>
  <sheetFormatPr baseColWidth="10" defaultRowHeight="14.5" x14ac:dyDescent="0.35"/>
  <cols>
    <col min="2" max="2" width="17.90625" bestFit="1" customWidth="1"/>
    <col min="3" max="3" width="19.54296875" customWidth="1"/>
    <col min="13" max="13" width="11.26953125" bestFit="1" customWidth="1"/>
    <col min="14" max="18" width="11" bestFit="1" customWidth="1"/>
  </cols>
  <sheetData>
    <row r="1" spans="1:18" x14ac:dyDescent="0.35">
      <c r="A1" s="16" t="s">
        <v>24</v>
      </c>
      <c r="B1" s="16" t="s">
        <v>25</v>
      </c>
      <c r="C1" s="16" t="s">
        <v>11</v>
      </c>
      <c r="D1" s="15"/>
      <c r="O1" s="5"/>
    </row>
    <row r="2" spans="1:18" x14ac:dyDescent="0.35">
      <c r="A2" s="15">
        <v>288</v>
      </c>
      <c r="B2" s="15">
        <f>A2-273.15</f>
        <v>14.850000000000023</v>
      </c>
      <c r="C2" s="15">
        <f>$M$3+$N$3*A2+$O$3*A2^2+$P$3*A2^3+$Q$3*A2^4+$R$3*A2^5</f>
        <v>1064.332604077015</v>
      </c>
      <c r="D2" s="15">
        <v>20000000</v>
      </c>
      <c r="O2" s="5"/>
    </row>
    <row r="3" spans="1:18" x14ac:dyDescent="0.35">
      <c r="A3" s="15">
        <v>298</v>
      </c>
      <c r="B3" s="15">
        <f>A3-273.15</f>
        <v>24.850000000000023</v>
      </c>
      <c r="C3" s="15">
        <f t="shared" ref="C3:C40" si="0">$M$3+$N$3*A3+$O$3*A3^2+$P$3*A3^3+$Q$3*A3^4+$R$3*A3^5</f>
        <v>1056.3793485622791</v>
      </c>
      <c r="D3" s="15">
        <v>20000000</v>
      </c>
      <c r="M3" s="24">
        <v>1493</v>
      </c>
      <c r="N3" s="24">
        <v>-3.3319999999999999</v>
      </c>
      <c r="O3" s="24">
        <v>1.248E-2</v>
      </c>
      <c r="P3" s="25">
        <v>-2.968E-5</v>
      </c>
      <c r="Q3" s="24">
        <v>3.4440000000000003E-8</v>
      </c>
      <c r="R3" s="24">
        <v>-1.622E-11</v>
      </c>
    </row>
    <row r="4" spans="1:18" x14ac:dyDescent="0.35">
      <c r="A4" s="15">
        <v>308</v>
      </c>
      <c r="B4" s="15">
        <f>A4-273.15</f>
        <v>34.850000000000023</v>
      </c>
      <c r="C4" s="15">
        <f t="shared" si="0"/>
        <v>1048.4271272790631</v>
      </c>
      <c r="D4" s="15">
        <v>20000000</v>
      </c>
      <c r="O4" s="5"/>
    </row>
    <row r="5" spans="1:18" x14ac:dyDescent="0.35">
      <c r="A5" s="15">
        <v>318</v>
      </c>
      <c r="B5" s="15">
        <f>A5-273.15</f>
        <v>44.850000000000023</v>
      </c>
      <c r="C5" s="15">
        <f t="shared" si="0"/>
        <v>1040.4589350585668</v>
      </c>
      <c r="D5" s="15">
        <v>20000000</v>
      </c>
      <c r="O5" s="5"/>
    </row>
    <row r="6" spans="1:18" x14ac:dyDescent="0.35">
      <c r="A6" s="15">
        <v>328</v>
      </c>
      <c r="B6" s="15">
        <f>A6-273.15</f>
        <v>54.850000000000023</v>
      </c>
      <c r="C6" s="15">
        <f t="shared" si="0"/>
        <v>1032.4600374199911</v>
      </c>
      <c r="D6" s="15">
        <v>20000000</v>
      </c>
      <c r="O6" s="5"/>
      <c r="P6" s="7"/>
    </row>
    <row r="7" spans="1:18" x14ac:dyDescent="0.35">
      <c r="A7" s="15">
        <v>338</v>
      </c>
      <c r="B7" s="15">
        <f>A7-273.15</f>
        <v>64.850000000000023</v>
      </c>
      <c r="C7" s="15">
        <f t="shared" si="0"/>
        <v>1024.4177759305351</v>
      </c>
      <c r="D7" s="15">
        <v>20000000</v>
      </c>
      <c r="O7" s="23"/>
    </row>
    <row r="8" spans="1:18" x14ac:dyDescent="0.35">
      <c r="A8" s="15">
        <v>348</v>
      </c>
      <c r="B8" s="15">
        <f>A8-273.15</f>
        <v>74.850000000000023</v>
      </c>
      <c r="C8" s="15">
        <f t="shared" si="0"/>
        <v>1016.321373565399</v>
      </c>
      <c r="D8" s="15">
        <v>20000000</v>
      </c>
      <c r="O8" s="23"/>
    </row>
    <row r="9" spans="1:18" x14ac:dyDescent="0.35">
      <c r="A9" s="15">
        <v>358</v>
      </c>
      <c r="B9" s="15">
        <f>A9-273.15</f>
        <v>84.850000000000023</v>
      </c>
      <c r="C9" s="15">
        <f t="shared" si="0"/>
        <v>1008.1617400677831</v>
      </c>
      <c r="D9" s="15">
        <v>20000000</v>
      </c>
      <c r="O9" s="23"/>
    </row>
    <row r="10" spans="1:18" x14ac:dyDescent="0.35">
      <c r="A10" s="15">
        <v>368</v>
      </c>
      <c r="B10" s="15">
        <f>A10-273.15</f>
        <v>94.850000000000023</v>
      </c>
      <c r="C10" s="15">
        <f t="shared" si="0"/>
        <v>999.93127730888693</v>
      </c>
      <c r="D10" s="15">
        <v>20000000</v>
      </c>
      <c r="O10" s="23"/>
    </row>
    <row r="11" spans="1:18" x14ac:dyDescent="0.35">
      <c r="A11" s="15">
        <v>378</v>
      </c>
      <c r="B11" s="15">
        <f>A11-273.15</f>
        <v>104.85000000000002</v>
      </c>
      <c r="C11" s="15">
        <f t="shared" si="0"/>
        <v>991.62368464791098</v>
      </c>
      <c r="D11" s="15">
        <v>20000000</v>
      </c>
      <c r="O11" s="23"/>
    </row>
    <row r="12" spans="1:18" x14ac:dyDescent="0.35">
      <c r="A12" s="15">
        <v>388</v>
      </c>
      <c r="B12" s="15">
        <f>A12-273.15</f>
        <v>114.85000000000002</v>
      </c>
      <c r="C12" s="15">
        <f t="shared" si="0"/>
        <v>983.23376429205473</v>
      </c>
      <c r="D12" s="15">
        <v>20000000</v>
      </c>
      <c r="O12" s="23"/>
    </row>
    <row r="13" spans="1:18" x14ac:dyDescent="0.35">
      <c r="A13" s="15">
        <v>398</v>
      </c>
      <c r="B13" s="15">
        <f>A13-273.15</f>
        <v>124.85000000000002</v>
      </c>
      <c r="C13" s="15">
        <f t="shared" si="0"/>
        <v>974.75722665651938</v>
      </c>
      <c r="D13" s="15">
        <v>20000000</v>
      </c>
      <c r="O13" s="23"/>
    </row>
    <row r="14" spans="1:18" x14ac:dyDescent="0.35">
      <c r="A14" s="15">
        <v>408</v>
      </c>
      <c r="B14" s="15">
        <f>A14-273.15</f>
        <v>134.85000000000002</v>
      </c>
      <c r="C14" s="15">
        <f t="shared" si="0"/>
        <v>966.19049572450319</v>
      </c>
      <c r="D14" s="15">
        <v>20000000</v>
      </c>
      <c r="O14" s="23"/>
    </row>
    <row r="15" spans="1:18" x14ac:dyDescent="0.35">
      <c r="A15" s="15">
        <v>418</v>
      </c>
      <c r="B15" s="15">
        <f>A15-273.15</f>
        <v>144.85000000000002</v>
      </c>
      <c r="C15" s="15">
        <f t="shared" si="0"/>
        <v>957.53051440720719</v>
      </c>
      <c r="D15" s="15">
        <v>20000000</v>
      </c>
      <c r="O15" s="23"/>
    </row>
    <row r="16" spans="1:18" x14ac:dyDescent="0.35">
      <c r="A16" s="15">
        <v>428</v>
      </c>
      <c r="B16" s="15">
        <f>A16-273.15</f>
        <v>154.85000000000002</v>
      </c>
      <c r="C16" s="15">
        <f t="shared" si="0"/>
        <v>948.77454990383114</v>
      </c>
      <c r="D16" s="15">
        <v>20000000</v>
      </c>
      <c r="O16" s="23"/>
    </row>
    <row r="17" spans="1:15" x14ac:dyDescent="0.35">
      <c r="A17" s="15">
        <v>438</v>
      </c>
      <c r="B17" s="15">
        <f>A17-273.15</f>
        <v>164.85000000000002</v>
      </c>
      <c r="C17" s="15">
        <f t="shared" si="0"/>
        <v>939.91999906157525</v>
      </c>
      <c r="D17" s="15">
        <v>20000000</v>
      </c>
      <c r="O17" s="23"/>
    </row>
    <row r="18" spans="1:15" x14ac:dyDescent="0.35">
      <c r="A18" s="15">
        <v>448</v>
      </c>
      <c r="B18" s="15">
        <f>A18-273.15</f>
        <v>174.85000000000002</v>
      </c>
      <c r="C18" s="15">
        <f t="shared" si="0"/>
        <v>930.9641937356389</v>
      </c>
      <c r="D18" s="15">
        <v>20000000</v>
      </c>
      <c r="O18" s="23"/>
    </row>
    <row r="19" spans="1:15" x14ac:dyDescent="0.35">
      <c r="A19" s="15">
        <v>458</v>
      </c>
      <c r="B19" s="15">
        <f>A19-273.15</f>
        <v>184.85000000000002</v>
      </c>
      <c r="C19" s="15">
        <f t="shared" si="0"/>
        <v>921.904206149223</v>
      </c>
      <c r="D19" s="15">
        <v>20000000</v>
      </c>
      <c r="O19" s="23"/>
    </row>
    <row r="20" spans="1:15" x14ac:dyDescent="0.35">
      <c r="A20" s="15">
        <v>468</v>
      </c>
      <c r="B20" s="15">
        <f>A20-273.15</f>
        <v>194.85000000000002</v>
      </c>
      <c r="C20" s="15">
        <f t="shared" si="0"/>
        <v>912.73665425352738</v>
      </c>
      <c r="D20" s="15">
        <v>20000000</v>
      </c>
      <c r="O20" s="23"/>
    </row>
    <row r="21" spans="1:15" x14ac:dyDescent="0.35">
      <c r="A21" s="15">
        <v>478</v>
      </c>
      <c r="B21" s="15">
        <f>A21-273.15</f>
        <v>204.85000000000002</v>
      </c>
      <c r="C21" s="15">
        <f t="shared" si="0"/>
        <v>903.45750708775131</v>
      </c>
      <c r="D21" s="15">
        <v>20000000</v>
      </c>
      <c r="O21" s="23"/>
    </row>
    <row r="22" spans="1:15" x14ac:dyDescent="0.35">
      <c r="A22" s="15">
        <v>488</v>
      </c>
      <c r="B22" s="15">
        <f>A22-273.15</f>
        <v>214.85000000000002</v>
      </c>
      <c r="C22" s="15">
        <f t="shared" si="0"/>
        <v>894.06189013909534</v>
      </c>
      <c r="D22" s="15">
        <v>20000000</v>
      </c>
      <c r="O22" s="23"/>
    </row>
    <row r="23" spans="1:15" x14ac:dyDescent="0.35">
      <c r="A23" s="15">
        <v>498</v>
      </c>
      <c r="B23" s="15">
        <f>A23-273.15</f>
        <v>224.85000000000002</v>
      </c>
      <c r="C23" s="15">
        <f t="shared" si="0"/>
        <v>884.54389070275943</v>
      </c>
      <c r="D23" s="15">
        <v>20000000</v>
      </c>
      <c r="O23" s="23"/>
    </row>
    <row r="24" spans="1:15" x14ac:dyDescent="0.35">
      <c r="A24" s="15">
        <v>508</v>
      </c>
      <c r="B24" s="15">
        <f>A24-273.15</f>
        <v>234.85000000000002</v>
      </c>
      <c r="C24" s="15">
        <f t="shared" si="0"/>
        <v>874.89636324194305</v>
      </c>
      <c r="D24" s="15">
        <v>20000000</v>
      </c>
      <c r="O24" s="23"/>
    </row>
    <row r="25" spans="1:15" x14ac:dyDescent="0.35">
      <c r="A25" s="15">
        <v>518</v>
      </c>
      <c r="B25" s="15">
        <f>A25-273.15</f>
        <v>244.85000000000002</v>
      </c>
      <c r="C25" s="15">
        <f t="shared" si="0"/>
        <v>865.11073474784678</v>
      </c>
      <c r="D25" s="15">
        <v>20000000</v>
      </c>
      <c r="O25" s="23"/>
    </row>
    <row r="26" spans="1:15" x14ac:dyDescent="0.35">
      <c r="A26" s="15">
        <v>528</v>
      </c>
      <c r="B26" s="15">
        <f>A26-273.15</f>
        <v>254.85000000000002</v>
      </c>
      <c r="C26" s="15">
        <f t="shared" si="0"/>
        <v>855.17681009967134</v>
      </c>
      <c r="D26" s="15">
        <v>20000000</v>
      </c>
      <c r="O26" s="23"/>
    </row>
    <row r="27" spans="1:15" x14ac:dyDescent="0.35">
      <c r="A27" s="15">
        <v>538</v>
      </c>
      <c r="B27" s="15">
        <f>A27-273.15</f>
        <v>264.85000000000002</v>
      </c>
      <c r="C27" s="15">
        <f t="shared" si="0"/>
        <v>845.08257742461569</v>
      </c>
      <c r="D27" s="15">
        <v>20000000</v>
      </c>
      <c r="O27" s="23"/>
    </row>
    <row r="28" spans="1:15" x14ac:dyDescent="0.35">
      <c r="A28" s="15">
        <v>548</v>
      </c>
      <c r="B28" s="15">
        <f>A28-273.15</f>
        <v>274.85000000000002</v>
      </c>
      <c r="C28" s="15">
        <f t="shared" si="0"/>
        <v>834.81401345787924</v>
      </c>
      <c r="D28" s="15">
        <v>20000000</v>
      </c>
      <c r="O28" s="23"/>
    </row>
    <row r="29" spans="1:15" x14ac:dyDescent="0.35">
      <c r="A29" s="15">
        <v>558</v>
      </c>
      <c r="B29" s="15">
        <f>A29-273.15</f>
        <v>284.85000000000002</v>
      </c>
      <c r="C29" s="15">
        <f t="shared" si="0"/>
        <v>824.35488890266299</v>
      </c>
      <c r="D29" s="15">
        <v>20000000</v>
      </c>
      <c r="O29" s="23"/>
    </row>
    <row r="30" spans="1:15" x14ac:dyDescent="0.35">
      <c r="A30" s="15">
        <v>568</v>
      </c>
      <c r="B30" s="15">
        <f>A30-273.15</f>
        <v>294.85000000000002</v>
      </c>
      <c r="C30" s="15">
        <f t="shared" si="0"/>
        <v>813.68657379016713</v>
      </c>
      <c r="D30" s="15">
        <v>20000000</v>
      </c>
      <c r="O30" s="23"/>
    </row>
    <row r="31" spans="1:15" x14ac:dyDescent="0.35">
      <c r="A31" s="15">
        <v>578</v>
      </c>
      <c r="B31" s="15">
        <f>A31-273.15</f>
        <v>304.85000000000002</v>
      </c>
      <c r="C31" s="15">
        <f t="shared" si="0"/>
        <v>802.78784283959067</v>
      </c>
      <c r="D31" s="15">
        <v>20000000</v>
      </c>
      <c r="O31" s="23"/>
    </row>
    <row r="32" spans="1:15" x14ac:dyDescent="0.35">
      <c r="A32" s="15">
        <v>588</v>
      </c>
      <c r="B32" s="15">
        <f>A32-273.15</f>
        <v>314.85000000000002</v>
      </c>
      <c r="C32" s="15">
        <f t="shared" si="0"/>
        <v>791.63468081813517</v>
      </c>
      <c r="D32" s="15">
        <v>20000000</v>
      </c>
      <c r="O32" s="23"/>
    </row>
    <row r="33" spans="1:15" x14ac:dyDescent="0.35">
      <c r="A33" s="15">
        <v>598</v>
      </c>
      <c r="B33" s="15">
        <f>A33-273.15</f>
        <v>324.85000000000002</v>
      </c>
      <c r="C33" s="15">
        <f t="shared" si="0"/>
        <v>780.20008790099996</v>
      </c>
      <c r="D33" s="15">
        <v>20000000</v>
      </c>
      <c r="O33" s="23"/>
    </row>
    <row r="34" spans="1:15" x14ac:dyDescent="0.35">
      <c r="A34" s="15">
        <v>608</v>
      </c>
      <c r="B34" s="15">
        <f>A34-273.15</f>
        <v>334.85</v>
      </c>
      <c r="C34" s="15">
        <f t="shared" si="0"/>
        <v>768.45388503138315</v>
      </c>
      <c r="D34" s="15">
        <v>20000000</v>
      </c>
      <c r="O34" s="23"/>
    </row>
    <row r="35" spans="1:15" x14ac:dyDescent="0.35">
      <c r="A35" s="15">
        <v>618</v>
      </c>
      <c r="B35" s="15">
        <f>A35-273.15</f>
        <v>344.85</v>
      </c>
      <c r="C35" s="15">
        <f t="shared" si="0"/>
        <v>756.36251928048682</v>
      </c>
      <c r="D35" s="15">
        <v>20000000</v>
      </c>
      <c r="O35" s="23"/>
    </row>
    <row r="36" spans="1:15" x14ac:dyDescent="0.35">
      <c r="A36" s="15">
        <v>628</v>
      </c>
      <c r="B36" s="15">
        <f>A36-273.15</f>
        <v>354.85</v>
      </c>
      <c r="C36" s="15">
        <f t="shared" si="0"/>
        <v>743.88886920751133</v>
      </c>
      <c r="D36" s="15">
        <v>20000000</v>
      </c>
      <c r="O36" s="23"/>
    </row>
    <row r="37" spans="1:15" x14ac:dyDescent="0.35">
      <c r="A37" s="15">
        <v>638</v>
      </c>
      <c r="B37" s="15">
        <f>A37-273.15</f>
        <v>364.85</v>
      </c>
      <c r="C37" s="15">
        <f t="shared" si="0"/>
        <v>730.99205021965554</v>
      </c>
      <c r="D37" s="15">
        <v>20000000</v>
      </c>
      <c r="O37" s="23"/>
    </row>
    <row r="38" spans="1:15" x14ac:dyDescent="0.35">
      <c r="A38" s="15">
        <v>648</v>
      </c>
      <c r="B38" s="15">
        <f>A38-273.15</f>
        <v>374.85</v>
      </c>
      <c r="C38" s="15">
        <f t="shared" si="0"/>
        <v>717.62721993211926</v>
      </c>
      <c r="D38" s="15">
        <v>20000000</v>
      </c>
      <c r="O38" s="23"/>
    </row>
    <row r="39" spans="1:15" x14ac:dyDescent="0.35">
      <c r="A39" s="15">
        <v>658</v>
      </c>
      <c r="B39" s="15">
        <f>A39-273.15</f>
        <v>384.85</v>
      </c>
      <c r="C39" s="15">
        <f t="shared" si="0"/>
        <v>703.74538352810532</v>
      </c>
      <c r="D39" s="15">
        <v>20000000</v>
      </c>
      <c r="O39" s="23"/>
    </row>
    <row r="40" spans="1:15" x14ac:dyDescent="0.35">
      <c r="A40" s="15">
        <v>668</v>
      </c>
      <c r="B40" s="15">
        <f>A40-273.15</f>
        <v>394.85</v>
      </c>
      <c r="C40" s="15">
        <f t="shared" si="0"/>
        <v>689.29319911880748</v>
      </c>
      <c r="D40" s="15">
        <v>20000000</v>
      </c>
      <c r="O40" s="23"/>
    </row>
    <row r="41" spans="1:15" x14ac:dyDescent="0.35">
      <c r="O41" s="23"/>
    </row>
    <row r="42" spans="1:15" x14ac:dyDescent="0.35">
      <c r="O42" s="23"/>
    </row>
    <row r="43" spans="1:15" x14ac:dyDescent="0.35">
      <c r="O43" s="23"/>
    </row>
    <row r="44" spans="1:15" x14ac:dyDescent="0.35">
      <c r="O44" s="23"/>
    </row>
    <row r="45" spans="1:15" x14ac:dyDescent="0.35">
      <c r="O45" s="23"/>
    </row>
    <row r="46" spans="1:15" x14ac:dyDescent="0.35">
      <c r="O46" s="5"/>
    </row>
    <row r="47" spans="1:15" x14ac:dyDescent="0.35">
      <c r="O47" s="5"/>
    </row>
    <row r="48" spans="1:15" x14ac:dyDescent="0.35">
      <c r="O48" s="5"/>
    </row>
    <row r="49" spans="15:15" x14ac:dyDescent="0.35">
      <c r="O49" s="5"/>
    </row>
    <row r="50" spans="15:15" x14ac:dyDescent="0.35">
      <c r="O50" s="5"/>
    </row>
    <row r="51" spans="15:15" x14ac:dyDescent="0.35">
      <c r="O51" s="5"/>
    </row>
    <row r="52" spans="15:15" x14ac:dyDescent="0.35">
      <c r="O52" s="5"/>
    </row>
    <row r="53" spans="15:15" x14ac:dyDescent="0.35">
      <c r="O53" s="5"/>
    </row>
    <row r="54" spans="15:15" x14ac:dyDescent="0.35">
      <c r="O54" s="5"/>
    </row>
    <row r="55" spans="15:15" x14ac:dyDescent="0.35">
      <c r="O55" s="5"/>
    </row>
    <row r="56" spans="15:15" x14ac:dyDescent="0.35">
      <c r="O56" s="5"/>
    </row>
    <row r="57" spans="15:15" x14ac:dyDescent="0.35">
      <c r="O57" s="5"/>
    </row>
    <row r="58" spans="15:15" x14ac:dyDescent="0.35">
      <c r="O58" s="5"/>
    </row>
    <row r="59" spans="15:15" x14ac:dyDescent="0.35">
      <c r="O59" s="5"/>
    </row>
    <row r="60" spans="15:15" x14ac:dyDescent="0.35">
      <c r="O60" s="5"/>
    </row>
    <row r="61" spans="15:15" x14ac:dyDescent="0.35">
      <c r="O61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>
      <selection activeCell="D2" sqref="D2"/>
    </sheetView>
  </sheetViews>
  <sheetFormatPr baseColWidth="10" defaultRowHeight="14.5" x14ac:dyDescent="0.35"/>
  <cols>
    <col min="2" max="2" width="17.90625" bestFit="1" customWidth="1"/>
    <col min="3" max="3" width="19.54296875" customWidth="1"/>
    <col min="16" max="16" width="12.453125" bestFit="1" customWidth="1"/>
  </cols>
  <sheetData>
    <row r="1" spans="1:16" x14ac:dyDescent="0.35">
      <c r="A1" s="16" t="s">
        <v>24</v>
      </c>
      <c r="B1" s="16" t="s">
        <v>25</v>
      </c>
      <c r="C1" s="16" t="s">
        <v>34</v>
      </c>
      <c r="D1" s="15"/>
    </row>
    <row r="2" spans="1:16" x14ac:dyDescent="0.35">
      <c r="A2" s="15">
        <v>288</v>
      </c>
      <c r="B2" s="15">
        <f>A2-273.15</f>
        <v>14.850000000000023</v>
      </c>
      <c r="C2" s="15">
        <v>1527.0982080000001</v>
      </c>
      <c r="D2" s="15">
        <v>20000000</v>
      </c>
      <c r="P2" s="5"/>
    </row>
    <row r="3" spans="1:16" x14ac:dyDescent="0.35">
      <c r="A3" s="15">
        <v>298</v>
      </c>
      <c r="B3" s="15">
        <f>A3-273.15</f>
        <v>24.850000000000023</v>
      </c>
      <c r="C3" s="15">
        <v>1558.1452710000001</v>
      </c>
      <c r="D3" s="15">
        <v>20000000</v>
      </c>
      <c r="P3" s="5"/>
    </row>
    <row r="4" spans="1:16" x14ac:dyDescent="0.35">
      <c r="A4" s="15">
        <v>308</v>
      </c>
      <c r="B4" s="15">
        <f>A4-273.15</f>
        <v>34.850000000000023</v>
      </c>
      <c r="C4" s="15">
        <v>1588.6871570000001</v>
      </c>
      <c r="D4" s="15">
        <v>20000000</v>
      </c>
      <c r="P4" s="5"/>
    </row>
    <row r="5" spans="1:16" x14ac:dyDescent="0.35">
      <c r="A5" s="15">
        <v>318</v>
      </c>
      <c r="B5" s="15">
        <f>A5-273.15</f>
        <v>44.850000000000023</v>
      </c>
      <c r="C5" s="15">
        <v>1618.752931</v>
      </c>
      <c r="D5" s="15">
        <v>20000000</v>
      </c>
      <c r="P5" s="5"/>
    </row>
    <row r="6" spans="1:16" x14ac:dyDescent="0.35">
      <c r="A6" s="15">
        <v>328</v>
      </c>
      <c r="B6" s="15">
        <f>A6-273.15</f>
        <v>54.850000000000023</v>
      </c>
      <c r="C6" s="15">
        <v>1648.371658</v>
      </c>
      <c r="D6" s="15">
        <v>20000000</v>
      </c>
      <c r="P6" s="5"/>
    </row>
    <row r="7" spans="1:16" x14ac:dyDescent="0.35">
      <c r="A7" s="15">
        <v>338</v>
      </c>
      <c r="B7" s="15">
        <f>A7-273.15</f>
        <v>64.850000000000023</v>
      </c>
      <c r="C7" s="15">
        <v>1677.5724029999999</v>
      </c>
      <c r="D7" s="15">
        <v>20000000</v>
      </c>
      <c r="P7" s="5"/>
    </row>
    <row r="8" spans="1:16" x14ac:dyDescent="0.35">
      <c r="A8" s="15">
        <v>348</v>
      </c>
      <c r="B8" s="15">
        <f>A8-273.15</f>
        <v>74.850000000000023</v>
      </c>
      <c r="C8" s="15">
        <v>1706.384231</v>
      </c>
      <c r="D8" s="15">
        <v>20000000</v>
      </c>
      <c r="P8" s="5"/>
    </row>
    <row r="9" spans="1:16" x14ac:dyDescent="0.35">
      <c r="A9" s="15">
        <v>358</v>
      </c>
      <c r="B9" s="15">
        <f>A9-273.15</f>
        <v>84.850000000000023</v>
      </c>
      <c r="C9" s="15">
        <v>1734.8362079999999</v>
      </c>
      <c r="D9" s="15">
        <v>20000000</v>
      </c>
      <c r="P9" s="5"/>
    </row>
    <row r="10" spans="1:16" x14ac:dyDescent="0.35">
      <c r="A10" s="15">
        <v>368</v>
      </c>
      <c r="B10" s="15">
        <f>A10-273.15</f>
        <v>94.850000000000023</v>
      </c>
      <c r="C10" s="15">
        <v>1762.9573969999999</v>
      </c>
      <c r="D10" s="15">
        <v>20000000</v>
      </c>
      <c r="P10" s="5"/>
    </row>
    <row r="11" spans="1:16" x14ac:dyDescent="0.35">
      <c r="A11" s="15">
        <v>378</v>
      </c>
      <c r="B11" s="15">
        <f>A11-273.15</f>
        <v>104.85000000000002</v>
      </c>
      <c r="C11" s="15">
        <v>1790.776865</v>
      </c>
      <c r="D11" s="15">
        <v>20000000</v>
      </c>
      <c r="P11" s="5"/>
    </row>
    <row r="12" spans="1:16" x14ac:dyDescent="0.35">
      <c r="A12" s="15">
        <v>388</v>
      </c>
      <c r="B12" s="15">
        <f>A12-273.15</f>
        <v>114.85000000000002</v>
      </c>
      <c r="C12" s="15">
        <v>1818.323676</v>
      </c>
      <c r="D12" s="15">
        <v>20000000</v>
      </c>
      <c r="P12" s="5"/>
    </row>
    <row r="13" spans="1:16" x14ac:dyDescent="0.35">
      <c r="A13" s="15">
        <v>398</v>
      </c>
      <c r="B13" s="15">
        <f>A13-273.15</f>
        <v>124.85000000000002</v>
      </c>
      <c r="C13" s="15">
        <v>1845.626896</v>
      </c>
      <c r="D13" s="15">
        <v>20000000</v>
      </c>
      <c r="P13" s="5"/>
    </row>
    <row r="14" spans="1:16" x14ac:dyDescent="0.35">
      <c r="A14" s="15">
        <v>408</v>
      </c>
      <c r="B14" s="15">
        <f>A14-273.15</f>
        <v>134.85000000000002</v>
      </c>
      <c r="C14" s="15">
        <v>1872.7155889999999</v>
      </c>
      <c r="D14" s="15">
        <v>20000000</v>
      </c>
      <c r="P14" s="5"/>
    </row>
    <row r="15" spans="1:16" x14ac:dyDescent="0.35">
      <c r="A15" s="15">
        <v>418</v>
      </c>
      <c r="B15" s="15">
        <f>A15-273.15</f>
        <v>144.85000000000002</v>
      </c>
      <c r="C15" s="15">
        <v>1899.618821</v>
      </c>
      <c r="D15" s="15">
        <v>20000000</v>
      </c>
      <c r="P15" s="5"/>
    </row>
    <row r="16" spans="1:16" x14ac:dyDescent="0.35">
      <c r="A16" s="15">
        <v>428</v>
      </c>
      <c r="B16" s="15">
        <f>A16-273.15</f>
        <v>154.85000000000002</v>
      </c>
      <c r="C16" s="15">
        <v>1926.3656559999999</v>
      </c>
      <c r="D16" s="15">
        <v>20000000</v>
      </c>
      <c r="P16" s="5"/>
    </row>
    <row r="17" spans="1:16" x14ac:dyDescent="0.35">
      <c r="A17" s="15">
        <v>438</v>
      </c>
      <c r="B17" s="15">
        <f>A17-273.15</f>
        <v>164.85000000000002</v>
      </c>
      <c r="C17" s="15">
        <v>1952.98516</v>
      </c>
      <c r="D17" s="15">
        <v>20000000</v>
      </c>
      <c r="P17" s="5"/>
    </row>
    <row r="18" spans="1:16" x14ac:dyDescent="0.35">
      <c r="A18" s="15">
        <v>448</v>
      </c>
      <c r="B18" s="15">
        <f>A18-273.15</f>
        <v>174.85000000000002</v>
      </c>
      <c r="C18" s="15">
        <v>1979.506398</v>
      </c>
      <c r="D18" s="15">
        <v>20000000</v>
      </c>
      <c r="P18" s="5"/>
    </row>
    <row r="19" spans="1:16" x14ac:dyDescent="0.35">
      <c r="A19" s="15">
        <v>458</v>
      </c>
      <c r="B19" s="15">
        <f>A19-273.15</f>
        <v>184.85000000000002</v>
      </c>
      <c r="C19" s="15">
        <v>2005.9584339999999</v>
      </c>
      <c r="D19" s="15">
        <v>20000000</v>
      </c>
      <c r="P19" s="5"/>
    </row>
    <row r="20" spans="1:16" x14ac:dyDescent="0.35">
      <c r="A20" s="15">
        <v>468</v>
      </c>
      <c r="B20" s="15">
        <f>A20-273.15</f>
        <v>194.85000000000002</v>
      </c>
      <c r="C20" s="15">
        <v>2032.370334</v>
      </c>
      <c r="D20" s="15">
        <v>20000000</v>
      </c>
      <c r="P20" s="5"/>
    </row>
    <row r="21" spans="1:16" x14ac:dyDescent="0.35">
      <c r="A21" s="15">
        <v>478</v>
      </c>
      <c r="B21" s="15">
        <f>A21-273.15</f>
        <v>204.85000000000002</v>
      </c>
      <c r="C21" s="15">
        <v>2058.7711640000002</v>
      </c>
      <c r="D21" s="15">
        <v>20000000</v>
      </c>
      <c r="P21" s="5"/>
    </row>
    <row r="22" spans="1:16" x14ac:dyDescent="0.35">
      <c r="A22" s="15">
        <v>488</v>
      </c>
      <c r="B22" s="15">
        <f>A22-273.15</f>
        <v>214.85000000000002</v>
      </c>
      <c r="C22" s="15">
        <v>2085.1899870000002</v>
      </c>
      <c r="D22" s="15">
        <v>20000000</v>
      </c>
      <c r="P22" s="5"/>
    </row>
    <row r="23" spans="1:16" x14ac:dyDescent="0.35">
      <c r="A23" s="15">
        <v>498</v>
      </c>
      <c r="B23" s="15">
        <f>A23-273.15</f>
        <v>224.85000000000002</v>
      </c>
      <c r="C23" s="15">
        <v>2111.6558690000002</v>
      </c>
      <c r="D23" s="15">
        <v>20000000</v>
      </c>
      <c r="P23" s="5"/>
    </row>
    <row r="24" spans="1:16" x14ac:dyDescent="0.35">
      <c r="A24" s="15">
        <v>508</v>
      </c>
      <c r="B24" s="15">
        <f>A24-273.15</f>
        <v>234.85000000000002</v>
      </c>
      <c r="C24" s="15">
        <v>2138.1978749999998</v>
      </c>
      <c r="D24" s="15">
        <v>20000000</v>
      </c>
      <c r="P24" s="5"/>
    </row>
    <row r="25" spans="1:16" x14ac:dyDescent="0.35">
      <c r="A25" s="15">
        <v>518</v>
      </c>
      <c r="B25" s="15">
        <f>A25-273.15</f>
        <v>244.85000000000002</v>
      </c>
      <c r="C25" s="15">
        <v>2164.8450710000002</v>
      </c>
      <c r="D25" s="15">
        <v>20000000</v>
      </c>
      <c r="P25" s="5"/>
    </row>
    <row r="26" spans="1:16" x14ac:dyDescent="0.35">
      <c r="A26" s="15">
        <v>528</v>
      </c>
      <c r="B26" s="15">
        <f>A26-273.15</f>
        <v>254.85000000000002</v>
      </c>
      <c r="C26" s="15">
        <v>2191.6265199999998</v>
      </c>
      <c r="D26" s="15">
        <v>20000000</v>
      </c>
      <c r="P26" s="5"/>
    </row>
    <row r="27" spans="1:16" x14ac:dyDescent="0.35">
      <c r="A27" s="15">
        <v>538</v>
      </c>
      <c r="B27" s="15">
        <f>A27-273.15</f>
        <v>264.85000000000002</v>
      </c>
      <c r="C27" s="15">
        <v>2218.571289</v>
      </c>
      <c r="D27" s="15">
        <v>20000000</v>
      </c>
      <c r="P27" s="5"/>
    </row>
    <row r="28" spans="1:16" x14ac:dyDescent="0.35">
      <c r="A28" s="15">
        <v>548</v>
      </c>
      <c r="B28" s="15">
        <f>A28-273.15</f>
        <v>274.85000000000002</v>
      </c>
      <c r="C28" s="15">
        <v>2245.7084420000001</v>
      </c>
      <c r="D28" s="15">
        <v>20000000</v>
      </c>
      <c r="P28" s="5"/>
    </row>
    <row r="29" spans="1:16" x14ac:dyDescent="0.35">
      <c r="A29" s="15">
        <v>558</v>
      </c>
      <c r="B29" s="15">
        <f>A29-273.15</f>
        <v>284.85000000000002</v>
      </c>
      <c r="C29" s="15">
        <v>2273.0670449999998</v>
      </c>
      <c r="D29" s="15">
        <v>20000000</v>
      </c>
      <c r="P29" s="5"/>
    </row>
    <row r="30" spans="1:16" x14ac:dyDescent="0.35">
      <c r="A30" s="15">
        <v>568</v>
      </c>
      <c r="B30" s="15">
        <f>A30-273.15</f>
        <v>294.85000000000002</v>
      </c>
      <c r="C30" s="15">
        <v>2300.6761620000002</v>
      </c>
      <c r="D30" s="15">
        <v>20000000</v>
      </c>
      <c r="P30" s="5"/>
    </row>
    <row r="31" spans="1:16" x14ac:dyDescent="0.35">
      <c r="A31" s="15">
        <v>578</v>
      </c>
      <c r="B31" s="15">
        <f>A31-273.15</f>
        <v>304.85000000000002</v>
      </c>
      <c r="C31" s="15">
        <v>2328.5648590000001</v>
      </c>
      <c r="D31" s="15">
        <v>20000000</v>
      </c>
      <c r="P31" s="5"/>
    </row>
    <row r="32" spans="1:16" x14ac:dyDescent="0.35">
      <c r="A32" s="15">
        <v>588</v>
      </c>
      <c r="B32" s="15">
        <f>A32-273.15</f>
        <v>314.85000000000002</v>
      </c>
      <c r="C32" s="15">
        <v>2356.7622000000001</v>
      </c>
      <c r="D32" s="15">
        <v>20000000</v>
      </c>
      <c r="P32" s="5"/>
    </row>
    <row r="33" spans="1:16" x14ac:dyDescent="0.35">
      <c r="A33" s="15">
        <v>598</v>
      </c>
      <c r="B33" s="15">
        <f>A33-273.15</f>
        <v>324.85000000000002</v>
      </c>
      <c r="C33" s="15">
        <v>2385.297251</v>
      </c>
      <c r="D33" s="15">
        <v>20000000</v>
      </c>
      <c r="P33" s="5"/>
    </row>
    <row r="34" spans="1:16" x14ac:dyDescent="0.35">
      <c r="A34" s="15">
        <v>608</v>
      </c>
      <c r="B34" s="15">
        <f>A34-273.15</f>
        <v>334.85</v>
      </c>
      <c r="C34" s="15">
        <v>2414.1990770000002</v>
      </c>
      <c r="D34" s="15">
        <v>20000000</v>
      </c>
      <c r="P34" s="5"/>
    </row>
    <row r="35" spans="1:16" x14ac:dyDescent="0.35">
      <c r="A35" s="15">
        <v>618</v>
      </c>
      <c r="B35" s="15">
        <f>A35-273.15</f>
        <v>344.85</v>
      </c>
      <c r="C35" s="15">
        <v>2443.4967419999998</v>
      </c>
      <c r="D35" s="15">
        <v>20000000</v>
      </c>
      <c r="P35" s="5"/>
    </row>
    <row r="36" spans="1:16" x14ac:dyDescent="0.35">
      <c r="A36" s="15">
        <v>628</v>
      </c>
      <c r="B36" s="15">
        <f>A36-273.15</f>
        <v>354.85</v>
      </c>
      <c r="C36" s="15">
        <v>2473.2193120000002</v>
      </c>
      <c r="D36" s="15">
        <v>20000000</v>
      </c>
      <c r="P36" s="5"/>
    </row>
    <row r="37" spans="1:16" x14ac:dyDescent="0.35">
      <c r="A37" s="15">
        <v>638</v>
      </c>
      <c r="B37" s="15">
        <f>A37-273.15</f>
        <v>364.85</v>
      </c>
      <c r="C37" s="15">
        <v>2503.395853</v>
      </c>
      <c r="D37" s="15">
        <v>20000000</v>
      </c>
      <c r="P37" s="5"/>
    </row>
    <row r="38" spans="1:16" x14ac:dyDescent="0.35">
      <c r="A38" s="15">
        <v>648</v>
      </c>
      <c r="B38" s="15">
        <f>A38-273.15</f>
        <v>374.85</v>
      </c>
      <c r="C38" s="15">
        <v>2534.0554280000001</v>
      </c>
      <c r="D38" s="15">
        <v>20000000</v>
      </c>
      <c r="P38" s="5"/>
    </row>
    <row r="39" spans="1:16" x14ac:dyDescent="0.35">
      <c r="A39" s="15">
        <v>658</v>
      </c>
      <c r="B39" s="15">
        <f>A39-273.15</f>
        <v>384.85</v>
      </c>
      <c r="C39" s="15">
        <v>2565.2271030000002</v>
      </c>
      <c r="D39" s="15">
        <v>20000000</v>
      </c>
      <c r="P39" s="5"/>
    </row>
    <row r="40" spans="1:16" x14ac:dyDescent="0.35">
      <c r="A40" s="15">
        <v>668</v>
      </c>
      <c r="B40" s="15">
        <f>A40-273.15</f>
        <v>394.85</v>
      </c>
      <c r="C40" s="15">
        <v>2596.9399429999999</v>
      </c>
      <c r="D40" s="15">
        <v>20000000</v>
      </c>
      <c r="P40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>
      <selection activeCell="I7" sqref="I7"/>
    </sheetView>
  </sheetViews>
  <sheetFormatPr baseColWidth="10" defaultRowHeight="14.5" x14ac:dyDescent="0.35"/>
  <cols>
    <col min="2" max="2" width="6.81640625" bestFit="1" customWidth="1"/>
    <col min="3" max="3" width="5.36328125" bestFit="1" customWidth="1"/>
    <col min="16" max="16" width="12.453125" bestFit="1" customWidth="1"/>
  </cols>
  <sheetData>
    <row r="1" spans="1:16" x14ac:dyDescent="0.35">
      <c r="A1" s="16" t="s">
        <v>24</v>
      </c>
      <c r="B1" s="16" t="s">
        <v>25</v>
      </c>
      <c r="C1" s="16" t="s">
        <v>34</v>
      </c>
      <c r="D1" s="15"/>
    </row>
    <row r="2" spans="1:16" x14ac:dyDescent="0.35">
      <c r="A2" s="15">
        <v>288</v>
      </c>
      <c r="B2" s="15">
        <f>A2-273.15</f>
        <v>14.850000000000023</v>
      </c>
      <c r="C2" s="26">
        <v>1599.868438</v>
      </c>
      <c r="D2" s="15">
        <v>20000000</v>
      </c>
      <c r="P2" s="5"/>
    </row>
    <row r="3" spans="1:16" x14ac:dyDescent="0.35">
      <c r="A3" s="15">
        <v>298</v>
      </c>
      <c r="B3" s="15">
        <f>A3-273.15</f>
        <v>24.850000000000023</v>
      </c>
      <c r="C3" s="26">
        <v>1616.93363</v>
      </c>
      <c r="D3" s="15">
        <v>20000000</v>
      </c>
      <c r="P3" s="5"/>
    </row>
    <row r="4" spans="1:16" x14ac:dyDescent="0.35">
      <c r="A4" s="15">
        <v>308</v>
      </c>
      <c r="B4" s="15">
        <f>A4-273.15</f>
        <v>34.850000000000023</v>
      </c>
      <c r="C4" s="26">
        <v>1634.001514</v>
      </c>
      <c r="D4" s="15">
        <v>20000000</v>
      </c>
      <c r="P4" s="5"/>
    </row>
    <row r="5" spans="1:16" x14ac:dyDescent="0.35">
      <c r="A5" s="15">
        <v>318</v>
      </c>
      <c r="B5" s="15">
        <f>A5-273.15</f>
        <v>44.850000000000023</v>
      </c>
      <c r="C5" s="26">
        <v>1651.0718429999999</v>
      </c>
      <c r="D5" s="15">
        <v>20000000</v>
      </c>
      <c r="P5" s="5"/>
    </row>
    <row r="6" spans="1:16" x14ac:dyDescent="0.35">
      <c r="A6" s="15">
        <v>328</v>
      </c>
      <c r="B6" s="15">
        <f>A6-273.15</f>
        <v>54.850000000000023</v>
      </c>
      <c r="C6" s="26">
        <v>1668.144366</v>
      </c>
      <c r="D6" s="15">
        <v>20000000</v>
      </c>
      <c r="P6" s="5"/>
    </row>
    <row r="7" spans="1:16" x14ac:dyDescent="0.35">
      <c r="A7" s="15">
        <v>338</v>
      </c>
      <c r="B7" s="15">
        <f>A7-273.15</f>
        <v>64.850000000000023</v>
      </c>
      <c r="C7" s="26">
        <v>1685.218836</v>
      </c>
      <c r="D7" s="15">
        <v>20000000</v>
      </c>
      <c r="P7" s="5"/>
    </row>
    <row r="8" spans="1:16" x14ac:dyDescent="0.35">
      <c r="A8" s="15">
        <v>348</v>
      </c>
      <c r="B8" s="15">
        <f>A8-273.15</f>
        <v>74.850000000000023</v>
      </c>
      <c r="C8" s="26">
        <v>1702.295003</v>
      </c>
      <c r="D8" s="15">
        <v>20000000</v>
      </c>
      <c r="P8" s="5"/>
    </row>
    <row r="9" spans="1:16" x14ac:dyDescent="0.35">
      <c r="A9" s="15">
        <v>358</v>
      </c>
      <c r="B9" s="15">
        <f>A9-273.15</f>
        <v>84.850000000000023</v>
      </c>
      <c r="C9" s="26">
        <v>1719.3726200000001</v>
      </c>
      <c r="D9" s="15">
        <v>20000000</v>
      </c>
      <c r="P9" s="5"/>
    </row>
    <row r="10" spans="1:16" x14ac:dyDescent="0.35">
      <c r="A10" s="15">
        <v>368</v>
      </c>
      <c r="B10" s="15">
        <f>A10-273.15</f>
        <v>94.850000000000023</v>
      </c>
      <c r="C10" s="26">
        <v>1736.4514360000001</v>
      </c>
      <c r="D10" s="15">
        <v>20000000</v>
      </c>
      <c r="P10" s="5"/>
    </row>
    <row r="11" spans="1:16" x14ac:dyDescent="0.35">
      <c r="A11" s="15">
        <v>378</v>
      </c>
      <c r="B11" s="15">
        <f>A11-273.15</f>
        <v>104.85000000000002</v>
      </c>
      <c r="C11" s="26">
        <v>1753.531203</v>
      </c>
      <c r="D11" s="15">
        <v>20000000</v>
      </c>
      <c r="P11" s="5"/>
    </row>
    <row r="12" spans="1:16" x14ac:dyDescent="0.35">
      <c r="A12" s="15">
        <v>388</v>
      </c>
      <c r="B12" s="15">
        <f>A12-273.15</f>
        <v>114.85000000000002</v>
      </c>
      <c r="C12" s="26">
        <v>1770.611674</v>
      </c>
      <c r="D12" s="15">
        <v>20000000</v>
      </c>
      <c r="P12" s="5"/>
    </row>
    <row r="13" spans="1:16" x14ac:dyDescent="0.35">
      <c r="A13" s="15">
        <v>398</v>
      </c>
      <c r="B13" s="15">
        <f>A13-273.15</f>
        <v>124.85000000000002</v>
      </c>
      <c r="C13" s="26">
        <v>1787.692597</v>
      </c>
      <c r="D13" s="15">
        <v>20000000</v>
      </c>
      <c r="P13" s="5"/>
    </row>
    <row r="14" spans="1:16" x14ac:dyDescent="0.35">
      <c r="A14" s="15">
        <v>408</v>
      </c>
      <c r="B14" s="15">
        <f>A14-273.15</f>
        <v>134.85000000000002</v>
      </c>
      <c r="C14" s="26">
        <v>1804.7737259999999</v>
      </c>
      <c r="D14" s="15">
        <v>20000000</v>
      </c>
      <c r="P14" s="5"/>
    </row>
    <row r="15" spans="1:16" x14ac:dyDescent="0.35">
      <c r="A15" s="15">
        <v>418</v>
      </c>
      <c r="B15" s="15">
        <f>A15-273.15</f>
        <v>144.85000000000002</v>
      </c>
      <c r="C15" s="26">
        <v>1821.8548109999999</v>
      </c>
      <c r="D15" s="15">
        <v>20000000</v>
      </c>
      <c r="P15" s="5"/>
    </row>
    <row r="16" spans="1:16" x14ac:dyDescent="0.35">
      <c r="A16" s="15">
        <v>428</v>
      </c>
      <c r="B16" s="15">
        <f>A16-273.15</f>
        <v>154.85000000000002</v>
      </c>
      <c r="C16" s="26">
        <v>1838.9356029999999</v>
      </c>
      <c r="D16" s="15">
        <v>20000000</v>
      </c>
      <c r="P16" s="5"/>
    </row>
    <row r="17" spans="1:16" x14ac:dyDescent="0.35">
      <c r="A17" s="15">
        <v>438</v>
      </c>
      <c r="B17" s="15">
        <f>A17-273.15</f>
        <v>164.85000000000002</v>
      </c>
      <c r="C17" s="26">
        <v>1856.015854</v>
      </c>
      <c r="D17" s="15">
        <v>20000000</v>
      </c>
      <c r="P17" s="5"/>
    </row>
    <row r="18" spans="1:16" x14ac:dyDescent="0.35">
      <c r="A18" s="15">
        <v>448</v>
      </c>
      <c r="B18" s="15">
        <f>A18-273.15</f>
        <v>174.85000000000002</v>
      </c>
      <c r="C18" s="26">
        <v>1873.095315</v>
      </c>
      <c r="D18" s="15">
        <v>20000000</v>
      </c>
      <c r="P18" s="5"/>
    </row>
    <row r="19" spans="1:16" x14ac:dyDescent="0.35">
      <c r="A19" s="15">
        <v>458</v>
      </c>
      <c r="B19" s="15">
        <f>A19-273.15</f>
        <v>184.85000000000002</v>
      </c>
      <c r="C19" s="26">
        <v>1890.173736</v>
      </c>
      <c r="D19" s="15">
        <v>20000000</v>
      </c>
      <c r="P19" s="5"/>
    </row>
    <row r="20" spans="1:16" x14ac:dyDescent="0.35">
      <c r="A20" s="15">
        <v>468</v>
      </c>
      <c r="B20" s="15">
        <f>A20-273.15</f>
        <v>194.85000000000002</v>
      </c>
      <c r="C20" s="26">
        <v>1907.2508700000001</v>
      </c>
      <c r="D20" s="15">
        <v>20000000</v>
      </c>
      <c r="P20" s="5"/>
    </row>
    <row r="21" spans="1:16" x14ac:dyDescent="0.35">
      <c r="A21" s="15">
        <v>478</v>
      </c>
      <c r="B21" s="15">
        <f>A21-273.15</f>
        <v>204.85000000000002</v>
      </c>
      <c r="C21" s="26">
        <v>1924.326468</v>
      </c>
      <c r="D21" s="15">
        <v>20000000</v>
      </c>
      <c r="P21" s="5"/>
    </row>
    <row r="22" spans="1:16" x14ac:dyDescent="0.35">
      <c r="A22" s="15">
        <v>488</v>
      </c>
      <c r="B22" s="15">
        <f>A22-273.15</f>
        <v>214.85000000000002</v>
      </c>
      <c r="C22" s="26">
        <v>1941.4002800000001</v>
      </c>
      <c r="D22" s="15">
        <v>20000000</v>
      </c>
      <c r="P22" s="5"/>
    </row>
    <row r="23" spans="1:16" x14ac:dyDescent="0.35">
      <c r="A23" s="15">
        <v>498</v>
      </c>
      <c r="B23" s="15">
        <f>A23-273.15</f>
        <v>224.85000000000002</v>
      </c>
      <c r="C23" s="26">
        <v>1958.4720569999999</v>
      </c>
      <c r="D23" s="15">
        <v>20000000</v>
      </c>
      <c r="P23" s="5"/>
    </row>
    <row r="24" spans="1:16" x14ac:dyDescent="0.35">
      <c r="A24" s="15">
        <v>508</v>
      </c>
      <c r="B24" s="15">
        <f>A24-273.15</f>
        <v>234.85000000000002</v>
      </c>
      <c r="C24" s="26">
        <v>1975.5415519999999</v>
      </c>
      <c r="D24" s="15">
        <v>20000000</v>
      </c>
      <c r="P24" s="5"/>
    </row>
    <row r="25" spans="1:16" x14ac:dyDescent="0.35">
      <c r="A25" s="15">
        <v>518</v>
      </c>
      <c r="B25" s="15">
        <f>A25-273.15</f>
        <v>244.85000000000002</v>
      </c>
      <c r="C25" s="26">
        <v>1992.608516</v>
      </c>
      <c r="D25" s="15">
        <v>20000000</v>
      </c>
      <c r="P25" s="5"/>
    </row>
    <row r="26" spans="1:16" x14ac:dyDescent="0.35">
      <c r="A26" s="15">
        <v>528</v>
      </c>
      <c r="B26" s="15">
        <f>A26-273.15</f>
        <v>254.85000000000002</v>
      </c>
      <c r="C26" s="26">
        <v>2009.672699</v>
      </c>
      <c r="D26" s="15">
        <v>20000000</v>
      </c>
      <c r="P26" s="5"/>
    </row>
    <row r="27" spans="1:16" x14ac:dyDescent="0.35">
      <c r="A27" s="15">
        <v>538</v>
      </c>
      <c r="B27" s="15">
        <f>A27-273.15</f>
        <v>264.85000000000002</v>
      </c>
      <c r="C27" s="26">
        <v>2026.7338520000001</v>
      </c>
      <c r="D27" s="15">
        <v>20000000</v>
      </c>
      <c r="P27" s="5"/>
    </row>
    <row r="28" spans="1:16" x14ac:dyDescent="0.35">
      <c r="A28" s="15">
        <v>548</v>
      </c>
      <c r="B28" s="15">
        <f>A28-273.15</f>
        <v>274.85000000000002</v>
      </c>
      <c r="C28" s="26">
        <v>2043.7917279999999</v>
      </c>
      <c r="D28" s="15">
        <v>20000000</v>
      </c>
      <c r="P28" s="5"/>
    </row>
    <row r="29" spans="1:16" x14ac:dyDescent="0.35">
      <c r="A29" s="15">
        <v>558</v>
      </c>
      <c r="B29" s="15">
        <f>A29-273.15</f>
        <v>284.85000000000002</v>
      </c>
      <c r="C29" s="26">
        <v>2060.8460770000002</v>
      </c>
      <c r="D29" s="15">
        <v>20000000</v>
      </c>
      <c r="P29" s="5"/>
    </row>
    <row r="30" spans="1:16" x14ac:dyDescent="0.35">
      <c r="A30" s="15">
        <v>568</v>
      </c>
      <c r="B30" s="15">
        <f>A30-273.15</f>
        <v>294.85000000000002</v>
      </c>
      <c r="C30" s="26">
        <v>2077.8966500000001</v>
      </c>
      <c r="D30" s="15">
        <v>20000000</v>
      </c>
      <c r="P30" s="5"/>
    </row>
    <row r="31" spans="1:16" x14ac:dyDescent="0.35">
      <c r="A31" s="15">
        <v>578</v>
      </c>
      <c r="B31" s="15">
        <f>A31-273.15</f>
        <v>304.85000000000002</v>
      </c>
      <c r="C31" s="26">
        <v>2094.9431989999998</v>
      </c>
      <c r="D31" s="15">
        <v>20000000</v>
      </c>
      <c r="P31" s="5"/>
    </row>
    <row r="32" spans="1:16" x14ac:dyDescent="0.35">
      <c r="A32" s="15">
        <v>588</v>
      </c>
      <c r="B32" s="15">
        <f>A32-273.15</f>
        <v>314.85000000000002</v>
      </c>
      <c r="C32" s="26">
        <v>2111.985475</v>
      </c>
      <c r="D32" s="15">
        <v>20000000</v>
      </c>
      <c r="P32" s="5"/>
    </row>
    <row r="33" spans="1:16" x14ac:dyDescent="0.35">
      <c r="A33" s="15">
        <v>598</v>
      </c>
      <c r="B33" s="15">
        <f>A33-273.15</f>
        <v>324.85000000000002</v>
      </c>
      <c r="C33" s="26">
        <v>2129.0232289999999</v>
      </c>
      <c r="D33" s="15">
        <v>20000000</v>
      </c>
      <c r="P33" s="5"/>
    </row>
    <row r="34" spans="1:16" x14ac:dyDescent="0.35">
      <c r="A34" s="15">
        <v>608</v>
      </c>
      <c r="B34" s="15">
        <f>A34-273.15</f>
        <v>334.85</v>
      </c>
      <c r="C34" s="26">
        <v>2146.056212</v>
      </c>
      <c r="D34" s="15">
        <v>20000000</v>
      </c>
      <c r="P34" s="5"/>
    </row>
    <row r="35" spans="1:16" x14ac:dyDescent="0.35">
      <c r="A35" s="15">
        <v>618</v>
      </c>
      <c r="B35" s="15">
        <f>A35-273.15</f>
        <v>344.85</v>
      </c>
      <c r="C35" s="26">
        <v>2163.084175</v>
      </c>
      <c r="D35" s="15">
        <v>20000000</v>
      </c>
      <c r="P35" s="5"/>
    </row>
    <row r="36" spans="1:16" x14ac:dyDescent="0.35">
      <c r="A36" s="15">
        <v>628</v>
      </c>
      <c r="B36" s="15">
        <f>A36-273.15</f>
        <v>354.85</v>
      </c>
      <c r="C36" s="26">
        <v>2180.106871</v>
      </c>
      <c r="D36" s="15">
        <v>20000000</v>
      </c>
      <c r="P36" s="5"/>
    </row>
    <row r="37" spans="1:16" x14ac:dyDescent="0.35">
      <c r="A37" s="15">
        <v>638</v>
      </c>
      <c r="B37" s="15">
        <f>A37-273.15</f>
        <v>364.85</v>
      </c>
      <c r="C37" s="26">
        <v>2197.124049</v>
      </c>
      <c r="D37" s="15">
        <v>20000000</v>
      </c>
      <c r="P37" s="5"/>
    </row>
    <row r="38" spans="1:16" x14ac:dyDescent="0.35">
      <c r="A38" s="15">
        <v>648</v>
      </c>
      <c r="B38" s="15">
        <f>A38-273.15</f>
        <v>374.85</v>
      </c>
      <c r="C38" s="26">
        <v>2214.1354620000002</v>
      </c>
      <c r="D38" s="15">
        <v>20000000</v>
      </c>
      <c r="P38" s="5"/>
    </row>
    <row r="39" spans="1:16" x14ac:dyDescent="0.35">
      <c r="A39" s="15">
        <v>658</v>
      </c>
      <c r="B39" s="15">
        <f>A39-273.15</f>
        <v>384.85</v>
      </c>
      <c r="C39" s="26">
        <v>2231.1408590000001</v>
      </c>
      <c r="D39" s="15">
        <v>20000000</v>
      </c>
      <c r="P39" s="5"/>
    </row>
    <row r="40" spans="1:16" x14ac:dyDescent="0.35">
      <c r="A40" s="15">
        <v>668</v>
      </c>
      <c r="B40" s="15">
        <f>A40-273.15</f>
        <v>394.85</v>
      </c>
      <c r="C40" s="26">
        <v>2248.1399940000001</v>
      </c>
      <c r="D40" s="15">
        <v>20000000</v>
      </c>
      <c r="P40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tabSelected="1" workbookViewId="0">
      <selection activeCell="C2" sqref="C2"/>
    </sheetView>
  </sheetViews>
  <sheetFormatPr baseColWidth="10" defaultRowHeight="14.5" x14ac:dyDescent="0.35"/>
  <cols>
    <col min="2" max="2" width="17.90625" bestFit="1" customWidth="1"/>
    <col min="3" max="3" width="19.54296875" customWidth="1"/>
    <col min="13" max="13" width="19" bestFit="1" customWidth="1"/>
    <col min="14" max="14" width="16.36328125" bestFit="1" customWidth="1"/>
    <col min="15" max="15" width="16" bestFit="1" customWidth="1"/>
    <col min="16" max="16" width="15.26953125" bestFit="1" customWidth="1"/>
    <col min="17" max="17" width="16" bestFit="1" customWidth="1"/>
    <col min="18" max="18" width="15.26953125" bestFit="1" customWidth="1"/>
  </cols>
  <sheetData>
    <row r="1" spans="1:18" x14ac:dyDescent="0.35">
      <c r="A1" s="16" t="s">
        <v>24</v>
      </c>
      <c r="B1" s="16" t="s">
        <v>25</v>
      </c>
      <c r="C1" s="16" t="s">
        <v>11</v>
      </c>
      <c r="D1" s="15"/>
      <c r="O1" s="5"/>
    </row>
    <row r="2" spans="1:18" x14ac:dyDescent="0.35">
      <c r="A2" s="15">
        <v>288</v>
      </c>
      <c r="B2" s="15">
        <f>A2-273.15</f>
        <v>14.850000000000023</v>
      </c>
      <c r="C2" s="15">
        <f>$M$3+$N$3*A2+$O$3*A2^2+$P$3*A2^3+$Q$3*A2^4+$R$3*A2^5</f>
        <v>1550.8458174185475</v>
      </c>
      <c r="D2" s="15">
        <v>20000000</v>
      </c>
      <c r="O2" s="5"/>
    </row>
    <row r="3" spans="1:18" x14ac:dyDescent="0.35">
      <c r="A3" s="15">
        <v>298</v>
      </c>
      <c r="B3" s="15">
        <f>A3-273.15</f>
        <v>24.850000000000023</v>
      </c>
      <c r="C3" s="15">
        <f t="shared" ref="C3:C40" si="0">$M$3+$N$3*A3+$O$3*A3^2+$P$3*A3^3+$Q$3*A3^4+$R$3*A3^5</f>
        <v>1580.9688147080676</v>
      </c>
      <c r="D3" s="15">
        <v>20000000</v>
      </c>
      <c r="M3" s="27">
        <v>-2364</v>
      </c>
      <c r="N3" s="27">
        <v>39.46</v>
      </c>
      <c r="O3" s="27">
        <v>-0.17030000000000001</v>
      </c>
      <c r="P3" s="27">
        <v>3.904E-4</v>
      </c>
      <c r="Q3" s="27">
        <v>-4.4219999999999998E-7</v>
      </c>
      <c r="R3" s="27">
        <v>1.9790000000000001E-10</v>
      </c>
    </row>
    <row r="4" spans="1:18" x14ac:dyDescent="0.35">
      <c r="A4" s="15">
        <v>308</v>
      </c>
      <c r="B4" s="15">
        <f>A4-273.15</f>
        <v>34.850000000000023</v>
      </c>
      <c r="C4" s="15">
        <f t="shared" si="0"/>
        <v>1610.1837205711881</v>
      </c>
      <c r="D4" s="15">
        <v>20000000</v>
      </c>
      <c r="O4" s="5"/>
    </row>
    <row r="5" spans="1:18" x14ac:dyDescent="0.35">
      <c r="A5" s="15">
        <v>318</v>
      </c>
      <c r="B5" s="15">
        <f>A5-273.15</f>
        <v>44.850000000000023</v>
      </c>
      <c r="C5" s="15">
        <f t="shared" si="0"/>
        <v>1638.7076935239074</v>
      </c>
      <c r="D5" s="15">
        <v>20000000</v>
      </c>
      <c r="O5" s="5"/>
    </row>
    <row r="6" spans="1:18" x14ac:dyDescent="0.35">
      <c r="A6" s="15">
        <v>328</v>
      </c>
      <c r="B6" s="15">
        <f>A6-273.15</f>
        <v>54.850000000000023</v>
      </c>
      <c r="C6" s="15">
        <f t="shared" si="0"/>
        <v>1666.7249079222263</v>
      </c>
      <c r="D6" s="15">
        <v>20000000</v>
      </c>
      <c r="M6" s="27">
        <v>-2364</v>
      </c>
      <c r="N6" s="27">
        <v>39.46</v>
      </c>
      <c r="O6" s="27">
        <v>-0.17030000000000001</v>
      </c>
      <c r="P6" s="27">
        <v>3.904E-4</v>
      </c>
      <c r="Q6" s="27">
        <v>-4.4219999999999998E-7</v>
      </c>
      <c r="R6" s="27">
        <v>1.9790000000000001E-10</v>
      </c>
    </row>
    <row r="7" spans="1:18" x14ac:dyDescent="0.35">
      <c r="A7" s="15">
        <v>338</v>
      </c>
      <c r="B7" s="15">
        <f>A7-273.15</f>
        <v>64.850000000000023</v>
      </c>
      <c r="C7" s="15">
        <f t="shared" si="0"/>
        <v>1694.3889287621478</v>
      </c>
      <c r="D7" s="15">
        <v>20000000</v>
      </c>
      <c r="O7" s="23"/>
    </row>
    <row r="8" spans="1:18" x14ac:dyDescent="0.35">
      <c r="A8" s="15">
        <v>348</v>
      </c>
      <c r="B8" s="15">
        <f>A8-273.15</f>
        <v>74.850000000000023</v>
      </c>
      <c r="C8" s="15">
        <f t="shared" si="0"/>
        <v>1721.8250864796651</v>
      </c>
      <c r="D8" s="15">
        <v>20000000</v>
      </c>
      <c r="O8" s="23"/>
    </row>
    <row r="9" spans="1:18" x14ac:dyDescent="0.35">
      <c r="A9" s="15">
        <v>358</v>
      </c>
      <c r="B9" s="15">
        <f>A9-273.15</f>
        <v>84.850000000000023</v>
      </c>
      <c r="C9" s="15">
        <f t="shared" si="0"/>
        <v>1749.1328517507879</v>
      </c>
      <c r="D9" s="15">
        <v>20000000</v>
      </c>
      <c r="O9" s="23"/>
    </row>
    <row r="10" spans="1:18" x14ac:dyDescent="0.35">
      <c r="A10" s="15">
        <v>368</v>
      </c>
      <c r="B10" s="15">
        <f>A10-273.15</f>
        <v>94.850000000000023</v>
      </c>
      <c r="C10" s="15">
        <f t="shared" si="0"/>
        <v>1776.3882102915072</v>
      </c>
      <c r="D10" s="15">
        <v>20000000</v>
      </c>
      <c r="O10" s="23"/>
    </row>
    <row r="11" spans="1:18" x14ac:dyDescent="0.35">
      <c r="A11" s="15">
        <v>378</v>
      </c>
      <c r="B11" s="15">
        <f>A11-273.15</f>
        <v>104.85000000000002</v>
      </c>
      <c r="C11" s="15">
        <f t="shared" si="0"/>
        <v>1803.6460376578259</v>
      </c>
      <c r="D11" s="15">
        <v>20000000</v>
      </c>
      <c r="O11" s="23"/>
    </row>
    <row r="12" spans="1:18" x14ac:dyDescent="0.35">
      <c r="A12" s="15">
        <v>388</v>
      </c>
      <c r="B12" s="15">
        <f>A12-273.15</f>
        <v>114.85000000000002</v>
      </c>
      <c r="C12" s="15">
        <f t="shared" si="0"/>
        <v>1830.9424740457457</v>
      </c>
      <c r="D12" s="15">
        <v>20000000</v>
      </c>
      <c r="O12" s="23"/>
    </row>
    <row r="13" spans="1:18" x14ac:dyDescent="0.35">
      <c r="A13" s="15">
        <v>398</v>
      </c>
      <c r="B13" s="15">
        <f>A13-273.15</f>
        <v>124.85000000000002</v>
      </c>
      <c r="C13" s="15">
        <f t="shared" si="0"/>
        <v>1858.2972990912697</v>
      </c>
      <c r="D13" s="15">
        <v>20000000</v>
      </c>
      <c r="O13" s="23"/>
    </row>
    <row r="14" spans="1:18" x14ac:dyDescent="0.35">
      <c r="A14" s="15">
        <v>408</v>
      </c>
      <c r="B14" s="15">
        <f>A14-273.15</f>
        <v>134.85000000000002</v>
      </c>
      <c r="C14" s="15">
        <f t="shared" si="0"/>
        <v>1885.7163066703883</v>
      </c>
      <c r="D14" s="15">
        <v>20000000</v>
      </c>
      <c r="O14" s="23"/>
    </row>
    <row r="15" spans="1:18" x14ac:dyDescent="0.35">
      <c r="A15" s="15">
        <v>418</v>
      </c>
      <c r="B15" s="15">
        <f>A15-273.15</f>
        <v>144.85000000000002</v>
      </c>
      <c r="C15" s="15">
        <f t="shared" si="0"/>
        <v>1913.1936796991045</v>
      </c>
      <c r="D15" s="15">
        <v>20000000</v>
      </c>
      <c r="O15" s="23"/>
    </row>
    <row r="16" spans="1:18" x14ac:dyDescent="0.35">
      <c r="A16" s="15">
        <v>428</v>
      </c>
      <c r="B16" s="15">
        <f>A16-273.15</f>
        <v>154.85000000000002</v>
      </c>
      <c r="C16" s="15">
        <f t="shared" si="0"/>
        <v>1940.714364933428</v>
      </c>
      <c r="D16" s="15">
        <v>20000000</v>
      </c>
      <c r="O16" s="23"/>
    </row>
    <row r="17" spans="1:15" x14ac:dyDescent="0.35">
      <c r="A17" s="15">
        <v>438</v>
      </c>
      <c r="B17" s="15">
        <f>A17-273.15</f>
        <v>164.85000000000002</v>
      </c>
      <c r="C17" s="15">
        <f t="shared" si="0"/>
        <v>1968.2564477693504</v>
      </c>
      <c r="D17" s="15">
        <v>20000000</v>
      </c>
      <c r="O17" s="23"/>
    </row>
    <row r="18" spans="1:15" x14ac:dyDescent="0.35">
      <c r="A18" s="15">
        <v>448</v>
      </c>
      <c r="B18" s="15">
        <f>A18-273.15</f>
        <v>174.85000000000002</v>
      </c>
      <c r="C18" s="15">
        <f t="shared" si="0"/>
        <v>1995.7935270428711</v>
      </c>
      <c r="D18" s="15">
        <v>20000000</v>
      </c>
      <c r="O18" s="23"/>
    </row>
    <row r="19" spans="1:15" x14ac:dyDescent="0.35">
      <c r="A19" s="15">
        <v>458</v>
      </c>
      <c r="B19" s="15">
        <f>A19-273.15</f>
        <v>184.85000000000002</v>
      </c>
      <c r="C19" s="15">
        <f t="shared" si="0"/>
        <v>2023.2970898299818</v>
      </c>
      <c r="D19" s="15">
        <v>20000000</v>
      </c>
      <c r="O19" s="23"/>
    </row>
    <row r="20" spans="1:15" x14ac:dyDescent="0.35">
      <c r="A20" s="15">
        <v>468</v>
      </c>
      <c r="B20" s="15">
        <f>A20-273.15</f>
        <v>194.85000000000002</v>
      </c>
      <c r="C20" s="15">
        <f t="shared" si="0"/>
        <v>2050.7388862467069</v>
      </c>
      <c r="D20" s="15">
        <v>20000000</v>
      </c>
      <c r="O20" s="23"/>
    </row>
    <row r="21" spans="1:15" x14ac:dyDescent="0.35">
      <c r="A21" s="15">
        <v>478</v>
      </c>
      <c r="B21" s="15">
        <f>A21-273.15</f>
        <v>204.85000000000002</v>
      </c>
      <c r="C21" s="15">
        <f t="shared" si="0"/>
        <v>2078.0933042490269</v>
      </c>
      <c r="D21" s="15">
        <v>20000000</v>
      </c>
      <c r="O21" s="23"/>
    </row>
    <row r="22" spans="1:15" x14ac:dyDescent="0.35">
      <c r="A22" s="15">
        <v>488</v>
      </c>
      <c r="B22" s="15">
        <f>A22-273.15</f>
        <v>214.85000000000002</v>
      </c>
      <c r="C22" s="15">
        <f t="shared" si="0"/>
        <v>2105.3397444329457</v>
      </c>
      <c r="D22" s="15">
        <v>20000000</v>
      </c>
      <c r="O22" s="23"/>
    </row>
    <row r="23" spans="1:15" x14ac:dyDescent="0.35">
      <c r="A23" s="15">
        <v>498</v>
      </c>
      <c r="B23" s="15">
        <f>A23-273.15</f>
        <v>224.85000000000002</v>
      </c>
      <c r="C23" s="15">
        <f t="shared" si="0"/>
        <v>2132.4649948344677</v>
      </c>
      <c r="D23" s="15">
        <v>20000000</v>
      </c>
      <c r="O23" s="23"/>
    </row>
    <row r="24" spans="1:15" x14ac:dyDescent="0.35">
      <c r="A24" s="15">
        <v>508</v>
      </c>
      <c r="B24" s="15">
        <f>A24-273.15</f>
        <v>234.85000000000002</v>
      </c>
      <c r="C24" s="15">
        <f t="shared" si="0"/>
        <v>2159.4656057295906</v>
      </c>
      <c r="D24" s="15">
        <v>20000000</v>
      </c>
      <c r="O24" s="23"/>
    </row>
    <row r="25" spans="1:15" x14ac:dyDescent="0.35">
      <c r="A25" s="15">
        <v>518</v>
      </c>
      <c r="B25" s="15">
        <f>A25-273.15</f>
        <v>244.85000000000002</v>
      </c>
      <c r="C25" s="15">
        <f t="shared" si="0"/>
        <v>2186.3502644343043</v>
      </c>
      <c r="D25" s="15">
        <v>20000000</v>
      </c>
      <c r="O25" s="23"/>
    </row>
    <row r="26" spans="1:15" x14ac:dyDescent="0.35">
      <c r="A26" s="15">
        <v>528</v>
      </c>
      <c r="B26" s="15">
        <f>A26-273.15</f>
        <v>254.85000000000002</v>
      </c>
      <c r="C26" s="15">
        <f t="shared" si="0"/>
        <v>2213.1421701046302</v>
      </c>
      <c r="D26" s="15">
        <v>20000000</v>
      </c>
      <c r="O26" s="23"/>
    </row>
    <row r="27" spans="1:15" x14ac:dyDescent="0.35">
      <c r="A27" s="15">
        <v>538</v>
      </c>
      <c r="B27" s="15">
        <f>A27-273.15</f>
        <v>264.85000000000002</v>
      </c>
      <c r="C27" s="15">
        <f t="shared" si="0"/>
        <v>2239.8814085365411</v>
      </c>
      <c r="D27" s="15">
        <v>20000000</v>
      </c>
      <c r="O27" s="23"/>
    </row>
    <row r="28" spans="1:15" x14ac:dyDescent="0.35">
      <c r="A28" s="15">
        <v>548</v>
      </c>
      <c r="B28" s="15">
        <f>A28-273.15</f>
        <v>274.85000000000002</v>
      </c>
      <c r="C28" s="15">
        <f t="shared" si="0"/>
        <v>2266.6273269660633</v>
      </c>
      <c r="D28" s="15">
        <v>20000000</v>
      </c>
      <c r="O28" s="23"/>
    </row>
    <row r="29" spans="1:15" x14ac:dyDescent="0.35">
      <c r="A29" s="15">
        <v>558</v>
      </c>
      <c r="B29" s="15">
        <f>A29-273.15</f>
        <v>284.85000000000002</v>
      </c>
      <c r="C29" s="15">
        <f t="shared" si="0"/>
        <v>2293.4609088691941</v>
      </c>
      <c r="D29" s="15">
        <v>20000000</v>
      </c>
      <c r="O29" s="23"/>
    </row>
    <row r="30" spans="1:15" x14ac:dyDescent="0.35">
      <c r="A30" s="15">
        <v>568</v>
      </c>
      <c r="B30" s="15">
        <f>A30-273.15</f>
        <v>294.85000000000002</v>
      </c>
      <c r="C30" s="15">
        <f t="shared" si="0"/>
        <v>2320.4871487619093</v>
      </c>
      <c r="D30" s="15">
        <v>20000000</v>
      </c>
      <c r="O30" s="23"/>
    </row>
    <row r="31" spans="1:15" x14ac:dyDescent="0.35">
      <c r="A31" s="15">
        <v>578</v>
      </c>
      <c r="B31" s="15">
        <f>A31-273.15</f>
        <v>304.85000000000002</v>
      </c>
      <c r="C31" s="15">
        <f t="shared" si="0"/>
        <v>2347.8374270002387</v>
      </c>
      <c r="D31" s="15">
        <v>20000000</v>
      </c>
      <c r="O31" s="23"/>
    </row>
    <row r="32" spans="1:15" x14ac:dyDescent="0.35">
      <c r="A32" s="15">
        <v>588</v>
      </c>
      <c r="B32" s="15">
        <f>A32-273.15</f>
        <v>314.85000000000002</v>
      </c>
      <c r="C32" s="15">
        <f t="shared" si="0"/>
        <v>2375.6718845801424</v>
      </c>
      <c r="D32" s="15">
        <v>20000000</v>
      </c>
      <c r="O32" s="23"/>
    </row>
    <row r="33" spans="1:15" x14ac:dyDescent="0.35">
      <c r="A33" s="15">
        <v>598</v>
      </c>
      <c r="B33" s="15">
        <f>A33-273.15</f>
        <v>324.85000000000002</v>
      </c>
      <c r="C33" s="15">
        <f t="shared" si="0"/>
        <v>2404.1817979376629</v>
      </c>
      <c r="D33" s="15">
        <v>20000000</v>
      </c>
      <c r="O33" s="23"/>
    </row>
    <row r="34" spans="1:15" x14ac:dyDescent="0.35">
      <c r="A34" s="15">
        <v>608</v>
      </c>
      <c r="B34" s="15">
        <f>A34-273.15</f>
        <v>334.85</v>
      </c>
      <c r="C34" s="15">
        <f t="shared" si="0"/>
        <v>2433.5919537487862</v>
      </c>
      <c r="D34" s="15">
        <v>20000000</v>
      </c>
      <c r="O34" s="23"/>
    </row>
    <row r="35" spans="1:15" x14ac:dyDescent="0.35">
      <c r="A35" s="15">
        <v>618</v>
      </c>
      <c r="B35" s="15">
        <f>A35-273.15</f>
        <v>344.85</v>
      </c>
      <c r="C35" s="15">
        <f t="shared" si="0"/>
        <v>2464.163023729514</v>
      </c>
      <c r="D35" s="15">
        <v>20000000</v>
      </c>
      <c r="O35" s="23"/>
    </row>
    <row r="36" spans="1:15" x14ac:dyDescent="0.35">
      <c r="A36" s="15">
        <v>628</v>
      </c>
      <c r="B36" s="15">
        <f>A36-273.15</f>
        <v>354.85</v>
      </c>
      <c r="C36" s="15">
        <f t="shared" si="0"/>
        <v>2496.1939394358415</v>
      </c>
      <c r="D36" s="15">
        <v>20000000</v>
      </c>
      <c r="O36" s="23"/>
    </row>
    <row r="37" spans="1:15" x14ac:dyDescent="0.35">
      <c r="A37" s="15">
        <v>638</v>
      </c>
      <c r="B37" s="15">
        <f>A37-273.15</f>
        <v>364.85</v>
      </c>
      <c r="C37" s="15">
        <f t="shared" si="0"/>
        <v>2530.0242670637417</v>
      </c>
      <c r="D37" s="15">
        <v>20000000</v>
      </c>
      <c r="O37" s="23"/>
    </row>
    <row r="38" spans="1:15" x14ac:dyDescent="0.35">
      <c r="A38" s="15">
        <v>648</v>
      </c>
      <c r="B38" s="15">
        <f>A38-273.15</f>
        <v>374.85</v>
      </c>
      <c r="C38" s="15">
        <f t="shared" si="0"/>
        <v>2566.0365822492713</v>
      </c>
      <c r="D38" s="15">
        <v>20000000</v>
      </c>
      <c r="O38" s="23"/>
    </row>
    <row r="39" spans="1:15" x14ac:dyDescent="0.35">
      <c r="A39" s="15">
        <v>658</v>
      </c>
      <c r="B39" s="15">
        <f>A39-273.15</f>
        <v>384.85</v>
      </c>
      <c r="C39" s="15">
        <f t="shared" si="0"/>
        <v>2604.658844868376</v>
      </c>
      <c r="D39" s="15">
        <v>20000000</v>
      </c>
      <c r="O39" s="23"/>
    </row>
    <row r="40" spans="1:15" x14ac:dyDescent="0.35">
      <c r="A40" s="15">
        <v>668</v>
      </c>
      <c r="B40" s="15">
        <f>A40-273.15</f>
        <v>394.85</v>
      </c>
      <c r="C40" s="15">
        <f t="shared" si="0"/>
        <v>2646.3667738371041</v>
      </c>
      <c r="D40" s="15">
        <v>20000000</v>
      </c>
      <c r="O40" s="23"/>
    </row>
    <row r="41" spans="1:15" x14ac:dyDescent="0.35">
      <c r="O41" s="23"/>
    </row>
    <row r="42" spans="1:15" x14ac:dyDescent="0.35">
      <c r="O42" s="23"/>
    </row>
    <row r="43" spans="1:15" x14ac:dyDescent="0.35">
      <c r="O43" s="23"/>
    </row>
    <row r="44" spans="1:15" x14ac:dyDescent="0.35">
      <c r="O44" s="23"/>
    </row>
    <row r="45" spans="1:15" x14ac:dyDescent="0.35">
      <c r="O45" s="23"/>
    </row>
    <row r="46" spans="1:15" x14ac:dyDescent="0.35">
      <c r="O46" s="5"/>
    </row>
    <row r="47" spans="1:15" x14ac:dyDescent="0.35">
      <c r="O47" s="5"/>
    </row>
    <row r="48" spans="1:15" x14ac:dyDescent="0.35">
      <c r="O48" s="5"/>
    </row>
    <row r="49" spans="15:15" x14ac:dyDescent="0.35">
      <c r="O49" s="5"/>
    </row>
    <row r="50" spans="15:15" x14ac:dyDescent="0.35">
      <c r="O50" s="5"/>
    </row>
    <row r="51" spans="15:15" x14ac:dyDescent="0.35">
      <c r="O51" s="5"/>
    </row>
    <row r="52" spans="15:15" x14ac:dyDescent="0.35">
      <c r="O52" s="5"/>
    </row>
    <row r="53" spans="15:15" x14ac:dyDescent="0.35">
      <c r="O53" s="5"/>
    </row>
    <row r="54" spans="15:15" x14ac:dyDescent="0.35">
      <c r="O54" s="5"/>
    </row>
    <row r="55" spans="15:15" x14ac:dyDescent="0.35">
      <c r="O55" s="5"/>
    </row>
    <row r="56" spans="15:15" x14ac:dyDescent="0.35">
      <c r="O56" s="5"/>
    </row>
    <row r="57" spans="15:15" x14ac:dyDescent="0.35">
      <c r="O57" s="5"/>
    </row>
    <row r="58" spans="15:15" x14ac:dyDescent="0.35">
      <c r="O58" s="5"/>
    </row>
    <row r="59" spans="15:15" x14ac:dyDescent="0.35">
      <c r="O59" s="5"/>
    </row>
    <row r="60" spans="15:15" x14ac:dyDescent="0.35">
      <c r="O60" s="5"/>
    </row>
    <row r="61" spans="15:15" x14ac:dyDescent="0.35">
      <c r="O61" s="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9"/>
  <sheetViews>
    <sheetView zoomScale="85" zoomScaleNormal="85" workbookViewId="0">
      <selection activeCell="C34" sqref="C34"/>
    </sheetView>
  </sheetViews>
  <sheetFormatPr baseColWidth="10" defaultRowHeight="14.5" x14ac:dyDescent="0.35"/>
  <cols>
    <col min="2" max="2" width="13.453125" customWidth="1"/>
    <col min="3" max="3" width="13.54296875" bestFit="1" customWidth="1"/>
    <col min="4" max="4" width="16.54296875" bestFit="1" customWidth="1"/>
    <col min="8" max="8" width="22.54296875" customWidth="1"/>
    <col min="10" max="10" width="17.54296875" bestFit="1" customWidth="1"/>
  </cols>
  <sheetData>
    <row r="1" spans="1:19" x14ac:dyDescent="0.35">
      <c r="A1" s="16" t="s">
        <v>25</v>
      </c>
      <c r="B1" s="16" t="s">
        <v>24</v>
      </c>
      <c r="C1" s="17" t="s">
        <v>4</v>
      </c>
      <c r="D1" t="s">
        <v>1</v>
      </c>
      <c r="E1" t="s">
        <v>3</v>
      </c>
      <c r="F1" t="s">
        <v>2</v>
      </c>
    </row>
    <row r="2" spans="1:19" x14ac:dyDescent="0.35">
      <c r="A2" s="13">
        <v>-40</v>
      </c>
      <c r="B2" s="13">
        <f>A2+273.15</f>
        <v>233.14999999999998</v>
      </c>
      <c r="C2" s="14">
        <v>1.506</v>
      </c>
      <c r="D2" s="1">
        <v>990.61</v>
      </c>
      <c r="E2" s="1">
        <v>0.14630000000000001</v>
      </c>
      <c r="F2" s="1">
        <v>51.05</v>
      </c>
      <c r="P2" s="6"/>
      <c r="R2" s="7"/>
    </row>
    <row r="3" spans="1:19" x14ac:dyDescent="0.35">
      <c r="A3" s="15">
        <v>0</v>
      </c>
      <c r="B3" s="13">
        <f t="shared" ref="B3:B13" si="0">A3+273.15</f>
        <v>273.14999999999998</v>
      </c>
      <c r="C3" s="14">
        <v>1.5740000000000001</v>
      </c>
      <c r="D3" s="1">
        <v>953.16</v>
      </c>
      <c r="E3" s="1">
        <v>0.13880000000000001</v>
      </c>
      <c r="F3" s="1">
        <v>15.33</v>
      </c>
      <c r="I3">
        <f>400+273.15</f>
        <v>673.15</v>
      </c>
      <c r="J3" s="4">
        <v>3.3488761149999999</v>
      </c>
      <c r="S3" s="8"/>
    </row>
    <row r="4" spans="1:19" x14ac:dyDescent="0.35">
      <c r="A4" s="15">
        <v>40</v>
      </c>
      <c r="B4" s="13">
        <f t="shared" si="0"/>
        <v>313.14999999999998</v>
      </c>
      <c r="C4" s="14">
        <v>1.643</v>
      </c>
      <c r="D4" s="1">
        <v>917.07</v>
      </c>
      <c r="E4" s="1">
        <v>0.13120000000000001</v>
      </c>
      <c r="F4" s="1">
        <v>7</v>
      </c>
      <c r="S4" s="8"/>
    </row>
    <row r="5" spans="1:19" x14ac:dyDescent="0.35">
      <c r="A5" s="15">
        <v>80</v>
      </c>
      <c r="B5" s="13">
        <f t="shared" si="0"/>
        <v>353.15</v>
      </c>
      <c r="C5" s="14">
        <v>1.7110000000000001</v>
      </c>
      <c r="D5" s="1">
        <v>881.68</v>
      </c>
      <c r="E5" s="1">
        <v>0.1237</v>
      </c>
      <c r="F5" s="1">
        <v>3.86</v>
      </c>
      <c r="S5" s="8"/>
    </row>
    <row r="6" spans="1:19" x14ac:dyDescent="0.35">
      <c r="A6" s="15">
        <v>120</v>
      </c>
      <c r="B6" s="13">
        <f t="shared" si="0"/>
        <v>393.15</v>
      </c>
      <c r="C6" s="14">
        <v>1.7789999999999999</v>
      </c>
      <c r="D6" s="1">
        <v>846.35</v>
      </c>
      <c r="E6" s="1">
        <v>0.1162</v>
      </c>
      <c r="F6" s="1">
        <v>2.36</v>
      </c>
      <c r="S6" s="8"/>
    </row>
    <row r="7" spans="1:19" x14ac:dyDescent="0.35">
      <c r="A7" s="15">
        <v>160</v>
      </c>
      <c r="B7" s="13">
        <f t="shared" si="0"/>
        <v>433.15</v>
      </c>
      <c r="C7" s="14">
        <v>1.847</v>
      </c>
      <c r="D7" s="1">
        <v>810.45</v>
      </c>
      <c r="E7" s="1">
        <v>0.1087</v>
      </c>
      <c r="F7" s="1">
        <v>1.54</v>
      </c>
      <c r="S7" s="8"/>
    </row>
    <row r="8" spans="1:19" x14ac:dyDescent="0.35">
      <c r="A8" s="15">
        <v>200</v>
      </c>
      <c r="B8" s="13">
        <f t="shared" si="0"/>
        <v>473.15</v>
      </c>
      <c r="C8" s="14">
        <v>1.9159999999999999</v>
      </c>
      <c r="D8" s="1">
        <v>773.33</v>
      </c>
      <c r="E8" s="1">
        <v>0.1012</v>
      </c>
      <c r="F8" s="1">
        <v>1.05</v>
      </c>
      <c r="S8" s="8"/>
    </row>
    <row r="9" spans="1:19" x14ac:dyDescent="0.35">
      <c r="A9" s="15">
        <v>240</v>
      </c>
      <c r="B9" s="13">
        <f t="shared" si="0"/>
        <v>513.15</v>
      </c>
      <c r="C9" s="14">
        <v>1.984</v>
      </c>
      <c r="D9" s="1">
        <v>734.35</v>
      </c>
      <c r="E9" s="1">
        <v>9.3600000000000003E-2</v>
      </c>
      <c r="F9" s="1">
        <v>0.74</v>
      </c>
      <c r="S9" s="8"/>
    </row>
    <row r="10" spans="1:19" x14ac:dyDescent="0.35">
      <c r="A10" s="15">
        <v>280</v>
      </c>
      <c r="B10" s="13">
        <f t="shared" si="0"/>
        <v>553.15</v>
      </c>
      <c r="C10" s="14">
        <v>2.052</v>
      </c>
      <c r="D10" s="1">
        <v>692.87</v>
      </c>
      <c r="E10" s="1">
        <v>8.6099999999999996E-2</v>
      </c>
      <c r="F10" s="1">
        <v>0.54</v>
      </c>
      <c r="S10" s="8"/>
    </row>
    <row r="11" spans="1:19" x14ac:dyDescent="0.35">
      <c r="A11" s="15">
        <v>320</v>
      </c>
      <c r="B11" s="13">
        <f t="shared" si="0"/>
        <v>593.15</v>
      </c>
      <c r="C11" s="14">
        <v>2.121</v>
      </c>
      <c r="D11" s="1">
        <v>648.24</v>
      </c>
      <c r="E11" s="1">
        <v>7.8600000000000003E-2</v>
      </c>
      <c r="F11" s="1">
        <v>0.41</v>
      </c>
      <c r="S11" s="8"/>
    </row>
    <row r="12" spans="1:19" x14ac:dyDescent="0.35">
      <c r="A12" s="15">
        <v>360</v>
      </c>
      <c r="B12" s="13">
        <f t="shared" si="0"/>
        <v>633.15</v>
      </c>
      <c r="C12" s="14">
        <v>2.1890000000000001</v>
      </c>
      <c r="D12" s="1">
        <v>599.83000000000004</v>
      </c>
      <c r="E12" s="1">
        <v>7.1099999999999997E-2</v>
      </c>
      <c r="F12" s="1">
        <v>0.31</v>
      </c>
      <c r="S12" s="8"/>
    </row>
    <row r="13" spans="1:19" x14ac:dyDescent="0.35">
      <c r="A13" s="15">
        <v>400</v>
      </c>
      <c r="B13" s="13">
        <f t="shared" si="0"/>
        <v>673.15</v>
      </c>
      <c r="C13" s="14">
        <v>2.2570000000000001</v>
      </c>
      <c r="D13" s="1">
        <v>547</v>
      </c>
      <c r="E13" s="1">
        <v>6.3500000000000001E-2</v>
      </c>
      <c r="F13" s="1">
        <v>0.26</v>
      </c>
      <c r="S13" s="8"/>
    </row>
    <row r="14" spans="1:19" x14ac:dyDescent="0.35">
      <c r="G14" s="5"/>
      <c r="S14" s="8"/>
    </row>
    <row r="15" spans="1:19" x14ac:dyDescent="0.35">
      <c r="G15" s="5"/>
      <c r="S15" s="8"/>
    </row>
    <row r="16" spans="1:19" x14ac:dyDescent="0.35">
      <c r="G16" s="5"/>
      <c r="S16" s="8"/>
    </row>
    <row r="17" spans="1:19" x14ac:dyDescent="0.35">
      <c r="G17" s="5"/>
      <c r="S17" s="8"/>
    </row>
    <row r="18" spans="1:19" x14ac:dyDescent="0.35">
      <c r="G18" s="5"/>
      <c r="S18" s="8"/>
    </row>
    <row r="19" spans="1:19" x14ac:dyDescent="0.35">
      <c r="A19" s="16" t="s">
        <v>25</v>
      </c>
      <c r="B19" s="16" t="s">
        <v>24</v>
      </c>
      <c r="C19" s="19" t="s">
        <v>5</v>
      </c>
      <c r="G19" s="5"/>
      <c r="S19" s="8"/>
    </row>
    <row r="20" spans="1:19" x14ac:dyDescent="0.35">
      <c r="A20" s="12">
        <f>B20-273.15</f>
        <v>15</v>
      </c>
      <c r="B20" s="15">
        <f>15+273.15</f>
        <v>288.14999999999998</v>
      </c>
      <c r="C20" s="14">
        <v>1.556</v>
      </c>
      <c r="G20" s="5"/>
      <c r="S20" s="8"/>
    </row>
    <row r="21" spans="1:19" x14ac:dyDescent="0.35">
      <c r="A21" s="12">
        <f t="shared" ref="A21:A31" si="1">B21-273.15</f>
        <v>400</v>
      </c>
      <c r="B21" s="15">
        <f>400+273.15</f>
        <v>673.15</v>
      </c>
      <c r="C21" s="18">
        <v>2.702</v>
      </c>
      <c r="G21" s="5"/>
      <c r="S21" s="8"/>
    </row>
    <row r="22" spans="1:19" x14ac:dyDescent="0.35">
      <c r="A22" s="12"/>
      <c r="B22" s="15" t="s">
        <v>0</v>
      </c>
      <c r="C22" s="15"/>
      <c r="G22" s="5"/>
      <c r="S22" s="8"/>
    </row>
    <row r="23" spans="1:19" x14ac:dyDescent="0.35">
      <c r="A23" s="12">
        <f t="shared" si="1"/>
        <v>15</v>
      </c>
      <c r="B23" s="15">
        <v>288.14999999999998</v>
      </c>
      <c r="C23" s="15">
        <v>1.5580000000000001</v>
      </c>
      <c r="S23" s="8"/>
    </row>
    <row r="24" spans="1:19" x14ac:dyDescent="0.35">
      <c r="A24" s="12">
        <f t="shared" si="1"/>
        <v>65</v>
      </c>
      <c r="B24" s="15">
        <v>338.15</v>
      </c>
      <c r="C24" s="15">
        <v>1.7010000000000001</v>
      </c>
      <c r="S24" s="8"/>
    </row>
    <row r="25" spans="1:19" x14ac:dyDescent="0.35">
      <c r="A25" s="12">
        <f t="shared" si="1"/>
        <v>105</v>
      </c>
      <c r="B25" s="15">
        <v>378.15</v>
      </c>
      <c r="C25" s="15">
        <v>1.8140000000000001</v>
      </c>
      <c r="S25" s="8"/>
    </row>
    <row r="26" spans="1:19" x14ac:dyDescent="0.35">
      <c r="A26" s="12">
        <f t="shared" si="1"/>
        <v>155</v>
      </c>
      <c r="B26" s="15">
        <v>428.15</v>
      </c>
      <c r="C26" s="15">
        <v>1.954</v>
      </c>
      <c r="S26" s="8"/>
    </row>
    <row r="27" spans="1:19" x14ac:dyDescent="0.35">
      <c r="A27" s="12">
        <f t="shared" si="1"/>
        <v>205</v>
      </c>
      <c r="B27" s="15">
        <v>478.15</v>
      </c>
      <c r="C27" s="15">
        <v>2.093</v>
      </c>
      <c r="S27" s="8"/>
    </row>
    <row r="28" spans="1:19" x14ac:dyDescent="0.35">
      <c r="A28" s="12">
        <f t="shared" si="1"/>
        <v>255</v>
      </c>
      <c r="B28" s="15">
        <v>528.15</v>
      </c>
      <c r="C28" s="15">
        <v>2.2309999999999999</v>
      </c>
      <c r="S28" s="8"/>
    </row>
    <row r="29" spans="1:19" x14ac:dyDescent="0.35">
      <c r="A29" s="12">
        <f t="shared" si="1"/>
        <v>305</v>
      </c>
      <c r="B29" s="15">
        <v>578.15</v>
      </c>
      <c r="C29" s="15">
        <v>2.3730000000000002</v>
      </c>
      <c r="S29" s="8"/>
    </row>
    <row r="30" spans="1:19" x14ac:dyDescent="0.35">
      <c r="A30" s="12">
        <f t="shared" si="1"/>
        <v>355</v>
      </c>
      <c r="B30" s="15">
        <v>628.15</v>
      </c>
      <c r="C30" s="15">
        <v>2.5270000000000001</v>
      </c>
      <c r="S30" s="8"/>
    </row>
    <row r="31" spans="1:19" x14ac:dyDescent="0.35">
      <c r="A31" s="12">
        <f t="shared" si="1"/>
        <v>405</v>
      </c>
      <c r="B31" s="15">
        <v>678.15</v>
      </c>
      <c r="C31" s="15">
        <v>2.7250000000000001</v>
      </c>
      <c r="S31" s="8"/>
    </row>
    <row r="32" spans="1:19" x14ac:dyDescent="0.35">
      <c r="S32" s="8"/>
    </row>
    <row r="33" spans="1:19" x14ac:dyDescent="0.35">
      <c r="S33" s="8"/>
    </row>
    <row r="34" spans="1:19" x14ac:dyDescent="0.35">
      <c r="S34" s="8"/>
    </row>
    <row r="35" spans="1:19" x14ac:dyDescent="0.35">
      <c r="S35" s="8"/>
    </row>
    <row r="36" spans="1:19" x14ac:dyDescent="0.35">
      <c r="S36" s="8"/>
    </row>
    <row r="37" spans="1:19" x14ac:dyDescent="0.35">
      <c r="S37" s="8"/>
    </row>
    <row r="38" spans="1:19" x14ac:dyDescent="0.35">
      <c r="S38" s="8"/>
    </row>
    <row r="39" spans="1:19" x14ac:dyDescent="0.35">
      <c r="A39" s="6">
        <v>1108.492</v>
      </c>
      <c r="B39">
        <v>1.7064999999999999</v>
      </c>
      <c r="C39" s="7">
        <v>-8.1530000000000003E-17</v>
      </c>
      <c r="S39" s="8"/>
    </row>
    <row r="40" spans="1:19" x14ac:dyDescent="0.35">
      <c r="A40" s="16" t="s">
        <v>25</v>
      </c>
      <c r="B40" s="16" t="s">
        <v>24</v>
      </c>
      <c r="C40" s="16" t="s">
        <v>29</v>
      </c>
      <c r="D40" s="21" t="s">
        <v>6</v>
      </c>
      <c r="S40" s="8"/>
    </row>
    <row r="41" spans="1:19" x14ac:dyDescent="0.35">
      <c r="A41" s="12">
        <f>B41-273.15</f>
        <v>14.850000000000023</v>
      </c>
      <c r="B41" s="12">
        <v>288</v>
      </c>
      <c r="C41" s="12">
        <v>1500000</v>
      </c>
      <c r="D41" s="22">
        <f>$A$39+$B$39*B41+$C$39*C41</f>
        <v>1599.9639999998776</v>
      </c>
      <c r="S41" s="8"/>
    </row>
    <row r="42" spans="1:19" x14ac:dyDescent="0.35">
      <c r="A42" s="12">
        <f t="shared" ref="A42:A79" si="2">B42-273.15</f>
        <v>24.850000000000023</v>
      </c>
      <c r="B42" s="12">
        <v>298</v>
      </c>
      <c r="C42" s="12">
        <v>1500000</v>
      </c>
      <c r="D42" s="22">
        <f>$A$39+$B$39*B42+$C$39*C42</f>
        <v>1617.0289999998777</v>
      </c>
    </row>
    <row r="43" spans="1:19" x14ac:dyDescent="0.35">
      <c r="A43" s="12">
        <f t="shared" si="2"/>
        <v>34.850000000000023</v>
      </c>
      <c r="B43" s="12">
        <v>308</v>
      </c>
      <c r="C43" s="12">
        <v>1500000</v>
      </c>
      <c r="D43" s="22">
        <f>$A$39+$B$39*B43+$C$39*C43</f>
        <v>1634.0939999998777</v>
      </c>
    </row>
    <row r="44" spans="1:19" x14ac:dyDescent="0.35">
      <c r="A44" s="12">
        <f t="shared" si="2"/>
        <v>44.850000000000023</v>
      </c>
      <c r="B44" s="12">
        <v>318</v>
      </c>
      <c r="C44" s="12">
        <v>1500000</v>
      </c>
      <c r="D44" s="22">
        <f>$A$39+$B$39*B44+$C$39*C44</f>
        <v>1651.1589999998776</v>
      </c>
    </row>
    <row r="45" spans="1:19" x14ac:dyDescent="0.35">
      <c r="A45" s="12">
        <f t="shared" si="2"/>
        <v>54.850000000000023</v>
      </c>
      <c r="B45" s="12">
        <v>328</v>
      </c>
      <c r="C45" s="12">
        <v>1500000</v>
      </c>
      <c r="D45" s="22">
        <f>$A$39+$B$39*B45+$C$39*C45</f>
        <v>1668.2239999998776</v>
      </c>
    </row>
    <row r="46" spans="1:19" x14ac:dyDescent="0.35">
      <c r="A46" s="12">
        <f t="shared" si="2"/>
        <v>64.850000000000023</v>
      </c>
      <c r="B46" s="12">
        <v>338</v>
      </c>
      <c r="C46" s="12">
        <v>1500000</v>
      </c>
      <c r="D46" s="22">
        <f>$A$39+$B$39*B46+$C$39*C46</f>
        <v>1685.2889999998774</v>
      </c>
    </row>
    <row r="47" spans="1:19" x14ac:dyDescent="0.35">
      <c r="A47" s="12">
        <f t="shared" si="2"/>
        <v>74.850000000000023</v>
      </c>
      <c r="B47" s="12">
        <v>348</v>
      </c>
      <c r="C47" s="12">
        <v>1500000</v>
      </c>
      <c r="D47" s="22">
        <f>$A$39+$B$39*B47+$C$39*C47</f>
        <v>1702.3539999998775</v>
      </c>
    </row>
    <row r="48" spans="1:19" x14ac:dyDescent="0.35">
      <c r="A48" s="12">
        <f t="shared" si="2"/>
        <v>84.850000000000023</v>
      </c>
      <c r="B48" s="12">
        <v>358</v>
      </c>
      <c r="C48" s="12">
        <v>1500000</v>
      </c>
      <c r="D48" s="22">
        <f>$A$39+$B$39*B48+$C$39*C48</f>
        <v>1719.4189999998775</v>
      </c>
    </row>
    <row r="49" spans="1:4" x14ac:dyDescent="0.35">
      <c r="A49" s="12">
        <f t="shared" si="2"/>
        <v>94.850000000000023</v>
      </c>
      <c r="B49" s="12">
        <v>368</v>
      </c>
      <c r="C49" s="12">
        <v>1500000</v>
      </c>
      <c r="D49" s="22">
        <f>$A$39+$B$39*B49+$C$39*C49</f>
        <v>1736.4839999998776</v>
      </c>
    </row>
    <row r="50" spans="1:4" x14ac:dyDescent="0.35">
      <c r="A50" s="12">
        <f t="shared" si="2"/>
        <v>104.85000000000002</v>
      </c>
      <c r="B50" s="12">
        <v>378</v>
      </c>
      <c r="C50" s="12">
        <v>1500000</v>
      </c>
      <c r="D50" s="22">
        <f>$A$39+$B$39*B50+$C$39*C50</f>
        <v>1753.5489999998777</v>
      </c>
    </row>
    <row r="51" spans="1:4" x14ac:dyDescent="0.35">
      <c r="A51" s="12">
        <f t="shared" si="2"/>
        <v>114.85000000000002</v>
      </c>
      <c r="B51" s="12">
        <v>388</v>
      </c>
      <c r="C51" s="12">
        <v>1500000</v>
      </c>
      <c r="D51" s="22">
        <f>$A$39+$B$39*B51+$C$39*C51</f>
        <v>1770.6139999998777</v>
      </c>
    </row>
    <row r="52" spans="1:4" x14ac:dyDescent="0.35">
      <c r="A52" s="12">
        <f t="shared" si="2"/>
        <v>124.85000000000002</v>
      </c>
      <c r="B52" s="12">
        <v>398</v>
      </c>
      <c r="C52" s="12">
        <v>1500000</v>
      </c>
      <c r="D52" s="22">
        <f>$A$39+$B$39*B52+$C$39*C52</f>
        <v>1787.6789999998778</v>
      </c>
    </row>
    <row r="53" spans="1:4" x14ac:dyDescent="0.35">
      <c r="A53" s="12">
        <f t="shared" si="2"/>
        <v>134.85000000000002</v>
      </c>
      <c r="B53" s="12">
        <v>408</v>
      </c>
      <c r="C53" s="12">
        <v>1500000</v>
      </c>
      <c r="D53" s="22">
        <f>$A$39+$B$39*B53+$C$39*C53</f>
        <v>1804.7439999998776</v>
      </c>
    </row>
    <row r="54" spans="1:4" x14ac:dyDescent="0.35">
      <c r="A54" s="12">
        <f t="shared" si="2"/>
        <v>144.85000000000002</v>
      </c>
      <c r="B54" s="12">
        <v>418</v>
      </c>
      <c r="C54" s="12">
        <v>1500000</v>
      </c>
      <c r="D54" s="22">
        <f>$A$39+$B$39*B54+$C$39*C54</f>
        <v>1821.8089999998776</v>
      </c>
    </row>
    <row r="55" spans="1:4" x14ac:dyDescent="0.35">
      <c r="A55" s="12">
        <f t="shared" si="2"/>
        <v>154.85000000000002</v>
      </c>
      <c r="B55" s="12">
        <v>428</v>
      </c>
      <c r="C55" s="12">
        <v>1500000</v>
      </c>
      <c r="D55" s="22">
        <f>$A$39+$B$39*B55+$C$39*C55</f>
        <v>1838.8739999998775</v>
      </c>
    </row>
    <row r="56" spans="1:4" x14ac:dyDescent="0.35">
      <c r="A56" s="12">
        <f t="shared" si="2"/>
        <v>164.85000000000002</v>
      </c>
      <c r="B56" s="12">
        <v>438</v>
      </c>
      <c r="C56" s="12">
        <v>1500000</v>
      </c>
      <c r="D56" s="22">
        <f>$A$39+$B$39*B56+$C$39*C56</f>
        <v>1855.9389999998775</v>
      </c>
    </row>
    <row r="57" spans="1:4" x14ac:dyDescent="0.35">
      <c r="A57" s="12">
        <f t="shared" si="2"/>
        <v>174.85000000000002</v>
      </c>
      <c r="B57" s="12">
        <v>448</v>
      </c>
      <c r="C57" s="12">
        <v>1500000</v>
      </c>
      <c r="D57" s="22">
        <f>$A$39+$B$39*B57+$C$39*C57</f>
        <v>1873.0039999998776</v>
      </c>
    </row>
    <row r="58" spans="1:4" x14ac:dyDescent="0.35">
      <c r="A58" s="12">
        <f t="shared" si="2"/>
        <v>184.85000000000002</v>
      </c>
      <c r="B58" s="12">
        <v>458</v>
      </c>
      <c r="C58" s="12">
        <v>1500000</v>
      </c>
      <c r="D58" s="22">
        <f>$A$39+$B$39*B58+$C$39*C58</f>
        <v>1890.0689999998776</v>
      </c>
    </row>
    <row r="59" spans="1:4" x14ac:dyDescent="0.35">
      <c r="A59" s="12">
        <f t="shared" si="2"/>
        <v>194.85000000000002</v>
      </c>
      <c r="B59" s="12">
        <v>468</v>
      </c>
      <c r="C59" s="12">
        <v>1500000</v>
      </c>
      <c r="D59" s="22">
        <f>$A$39+$B$39*B59+$C$39*C59</f>
        <v>1907.1339999998777</v>
      </c>
    </row>
    <row r="60" spans="1:4" x14ac:dyDescent="0.35">
      <c r="A60" s="12">
        <f t="shared" si="2"/>
        <v>204.85000000000002</v>
      </c>
      <c r="B60" s="12">
        <v>478</v>
      </c>
      <c r="C60" s="12">
        <v>1500000</v>
      </c>
      <c r="D60" s="22">
        <f>$A$39+$B$39*B60+$C$39*C60</f>
        <v>1924.1989999998777</v>
      </c>
    </row>
    <row r="61" spans="1:4" x14ac:dyDescent="0.35">
      <c r="A61" s="12">
        <f t="shared" si="2"/>
        <v>214.85000000000002</v>
      </c>
      <c r="B61" s="12">
        <v>488</v>
      </c>
      <c r="C61" s="12">
        <v>1500000</v>
      </c>
      <c r="D61" s="22">
        <f>$A$39+$B$39*B61+$C$39*C61</f>
        <v>1941.2639999998776</v>
      </c>
    </row>
    <row r="62" spans="1:4" x14ac:dyDescent="0.35">
      <c r="A62" s="12">
        <f t="shared" si="2"/>
        <v>224.85000000000002</v>
      </c>
      <c r="B62" s="12">
        <v>498</v>
      </c>
      <c r="C62" s="12">
        <v>1500000</v>
      </c>
      <c r="D62" s="22">
        <f>$A$39+$B$39*B62+$C$39*C62</f>
        <v>1958.3289999998776</v>
      </c>
    </row>
    <row r="63" spans="1:4" x14ac:dyDescent="0.35">
      <c r="A63" s="12">
        <f t="shared" si="2"/>
        <v>234.85000000000002</v>
      </c>
      <c r="B63" s="12">
        <v>508</v>
      </c>
      <c r="C63" s="12">
        <v>1500000</v>
      </c>
      <c r="D63" s="22">
        <f>$A$39+$B$39*B63+$C$39*C63</f>
        <v>1975.3939999998775</v>
      </c>
    </row>
    <row r="64" spans="1:4" x14ac:dyDescent="0.35">
      <c r="A64" s="12">
        <f t="shared" si="2"/>
        <v>244.85000000000002</v>
      </c>
      <c r="B64" s="12">
        <v>518</v>
      </c>
      <c r="C64" s="12">
        <v>1500000</v>
      </c>
      <c r="D64" s="22">
        <f>$A$39+$B$39*B64+$C$39*C64</f>
        <v>1992.4589999998775</v>
      </c>
    </row>
    <row r="65" spans="1:4" x14ac:dyDescent="0.35">
      <c r="A65" s="12">
        <f t="shared" si="2"/>
        <v>254.85000000000002</v>
      </c>
      <c r="B65" s="12">
        <v>528</v>
      </c>
      <c r="C65" s="12">
        <v>1500000</v>
      </c>
      <c r="D65" s="22">
        <f>$A$39+$B$39*B65+$C$39*C65</f>
        <v>2009.5239999998776</v>
      </c>
    </row>
    <row r="66" spans="1:4" x14ac:dyDescent="0.35">
      <c r="A66" s="12">
        <f t="shared" si="2"/>
        <v>264.85000000000002</v>
      </c>
      <c r="B66" s="12">
        <v>538</v>
      </c>
      <c r="C66" s="12">
        <v>1500000</v>
      </c>
      <c r="D66" s="22">
        <f>$A$39+$B$39*B66+$C$39*C66</f>
        <v>2026.5889999998776</v>
      </c>
    </row>
    <row r="67" spans="1:4" x14ac:dyDescent="0.35">
      <c r="A67" s="12">
        <f t="shared" si="2"/>
        <v>274.85000000000002</v>
      </c>
      <c r="B67" s="12">
        <v>548</v>
      </c>
      <c r="C67" s="12">
        <v>1500000</v>
      </c>
      <c r="D67" s="22">
        <f>$A$39+$B$39*B67+$C$39*C67</f>
        <v>2043.6539999998777</v>
      </c>
    </row>
    <row r="68" spans="1:4" x14ac:dyDescent="0.35">
      <c r="A68" s="12">
        <f t="shared" si="2"/>
        <v>284.85000000000002</v>
      </c>
      <c r="B68" s="12">
        <v>558</v>
      </c>
      <c r="C68" s="12">
        <v>1500000</v>
      </c>
      <c r="D68" s="22">
        <f>$A$39+$B$39*B68+$C$39*C68</f>
        <v>2060.7189999998777</v>
      </c>
    </row>
    <row r="69" spans="1:4" x14ac:dyDescent="0.35">
      <c r="A69" s="12">
        <f t="shared" si="2"/>
        <v>294.85000000000002</v>
      </c>
      <c r="B69" s="12">
        <v>568</v>
      </c>
      <c r="C69" s="12">
        <v>1500000</v>
      </c>
      <c r="D69" s="22">
        <f>$A$39+$B$39*B69+$C$39*C69</f>
        <v>2077.7839999998773</v>
      </c>
    </row>
    <row r="70" spans="1:4" x14ac:dyDescent="0.35">
      <c r="A70" s="12">
        <f t="shared" si="2"/>
        <v>304.85000000000002</v>
      </c>
      <c r="B70" s="12">
        <v>578</v>
      </c>
      <c r="C70" s="12">
        <v>1500000</v>
      </c>
      <c r="D70" s="22">
        <f>$A$39+$B$39*B70+$C$39*C70</f>
        <v>2094.8489999998778</v>
      </c>
    </row>
    <row r="71" spans="1:4" x14ac:dyDescent="0.35">
      <c r="A71" s="12">
        <f t="shared" si="2"/>
        <v>314.85000000000002</v>
      </c>
      <c r="B71" s="12">
        <v>588</v>
      </c>
      <c r="C71" s="12">
        <v>1500000</v>
      </c>
      <c r="D71" s="22">
        <f>$A$39+$B$39*B71+$C$39*C71</f>
        <v>2111.9139999998774</v>
      </c>
    </row>
    <row r="72" spans="1:4" x14ac:dyDescent="0.35">
      <c r="A72" s="12">
        <f t="shared" si="2"/>
        <v>324.85000000000002</v>
      </c>
      <c r="B72" s="12">
        <v>598</v>
      </c>
      <c r="C72" s="12">
        <v>1500000</v>
      </c>
      <c r="D72" s="22">
        <f>$A$39+$B$39*B72+$C$39*C72</f>
        <v>2128.9789999998775</v>
      </c>
    </row>
    <row r="73" spans="1:4" x14ac:dyDescent="0.35">
      <c r="A73" s="12">
        <f t="shared" si="2"/>
        <v>334.85</v>
      </c>
      <c r="B73" s="12">
        <v>608</v>
      </c>
      <c r="C73" s="12">
        <v>1500000</v>
      </c>
      <c r="D73" s="22">
        <f>$A$39+$B$39*B73+$C$39*C73</f>
        <v>2146.0439999998775</v>
      </c>
    </row>
    <row r="74" spans="1:4" x14ac:dyDescent="0.35">
      <c r="A74" s="12">
        <f t="shared" si="2"/>
        <v>344.85</v>
      </c>
      <c r="B74" s="12">
        <v>618</v>
      </c>
      <c r="C74" s="12">
        <v>1500000</v>
      </c>
      <c r="D74" s="22">
        <f>$A$39+$B$39*B74+$C$39*C74</f>
        <v>2163.1089999998776</v>
      </c>
    </row>
    <row r="75" spans="1:4" x14ac:dyDescent="0.35">
      <c r="A75" s="12">
        <f t="shared" si="2"/>
        <v>354.85</v>
      </c>
      <c r="B75" s="12">
        <v>628</v>
      </c>
      <c r="C75" s="12">
        <v>1500000</v>
      </c>
      <c r="D75" s="22">
        <f>$A$39+$B$39*B75+$C$39*C75</f>
        <v>2180.1739999998777</v>
      </c>
    </row>
    <row r="76" spans="1:4" x14ac:dyDescent="0.35">
      <c r="A76" s="12">
        <f t="shared" si="2"/>
        <v>364.85</v>
      </c>
      <c r="B76" s="12">
        <v>638</v>
      </c>
      <c r="C76" s="12">
        <v>1500000</v>
      </c>
      <c r="D76" s="22">
        <f>$A$39+$B$39*B76+$C$39*C76</f>
        <v>2197.2389999998773</v>
      </c>
    </row>
    <row r="77" spans="1:4" x14ac:dyDescent="0.35">
      <c r="A77" s="12">
        <f t="shared" si="2"/>
        <v>374.85</v>
      </c>
      <c r="B77" s="12">
        <v>648</v>
      </c>
      <c r="C77" s="12">
        <v>1500000</v>
      </c>
      <c r="D77" s="22">
        <f>$A$39+$B$39*B77+$C$39*C77</f>
        <v>2214.3039999998778</v>
      </c>
    </row>
    <row r="78" spans="1:4" x14ac:dyDescent="0.35">
      <c r="A78" s="12">
        <f t="shared" si="2"/>
        <v>384.85</v>
      </c>
      <c r="B78" s="12">
        <v>658</v>
      </c>
      <c r="C78" s="12">
        <v>1500000</v>
      </c>
      <c r="D78" s="22">
        <f>$A$39+$B$39*B78+$C$39*C78</f>
        <v>2231.3689999998774</v>
      </c>
    </row>
    <row r="79" spans="1:4" x14ac:dyDescent="0.35">
      <c r="A79">
        <f t="shared" si="2"/>
        <v>394.85</v>
      </c>
      <c r="B79">
        <v>668</v>
      </c>
      <c r="C79">
        <v>1500000</v>
      </c>
      <c r="D79" s="8">
        <f>$A$39+$B$39*B79+$C$39*C79</f>
        <v>2248.4339999998779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sqref="A1:C1"/>
    </sheetView>
  </sheetViews>
  <sheetFormatPr baseColWidth="10" defaultRowHeight="14.5" x14ac:dyDescent="0.35"/>
  <cols>
    <col min="1" max="1" width="13.36328125" customWidth="1"/>
    <col min="2" max="2" width="18.36328125" style="1" bestFit="1" customWidth="1"/>
    <col min="5" max="5" width="13.08984375" bestFit="1" customWidth="1"/>
  </cols>
  <sheetData>
    <row r="1" spans="1:5" x14ac:dyDescent="0.35">
      <c r="A1" s="16" t="s">
        <v>25</v>
      </c>
      <c r="B1" s="16" t="s">
        <v>27</v>
      </c>
      <c r="C1" s="16" t="s">
        <v>24</v>
      </c>
      <c r="E1" s="20" t="s">
        <v>26</v>
      </c>
    </row>
    <row r="2" spans="1:5" x14ac:dyDescent="0.35">
      <c r="A2" s="15">
        <f>C2-273.15</f>
        <v>14.850000000000023</v>
      </c>
      <c r="B2" s="15">
        <v>4.7169999999999998E-3</v>
      </c>
      <c r="C2" s="15">
        <v>288</v>
      </c>
    </row>
    <row r="3" spans="1:5" x14ac:dyDescent="0.35">
      <c r="A3" s="15">
        <f t="shared" ref="A3:A42" si="0">C3-273.15</f>
        <v>24.850000000000023</v>
      </c>
      <c r="B3" s="15">
        <v>3.6900000000000001E-3</v>
      </c>
      <c r="C3" s="15">
        <v>298</v>
      </c>
    </row>
    <row r="4" spans="1:5" x14ac:dyDescent="0.35">
      <c r="A4" s="15">
        <f t="shared" si="0"/>
        <v>34.850000000000023</v>
      </c>
      <c r="B4" s="15">
        <v>2.9499999999999999E-3</v>
      </c>
      <c r="C4" s="15">
        <v>308</v>
      </c>
    </row>
    <row r="5" spans="1:5" x14ac:dyDescent="0.35">
      <c r="A5" s="15">
        <f t="shared" si="0"/>
        <v>44.850000000000023</v>
      </c>
      <c r="B5" s="15">
        <v>2.4039999999999999E-3</v>
      </c>
      <c r="C5" s="15">
        <v>318</v>
      </c>
    </row>
    <row r="6" spans="1:5" x14ac:dyDescent="0.35">
      <c r="A6" s="15">
        <f t="shared" si="0"/>
        <v>54.850000000000023</v>
      </c>
      <c r="B6" s="15">
        <v>1.9919999999999998E-3</v>
      </c>
      <c r="C6" s="15">
        <v>328</v>
      </c>
    </row>
    <row r="7" spans="1:5" x14ac:dyDescent="0.35">
      <c r="A7" s="15">
        <f t="shared" si="0"/>
        <v>64.850000000000023</v>
      </c>
      <c r="B7" s="15">
        <v>1.676E-3</v>
      </c>
      <c r="C7" s="15">
        <v>338</v>
      </c>
    </row>
    <row r="8" spans="1:5" x14ac:dyDescent="0.35">
      <c r="A8" s="15">
        <f t="shared" si="0"/>
        <v>74.850000000000023</v>
      </c>
      <c r="B8" s="15">
        <v>1.428E-3</v>
      </c>
      <c r="C8" s="15">
        <v>348</v>
      </c>
    </row>
    <row r="9" spans="1:5" x14ac:dyDescent="0.35">
      <c r="A9" s="15">
        <f t="shared" si="0"/>
        <v>84.850000000000023</v>
      </c>
      <c r="B9" s="15">
        <v>1.2310000000000001E-3</v>
      </c>
      <c r="C9" s="15">
        <v>358</v>
      </c>
    </row>
    <row r="10" spans="1:5" x14ac:dyDescent="0.35">
      <c r="A10" s="15">
        <f t="shared" si="0"/>
        <v>94.850000000000023</v>
      </c>
      <c r="B10" s="15">
        <v>1.073E-3</v>
      </c>
      <c r="C10" s="15">
        <v>368</v>
      </c>
    </row>
    <row r="11" spans="1:5" x14ac:dyDescent="0.35">
      <c r="A11" s="15">
        <f t="shared" si="0"/>
        <v>104.85000000000002</v>
      </c>
      <c r="B11" s="15">
        <v>9.4300000000000004E-4</v>
      </c>
      <c r="C11" s="15">
        <v>378</v>
      </c>
    </row>
    <row r="12" spans="1:5" x14ac:dyDescent="0.35">
      <c r="A12" s="15">
        <f t="shared" si="0"/>
        <v>114.85000000000002</v>
      </c>
      <c r="B12" s="15">
        <v>8.3699999999999996E-4</v>
      </c>
      <c r="C12" s="15">
        <v>388</v>
      </c>
    </row>
    <row r="13" spans="1:5" x14ac:dyDescent="0.35">
      <c r="A13" s="15">
        <f t="shared" si="0"/>
        <v>124.85000000000002</v>
      </c>
      <c r="B13" s="15">
        <v>7.4799999999999997E-4</v>
      </c>
      <c r="C13" s="15">
        <v>398</v>
      </c>
    </row>
    <row r="14" spans="1:5" x14ac:dyDescent="0.35">
      <c r="A14" s="15">
        <f t="shared" si="0"/>
        <v>134.85000000000002</v>
      </c>
      <c r="B14" s="15">
        <v>6.7299999999999999E-4</v>
      </c>
      <c r="C14" s="15">
        <v>408</v>
      </c>
    </row>
    <row r="15" spans="1:5" x14ac:dyDescent="0.35">
      <c r="A15" s="15">
        <f t="shared" si="0"/>
        <v>144.85000000000002</v>
      </c>
      <c r="B15" s="15">
        <v>6.0899999999999995E-4</v>
      </c>
      <c r="C15" s="15">
        <v>418</v>
      </c>
    </row>
    <row r="16" spans="1:5" x14ac:dyDescent="0.35">
      <c r="A16" s="15">
        <f t="shared" si="0"/>
        <v>154.85000000000002</v>
      </c>
      <c r="B16" s="15">
        <v>5.5500000000000005E-4</v>
      </c>
      <c r="C16" s="15">
        <v>428</v>
      </c>
    </row>
    <row r="17" spans="1:3" x14ac:dyDescent="0.35">
      <c r="A17" s="15">
        <f t="shared" si="0"/>
        <v>164.85000000000002</v>
      </c>
      <c r="B17" s="15">
        <v>5.0799999999999999E-4</v>
      </c>
      <c r="C17" s="15">
        <v>438</v>
      </c>
    </row>
    <row r="18" spans="1:3" x14ac:dyDescent="0.35">
      <c r="A18" s="15">
        <f t="shared" si="0"/>
        <v>174.85000000000002</v>
      </c>
      <c r="B18" s="15">
        <v>4.6799999999999999E-4</v>
      </c>
      <c r="C18" s="15">
        <v>448</v>
      </c>
    </row>
    <row r="19" spans="1:3" x14ac:dyDescent="0.35">
      <c r="A19" s="15">
        <f t="shared" si="0"/>
        <v>184.85000000000002</v>
      </c>
      <c r="B19" s="15">
        <v>4.3199999999999998E-4</v>
      </c>
      <c r="C19" s="15">
        <v>458</v>
      </c>
    </row>
    <row r="20" spans="1:3" x14ac:dyDescent="0.35">
      <c r="A20" s="15">
        <f t="shared" si="0"/>
        <v>194.85000000000002</v>
      </c>
      <c r="B20" s="15">
        <v>4.0099999999999999E-4</v>
      </c>
      <c r="C20" s="15">
        <v>468</v>
      </c>
    </row>
    <row r="21" spans="1:3" x14ac:dyDescent="0.35">
      <c r="A21" s="15">
        <f t="shared" si="0"/>
        <v>204.85000000000002</v>
      </c>
      <c r="B21" s="15">
        <v>3.7399999999999998E-4</v>
      </c>
      <c r="C21" s="15">
        <v>478</v>
      </c>
    </row>
    <row r="22" spans="1:3" x14ac:dyDescent="0.35">
      <c r="A22" s="15">
        <f t="shared" si="0"/>
        <v>214.85000000000002</v>
      </c>
      <c r="B22" s="15">
        <v>3.4900000000000003E-4</v>
      </c>
      <c r="C22" s="15">
        <v>488</v>
      </c>
    </row>
    <row r="23" spans="1:3" x14ac:dyDescent="0.35">
      <c r="A23" s="15">
        <f t="shared" si="0"/>
        <v>224.85000000000002</v>
      </c>
      <c r="B23" s="15">
        <v>3.28E-4</v>
      </c>
      <c r="C23" s="15">
        <v>498</v>
      </c>
    </row>
    <row r="24" spans="1:3" x14ac:dyDescent="0.35">
      <c r="A24" s="15">
        <f t="shared" si="0"/>
        <v>234.85000000000002</v>
      </c>
      <c r="B24" s="15">
        <v>3.0800000000000001E-4</v>
      </c>
      <c r="C24" s="15">
        <v>508</v>
      </c>
    </row>
    <row r="25" spans="1:3" x14ac:dyDescent="0.35">
      <c r="A25" s="15">
        <f t="shared" si="0"/>
        <v>244.85000000000002</v>
      </c>
      <c r="B25" s="15">
        <v>2.9100000000000003E-4</v>
      </c>
      <c r="C25" s="15">
        <v>518</v>
      </c>
    </row>
    <row r="26" spans="1:3" x14ac:dyDescent="0.35">
      <c r="A26" s="15">
        <f t="shared" si="0"/>
        <v>254.85000000000002</v>
      </c>
      <c r="B26" s="15">
        <v>2.7500000000000002E-4</v>
      </c>
      <c r="C26" s="15">
        <v>528</v>
      </c>
    </row>
    <row r="27" spans="1:3" x14ac:dyDescent="0.35">
      <c r="A27" s="15">
        <f t="shared" si="0"/>
        <v>264.85000000000002</v>
      </c>
      <c r="B27" s="15">
        <v>2.61E-4</v>
      </c>
      <c r="C27" s="15">
        <v>538</v>
      </c>
    </row>
    <row r="28" spans="1:3" x14ac:dyDescent="0.35">
      <c r="A28" s="15">
        <f t="shared" si="0"/>
        <v>274.85000000000002</v>
      </c>
      <c r="B28" s="15">
        <v>2.4800000000000001E-4</v>
      </c>
      <c r="C28" s="15">
        <v>548</v>
      </c>
    </row>
    <row r="29" spans="1:3" x14ac:dyDescent="0.35">
      <c r="A29" s="15">
        <f t="shared" si="0"/>
        <v>284.85000000000002</v>
      </c>
      <c r="B29" s="15">
        <v>2.3599999999999999E-4</v>
      </c>
      <c r="C29" s="15">
        <v>558</v>
      </c>
    </row>
    <row r="30" spans="1:3" x14ac:dyDescent="0.35">
      <c r="A30" s="15">
        <f t="shared" si="0"/>
        <v>294.85000000000002</v>
      </c>
      <c r="B30" s="15">
        <v>2.2499999999999999E-4</v>
      </c>
      <c r="C30" s="15">
        <v>568</v>
      </c>
    </row>
    <row r="31" spans="1:3" x14ac:dyDescent="0.35">
      <c r="A31" s="15">
        <f t="shared" si="0"/>
        <v>304.85000000000002</v>
      </c>
      <c r="B31" s="15">
        <v>2.1499999999999999E-4</v>
      </c>
      <c r="C31" s="15">
        <v>578</v>
      </c>
    </row>
    <row r="32" spans="1:3" x14ac:dyDescent="0.35">
      <c r="A32" s="15">
        <f t="shared" si="0"/>
        <v>314.85000000000002</v>
      </c>
      <c r="B32" s="15">
        <v>2.0599999999999999E-4</v>
      </c>
      <c r="C32" s="15">
        <v>588</v>
      </c>
    </row>
    <row r="33" spans="1:3" x14ac:dyDescent="0.35">
      <c r="A33" s="15">
        <f t="shared" si="0"/>
        <v>324.85000000000002</v>
      </c>
      <c r="B33" s="15">
        <v>1.9799999999999999E-4</v>
      </c>
      <c r="C33" s="15">
        <v>598</v>
      </c>
    </row>
    <row r="34" spans="1:3" x14ac:dyDescent="0.35">
      <c r="A34" s="15">
        <f t="shared" si="0"/>
        <v>334.85</v>
      </c>
      <c r="B34" s="15">
        <v>1.9000000000000001E-4</v>
      </c>
      <c r="C34" s="15">
        <v>608</v>
      </c>
    </row>
    <row r="35" spans="1:3" x14ac:dyDescent="0.35">
      <c r="A35" s="15">
        <f t="shared" si="0"/>
        <v>344.85</v>
      </c>
      <c r="B35" s="15">
        <v>1.83E-4</v>
      </c>
      <c r="C35" s="15">
        <v>618</v>
      </c>
    </row>
    <row r="36" spans="1:3" x14ac:dyDescent="0.35">
      <c r="A36" s="15">
        <f t="shared" si="0"/>
        <v>354.85</v>
      </c>
      <c r="B36" s="15">
        <v>1.76E-4</v>
      </c>
      <c r="C36" s="15">
        <v>628</v>
      </c>
    </row>
    <row r="37" spans="1:3" x14ac:dyDescent="0.35">
      <c r="A37" s="15">
        <f t="shared" si="0"/>
        <v>364.85</v>
      </c>
      <c r="B37" s="15">
        <v>1.7000000000000001E-4</v>
      </c>
      <c r="C37" s="15">
        <v>638</v>
      </c>
    </row>
    <row r="38" spans="1:3" x14ac:dyDescent="0.35">
      <c r="A38" s="15">
        <f t="shared" si="0"/>
        <v>374.85</v>
      </c>
      <c r="B38" s="15">
        <v>1.64E-4</v>
      </c>
      <c r="C38" s="15">
        <v>648</v>
      </c>
    </row>
    <row r="39" spans="1:3" x14ac:dyDescent="0.35">
      <c r="A39" s="15">
        <f t="shared" si="0"/>
        <v>384.85</v>
      </c>
      <c r="B39" s="15">
        <v>1.5899999999999999E-4</v>
      </c>
      <c r="C39" s="15">
        <v>658</v>
      </c>
    </row>
    <row r="40" spans="1:3" x14ac:dyDescent="0.35">
      <c r="A40" s="15">
        <f t="shared" si="0"/>
        <v>394.85</v>
      </c>
      <c r="B40" s="15">
        <v>1.54E-4</v>
      </c>
      <c r="C40" s="15">
        <v>668</v>
      </c>
    </row>
    <row r="41" spans="1:3" x14ac:dyDescent="0.35">
      <c r="A41" s="15">
        <f t="shared" si="0"/>
        <v>384.85</v>
      </c>
      <c r="B41" s="15">
        <v>1.5899999999999999E-4</v>
      </c>
      <c r="C41" s="15">
        <v>658</v>
      </c>
    </row>
    <row r="42" spans="1:3" x14ac:dyDescent="0.35">
      <c r="A42" s="15">
        <f t="shared" si="0"/>
        <v>394.85</v>
      </c>
      <c r="B42" s="15">
        <v>1.54E-4</v>
      </c>
      <c r="C42" s="15">
        <v>668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sqref="A1:B1"/>
    </sheetView>
  </sheetViews>
  <sheetFormatPr baseColWidth="10" defaultRowHeight="14.5" x14ac:dyDescent="0.35"/>
  <cols>
    <col min="1" max="1" width="6.81640625" style="1" bestFit="1" customWidth="1"/>
    <col min="2" max="2" width="18.36328125" style="1" bestFit="1" customWidth="1"/>
    <col min="3" max="3" width="4.6328125" style="1" bestFit="1" customWidth="1"/>
  </cols>
  <sheetData>
    <row r="1" spans="1:5" x14ac:dyDescent="0.35">
      <c r="A1" s="16" t="s">
        <v>25</v>
      </c>
      <c r="B1" s="16" t="s">
        <v>27</v>
      </c>
      <c r="C1" s="16" t="s">
        <v>24</v>
      </c>
      <c r="E1" s="20" t="s">
        <v>26</v>
      </c>
    </row>
    <row r="2" spans="1:5" x14ac:dyDescent="0.35">
      <c r="A2" s="15">
        <f>C2-273.15</f>
        <v>14.850000000000023</v>
      </c>
      <c r="B2" s="15">
        <v>1.1925E-2</v>
      </c>
      <c r="C2" s="15">
        <v>288</v>
      </c>
    </row>
    <row r="3" spans="1:5" x14ac:dyDescent="0.35">
      <c r="A3" s="15">
        <f t="shared" ref="A3:A42" si="0">C3-273.15</f>
        <v>24.850000000000023</v>
      </c>
      <c r="B3" s="15">
        <v>9.8040000000000002E-3</v>
      </c>
      <c r="C3" s="15">
        <v>298</v>
      </c>
    </row>
    <row r="4" spans="1:5" x14ac:dyDescent="0.35">
      <c r="A4" s="15">
        <f t="shared" si="0"/>
        <v>34.850000000000023</v>
      </c>
      <c r="B4" s="15">
        <v>8.1329999999999996E-3</v>
      </c>
      <c r="C4" s="15">
        <v>308</v>
      </c>
    </row>
    <row r="5" spans="1:5" x14ac:dyDescent="0.35">
      <c r="A5" s="15">
        <f t="shared" si="0"/>
        <v>44.850000000000023</v>
      </c>
      <c r="B5" s="15">
        <v>6.8069999999999997E-3</v>
      </c>
      <c r="C5" s="15">
        <v>318</v>
      </c>
    </row>
    <row r="6" spans="1:5" x14ac:dyDescent="0.35">
      <c r="A6" s="15">
        <f t="shared" si="0"/>
        <v>54.850000000000023</v>
      </c>
      <c r="B6" s="15">
        <v>5.7450000000000001E-3</v>
      </c>
      <c r="C6" s="15">
        <v>328</v>
      </c>
    </row>
    <row r="7" spans="1:5" x14ac:dyDescent="0.35">
      <c r="A7" s="15">
        <f t="shared" si="0"/>
        <v>64.850000000000023</v>
      </c>
      <c r="B7" s="15">
        <v>4.888E-3</v>
      </c>
      <c r="C7" s="15">
        <v>338</v>
      </c>
    </row>
    <row r="8" spans="1:5" x14ac:dyDescent="0.35">
      <c r="A8" s="15">
        <f t="shared" si="0"/>
        <v>74.850000000000023</v>
      </c>
      <c r="B8" s="15">
        <v>4.1910000000000003E-3</v>
      </c>
      <c r="C8" s="15">
        <v>348</v>
      </c>
    </row>
    <row r="9" spans="1:5" x14ac:dyDescent="0.35">
      <c r="A9" s="15">
        <f t="shared" si="0"/>
        <v>84.850000000000023</v>
      </c>
      <c r="B9" s="15">
        <v>3.62E-3</v>
      </c>
      <c r="C9" s="15">
        <v>358</v>
      </c>
    </row>
    <row r="10" spans="1:5" x14ac:dyDescent="0.35">
      <c r="A10" s="15">
        <f t="shared" si="0"/>
        <v>94.850000000000023</v>
      </c>
      <c r="B10" s="15">
        <v>3.1489999999999999E-3</v>
      </c>
      <c r="C10" s="15">
        <v>368</v>
      </c>
    </row>
    <row r="11" spans="1:5" x14ac:dyDescent="0.35">
      <c r="A11" s="15">
        <f t="shared" si="0"/>
        <v>104.85000000000002</v>
      </c>
      <c r="B11" s="15">
        <v>2.7569999999999999E-3</v>
      </c>
      <c r="C11" s="15">
        <v>378</v>
      </c>
    </row>
    <row r="12" spans="1:5" x14ac:dyDescent="0.35">
      <c r="A12" s="15">
        <f t="shared" si="0"/>
        <v>114.85000000000002</v>
      </c>
      <c r="B12" s="15">
        <v>2.4299999999999999E-3</v>
      </c>
      <c r="C12" s="15">
        <v>388</v>
      </c>
    </row>
    <row r="13" spans="1:5" x14ac:dyDescent="0.35">
      <c r="A13" s="15">
        <f t="shared" si="0"/>
        <v>124.85000000000002</v>
      </c>
      <c r="B13" s="15">
        <v>2.1549999999999998E-3</v>
      </c>
      <c r="C13" s="15">
        <v>398</v>
      </c>
    </row>
    <row r="14" spans="1:5" x14ac:dyDescent="0.35">
      <c r="A14" s="15">
        <f t="shared" si="0"/>
        <v>134.85000000000002</v>
      </c>
      <c r="B14" s="15">
        <v>1.921E-3</v>
      </c>
      <c r="C14" s="15">
        <v>408</v>
      </c>
    </row>
    <row r="15" spans="1:5" x14ac:dyDescent="0.35">
      <c r="A15" s="15">
        <f t="shared" si="0"/>
        <v>144.85000000000002</v>
      </c>
      <c r="B15" s="15">
        <v>1.7229999999999999E-3</v>
      </c>
      <c r="C15" s="15">
        <v>418</v>
      </c>
    </row>
    <row r="16" spans="1:5" x14ac:dyDescent="0.35">
      <c r="A16" s="15">
        <f t="shared" si="0"/>
        <v>154.85000000000002</v>
      </c>
      <c r="B16" s="15">
        <v>1.552E-3</v>
      </c>
      <c r="C16" s="15">
        <v>428</v>
      </c>
    </row>
    <row r="17" spans="1:3" x14ac:dyDescent="0.35">
      <c r="A17" s="15">
        <f t="shared" si="0"/>
        <v>164.85000000000002</v>
      </c>
      <c r="B17" s="15">
        <v>1.405E-3</v>
      </c>
      <c r="C17" s="15">
        <v>438</v>
      </c>
    </row>
    <row r="18" spans="1:3" x14ac:dyDescent="0.35">
      <c r="A18" s="15">
        <f t="shared" si="0"/>
        <v>174.85000000000002</v>
      </c>
      <c r="B18" s="15">
        <v>1.2769999999999999E-3</v>
      </c>
      <c r="C18" s="15">
        <v>448</v>
      </c>
    </row>
    <row r="19" spans="1:3" x14ac:dyDescent="0.35">
      <c r="A19" s="15">
        <f t="shared" si="0"/>
        <v>184.85000000000002</v>
      </c>
      <c r="B19" s="15">
        <v>1.1659999999999999E-3</v>
      </c>
      <c r="C19" s="15">
        <v>458</v>
      </c>
    </row>
    <row r="20" spans="1:3" x14ac:dyDescent="0.35">
      <c r="A20" s="15">
        <f t="shared" si="0"/>
        <v>194.85000000000002</v>
      </c>
      <c r="B20" s="15">
        <v>1.0679999999999999E-3</v>
      </c>
      <c r="C20" s="15">
        <v>468</v>
      </c>
    </row>
    <row r="21" spans="1:3" x14ac:dyDescent="0.35">
      <c r="A21" s="15">
        <f t="shared" si="0"/>
        <v>204.85000000000002</v>
      </c>
      <c r="B21" s="15">
        <v>9.8200000000000002E-4</v>
      </c>
      <c r="C21" s="15">
        <v>478</v>
      </c>
    </row>
    <row r="22" spans="1:3" x14ac:dyDescent="0.35">
      <c r="A22" s="15">
        <f t="shared" si="0"/>
        <v>214.85000000000002</v>
      </c>
      <c r="B22" s="15">
        <v>9.0499999999999999E-4</v>
      </c>
      <c r="C22" s="15">
        <v>488</v>
      </c>
    </row>
    <row r="23" spans="1:3" x14ac:dyDescent="0.35">
      <c r="A23" s="15">
        <f t="shared" si="0"/>
        <v>224.85000000000002</v>
      </c>
      <c r="B23" s="15">
        <v>8.3699999999999996E-4</v>
      </c>
      <c r="C23" s="15">
        <v>498</v>
      </c>
    </row>
    <row r="24" spans="1:3" x14ac:dyDescent="0.35">
      <c r="A24" s="15">
        <f t="shared" si="0"/>
        <v>234.85000000000002</v>
      </c>
      <c r="B24" s="15">
        <v>7.7499999999999997E-4</v>
      </c>
      <c r="C24" s="15">
        <v>508</v>
      </c>
    </row>
    <row r="25" spans="1:3" x14ac:dyDescent="0.35">
      <c r="A25" s="15">
        <f t="shared" si="0"/>
        <v>244.85000000000002</v>
      </c>
      <c r="B25" s="15">
        <v>7.1900000000000002E-4</v>
      </c>
      <c r="C25" s="15">
        <v>518</v>
      </c>
    </row>
    <row r="26" spans="1:3" x14ac:dyDescent="0.35">
      <c r="A26" s="15">
        <f t="shared" si="0"/>
        <v>254.85000000000002</v>
      </c>
      <c r="B26" s="15">
        <v>6.69E-4</v>
      </c>
      <c r="C26" s="15">
        <v>528</v>
      </c>
    </row>
    <row r="27" spans="1:3" x14ac:dyDescent="0.35">
      <c r="A27" s="15">
        <f t="shared" si="0"/>
        <v>264.85000000000002</v>
      </c>
      <c r="B27" s="15">
        <v>6.2299999999999996E-4</v>
      </c>
      <c r="C27" s="15">
        <v>538</v>
      </c>
    </row>
    <row r="28" spans="1:3" x14ac:dyDescent="0.35">
      <c r="A28" s="15">
        <f t="shared" si="0"/>
        <v>274.85000000000002</v>
      </c>
      <c r="B28" s="15">
        <v>5.8E-4</v>
      </c>
      <c r="C28" s="15">
        <v>548</v>
      </c>
    </row>
    <row r="29" spans="1:3" x14ac:dyDescent="0.35">
      <c r="A29" s="15">
        <f t="shared" si="0"/>
        <v>284.85000000000002</v>
      </c>
      <c r="B29" s="15">
        <v>5.4100000000000003E-4</v>
      </c>
      <c r="C29" s="15">
        <v>558</v>
      </c>
    </row>
    <row r="30" spans="1:3" x14ac:dyDescent="0.35">
      <c r="A30" s="15">
        <f t="shared" si="0"/>
        <v>294.85000000000002</v>
      </c>
      <c r="B30" s="15">
        <v>5.0500000000000002E-4</v>
      </c>
      <c r="C30" s="15">
        <v>568</v>
      </c>
    </row>
    <row r="31" spans="1:3" x14ac:dyDescent="0.35">
      <c r="A31" s="15">
        <f t="shared" si="0"/>
        <v>304.85000000000002</v>
      </c>
      <c r="B31" s="15">
        <v>4.7100000000000001E-4</v>
      </c>
      <c r="C31" s="15">
        <v>578</v>
      </c>
    </row>
    <row r="32" spans="1:3" x14ac:dyDescent="0.35">
      <c r="A32" s="15">
        <f t="shared" si="0"/>
        <v>314.85000000000002</v>
      </c>
      <c r="B32" s="15">
        <v>4.3899999999999999E-4</v>
      </c>
      <c r="C32" s="15">
        <v>588</v>
      </c>
    </row>
    <row r="33" spans="1:3" x14ac:dyDescent="0.35">
      <c r="A33" s="15">
        <f t="shared" si="0"/>
        <v>324.85000000000002</v>
      </c>
      <c r="B33" s="15">
        <v>4.0900000000000002E-4</v>
      </c>
      <c r="C33" s="15">
        <v>598</v>
      </c>
    </row>
    <row r="34" spans="1:3" x14ac:dyDescent="0.35">
      <c r="A34" s="15">
        <f t="shared" si="0"/>
        <v>334.85</v>
      </c>
      <c r="B34" s="15">
        <v>3.8000000000000002E-4</v>
      </c>
      <c r="C34" s="15">
        <v>608</v>
      </c>
    </row>
    <row r="35" spans="1:3" x14ac:dyDescent="0.35">
      <c r="A35" s="15">
        <f t="shared" si="0"/>
        <v>344.85</v>
      </c>
      <c r="B35" s="15">
        <v>3.5300000000000002E-4</v>
      </c>
      <c r="C35" s="15">
        <v>618</v>
      </c>
    </row>
    <row r="36" spans="1:3" x14ac:dyDescent="0.35">
      <c r="A36" s="15">
        <f t="shared" si="0"/>
        <v>354.85</v>
      </c>
      <c r="B36" s="15">
        <v>3.28E-4</v>
      </c>
      <c r="C36" s="15">
        <v>628</v>
      </c>
    </row>
    <row r="37" spans="1:3" x14ac:dyDescent="0.35">
      <c r="A37" s="15">
        <f t="shared" si="0"/>
        <v>364.85</v>
      </c>
      <c r="B37" s="15">
        <v>3.0299999999999999E-4</v>
      </c>
      <c r="C37" s="15">
        <v>638</v>
      </c>
    </row>
    <row r="38" spans="1:3" x14ac:dyDescent="0.35">
      <c r="A38" s="15">
        <f t="shared" si="0"/>
        <v>374.85</v>
      </c>
      <c r="B38" s="15">
        <v>2.7999999999999998E-4</v>
      </c>
      <c r="C38" s="15">
        <v>648</v>
      </c>
    </row>
    <row r="39" spans="1:3" x14ac:dyDescent="0.35">
      <c r="A39" s="15">
        <f t="shared" si="0"/>
        <v>384.85</v>
      </c>
      <c r="B39" s="15">
        <v>2.5799999999999998E-4</v>
      </c>
      <c r="C39" s="15">
        <v>658</v>
      </c>
    </row>
    <row r="40" spans="1:3" x14ac:dyDescent="0.35">
      <c r="A40" s="15">
        <f t="shared" si="0"/>
        <v>394.85</v>
      </c>
      <c r="B40" s="15">
        <v>2.3599999999999999E-4</v>
      </c>
      <c r="C40" s="15">
        <v>668</v>
      </c>
    </row>
    <row r="41" spans="1:3" x14ac:dyDescent="0.35">
      <c r="A41" s="15">
        <f t="shared" si="0"/>
        <v>384.85</v>
      </c>
      <c r="B41" s="15">
        <v>1.5899999999999999E-4</v>
      </c>
      <c r="C41" s="15">
        <v>658</v>
      </c>
    </row>
    <row r="42" spans="1:3" x14ac:dyDescent="0.35">
      <c r="A42" s="15">
        <f t="shared" si="0"/>
        <v>394.85</v>
      </c>
      <c r="B42" s="15">
        <v>1.54E-4</v>
      </c>
      <c r="C42" s="15">
        <v>668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C1" sqref="C1"/>
    </sheetView>
  </sheetViews>
  <sheetFormatPr baseColWidth="10" defaultRowHeight="14.5" x14ac:dyDescent="0.35"/>
  <cols>
    <col min="1" max="1" width="24.7265625" customWidth="1"/>
    <col min="2" max="2" width="20" bestFit="1" customWidth="1"/>
  </cols>
  <sheetData>
    <row r="1" spans="1:5" x14ac:dyDescent="0.35">
      <c r="A1" s="16" t="s">
        <v>25</v>
      </c>
      <c r="B1" s="16" t="s">
        <v>28</v>
      </c>
      <c r="C1" s="16" t="s">
        <v>24</v>
      </c>
      <c r="E1" s="20" t="s">
        <v>26</v>
      </c>
    </row>
    <row r="2" spans="1:5" x14ac:dyDescent="0.35">
      <c r="A2" s="12">
        <f>C2-273.15</f>
        <v>14.850000000000023</v>
      </c>
      <c r="B2" s="12">
        <v>0.135986</v>
      </c>
      <c r="C2" s="12">
        <v>288</v>
      </c>
    </row>
    <row r="3" spans="1:5" x14ac:dyDescent="0.35">
      <c r="A3" s="12">
        <f t="shared" ref="A3:A40" si="0">C3-273.15</f>
        <v>24.850000000000023</v>
      </c>
      <c r="B3" s="12">
        <v>0.134103</v>
      </c>
      <c r="C3" s="12">
        <v>298</v>
      </c>
    </row>
    <row r="4" spans="1:5" x14ac:dyDescent="0.35">
      <c r="A4" s="12">
        <f t="shared" si="0"/>
        <v>34.850000000000023</v>
      </c>
      <c r="B4" s="12">
        <v>0.132219</v>
      </c>
      <c r="C4" s="12">
        <v>308</v>
      </c>
    </row>
    <row r="5" spans="1:5" x14ac:dyDescent="0.35">
      <c r="A5" s="12">
        <f t="shared" si="0"/>
        <v>44.850000000000023</v>
      </c>
      <c r="B5" s="12">
        <v>0.13033600000000001</v>
      </c>
      <c r="C5" s="12">
        <v>318</v>
      </c>
    </row>
    <row r="6" spans="1:5" x14ac:dyDescent="0.35">
      <c r="A6" s="12">
        <f t="shared" si="0"/>
        <v>54.850000000000023</v>
      </c>
      <c r="B6" s="12">
        <v>0.12845400000000001</v>
      </c>
      <c r="C6" s="12">
        <v>328</v>
      </c>
    </row>
    <row r="7" spans="1:5" x14ac:dyDescent="0.35">
      <c r="A7" s="12">
        <f t="shared" si="0"/>
        <v>64.850000000000023</v>
      </c>
      <c r="B7" s="12">
        <v>0.12657199999999999</v>
      </c>
      <c r="C7" s="12">
        <v>338</v>
      </c>
    </row>
    <row r="8" spans="1:5" x14ac:dyDescent="0.35">
      <c r="A8" s="12">
        <f t="shared" si="0"/>
        <v>74.850000000000023</v>
      </c>
      <c r="B8" s="12">
        <v>0.12469</v>
      </c>
      <c r="C8" s="12">
        <v>348</v>
      </c>
    </row>
    <row r="9" spans="1:5" x14ac:dyDescent="0.35">
      <c r="A9" s="12">
        <f t="shared" si="0"/>
        <v>84.850000000000023</v>
      </c>
      <c r="B9" s="12">
        <v>0.122808</v>
      </c>
      <c r="C9" s="12">
        <v>358</v>
      </c>
    </row>
    <row r="10" spans="1:5" x14ac:dyDescent="0.35">
      <c r="A10" s="12">
        <f t="shared" si="0"/>
        <v>94.850000000000023</v>
      </c>
      <c r="B10" s="12">
        <v>0.12092700000000001</v>
      </c>
      <c r="C10" s="12">
        <v>368</v>
      </c>
    </row>
    <row r="11" spans="1:5" x14ac:dyDescent="0.35">
      <c r="A11" s="12">
        <f t="shared" si="0"/>
        <v>104.85000000000002</v>
      </c>
      <c r="B11" s="12">
        <v>0.119045</v>
      </c>
      <c r="C11" s="12">
        <v>378</v>
      </c>
    </row>
    <row r="12" spans="1:5" x14ac:dyDescent="0.35">
      <c r="A12" s="12">
        <f t="shared" si="0"/>
        <v>114.85000000000002</v>
      </c>
      <c r="B12" s="12">
        <v>0.117164</v>
      </c>
      <c r="C12" s="12">
        <v>388</v>
      </c>
    </row>
    <row r="13" spans="1:5" x14ac:dyDescent="0.35">
      <c r="A13" s="12">
        <f t="shared" si="0"/>
        <v>124.85000000000002</v>
      </c>
      <c r="B13" s="12">
        <v>0.115284</v>
      </c>
      <c r="C13" s="12">
        <v>398</v>
      </c>
    </row>
    <row r="14" spans="1:5" x14ac:dyDescent="0.35">
      <c r="A14" s="12">
        <f t="shared" si="0"/>
        <v>134.85000000000002</v>
      </c>
      <c r="B14" s="12">
        <v>0.113403</v>
      </c>
      <c r="C14" s="12">
        <v>408</v>
      </c>
    </row>
    <row r="15" spans="1:5" x14ac:dyDescent="0.35">
      <c r="A15" s="12">
        <f t="shared" si="0"/>
        <v>144.85000000000002</v>
      </c>
      <c r="B15" s="12">
        <v>0.111523</v>
      </c>
      <c r="C15" s="12">
        <v>418</v>
      </c>
    </row>
    <row r="16" spans="1:5" x14ac:dyDescent="0.35">
      <c r="A16" s="12">
        <f t="shared" si="0"/>
        <v>154.85000000000002</v>
      </c>
      <c r="B16" s="12">
        <v>0.109642</v>
      </c>
      <c r="C16" s="12">
        <v>428</v>
      </c>
    </row>
    <row r="17" spans="1:3" x14ac:dyDescent="0.35">
      <c r="A17" s="12">
        <f t="shared" si="0"/>
        <v>164.85000000000002</v>
      </c>
      <c r="B17" s="12">
        <v>0.107762</v>
      </c>
      <c r="C17" s="12">
        <v>438</v>
      </c>
    </row>
    <row r="18" spans="1:3" x14ac:dyDescent="0.35">
      <c r="A18" s="12">
        <f t="shared" si="0"/>
        <v>174.85000000000002</v>
      </c>
      <c r="B18" s="12">
        <v>0.105882</v>
      </c>
      <c r="C18" s="12">
        <v>448</v>
      </c>
    </row>
    <row r="19" spans="1:3" x14ac:dyDescent="0.35">
      <c r="A19" s="12">
        <f t="shared" si="0"/>
        <v>184.85000000000002</v>
      </c>
      <c r="B19" s="12">
        <v>0.104002</v>
      </c>
      <c r="C19" s="12">
        <v>458</v>
      </c>
    </row>
    <row r="20" spans="1:3" x14ac:dyDescent="0.35">
      <c r="A20" s="12">
        <f t="shared" si="0"/>
        <v>194.85000000000002</v>
      </c>
      <c r="B20" s="12">
        <v>0.102122</v>
      </c>
      <c r="C20" s="12">
        <v>468</v>
      </c>
    </row>
    <row r="21" spans="1:3" x14ac:dyDescent="0.35">
      <c r="A21" s="12">
        <f t="shared" si="0"/>
        <v>204.85000000000002</v>
      </c>
      <c r="B21" s="12">
        <v>0.100241</v>
      </c>
      <c r="C21" s="12">
        <v>478</v>
      </c>
    </row>
    <row r="22" spans="1:3" x14ac:dyDescent="0.35">
      <c r="A22" s="12">
        <f t="shared" si="0"/>
        <v>214.85000000000002</v>
      </c>
      <c r="B22" s="12">
        <v>9.8361000000000004E-2</v>
      </c>
      <c r="C22" s="12">
        <v>488</v>
      </c>
    </row>
    <row r="23" spans="1:3" x14ac:dyDescent="0.35">
      <c r="A23" s="12">
        <f t="shared" si="0"/>
        <v>224.85000000000002</v>
      </c>
      <c r="B23" s="12">
        <v>9.6480999999999997E-2</v>
      </c>
      <c r="C23" s="12">
        <v>498</v>
      </c>
    </row>
    <row r="24" spans="1:3" x14ac:dyDescent="0.35">
      <c r="A24" s="12">
        <f t="shared" si="0"/>
        <v>234.85000000000002</v>
      </c>
      <c r="B24" s="12">
        <v>9.4601000000000005E-2</v>
      </c>
      <c r="C24" s="12">
        <v>508</v>
      </c>
    </row>
    <row r="25" spans="1:3" x14ac:dyDescent="0.35">
      <c r="A25" s="12">
        <f t="shared" si="0"/>
        <v>244.85000000000002</v>
      </c>
      <c r="B25" s="12">
        <v>9.2719999999999997E-2</v>
      </c>
      <c r="C25" s="12">
        <v>518</v>
      </c>
    </row>
    <row r="26" spans="1:3" x14ac:dyDescent="0.35">
      <c r="A26" s="12">
        <f t="shared" si="0"/>
        <v>254.85000000000002</v>
      </c>
      <c r="B26" s="12">
        <v>9.0840000000000004E-2</v>
      </c>
      <c r="C26" s="12">
        <v>528</v>
      </c>
    </row>
    <row r="27" spans="1:3" x14ac:dyDescent="0.35">
      <c r="A27" s="12">
        <f t="shared" si="0"/>
        <v>264.85000000000002</v>
      </c>
      <c r="B27" s="12">
        <v>8.8958999999999996E-2</v>
      </c>
      <c r="C27" s="12">
        <v>538</v>
      </c>
    </row>
    <row r="28" spans="1:3" x14ac:dyDescent="0.35">
      <c r="A28" s="12">
        <f t="shared" si="0"/>
        <v>274.85000000000002</v>
      </c>
      <c r="B28" s="12">
        <v>8.7079000000000004E-2</v>
      </c>
      <c r="C28" s="12">
        <v>548</v>
      </c>
    </row>
    <row r="29" spans="1:3" x14ac:dyDescent="0.35">
      <c r="A29" s="12">
        <f t="shared" si="0"/>
        <v>284.85000000000002</v>
      </c>
      <c r="B29" s="12">
        <v>8.5197999999999996E-2</v>
      </c>
      <c r="C29" s="12">
        <v>558</v>
      </c>
    </row>
    <row r="30" spans="1:3" x14ac:dyDescent="0.35">
      <c r="A30" s="12">
        <f t="shared" si="0"/>
        <v>294.85000000000002</v>
      </c>
      <c r="B30" s="12">
        <v>8.3317000000000002E-2</v>
      </c>
      <c r="C30" s="12">
        <v>568</v>
      </c>
    </row>
    <row r="31" spans="1:3" x14ac:dyDescent="0.35">
      <c r="A31" s="12">
        <f t="shared" si="0"/>
        <v>304.85000000000002</v>
      </c>
      <c r="B31" s="12">
        <v>8.1434999999999994E-2</v>
      </c>
      <c r="C31" s="12">
        <v>578</v>
      </c>
    </row>
    <row r="32" spans="1:3" x14ac:dyDescent="0.35">
      <c r="A32" s="12">
        <f t="shared" si="0"/>
        <v>314.85000000000002</v>
      </c>
      <c r="B32" s="12">
        <v>7.9554E-2</v>
      </c>
      <c r="C32" s="12">
        <v>588</v>
      </c>
    </row>
    <row r="33" spans="1:3" x14ac:dyDescent="0.35">
      <c r="A33" s="12">
        <f t="shared" si="0"/>
        <v>324.85000000000002</v>
      </c>
      <c r="B33" s="12">
        <v>7.7672000000000005E-2</v>
      </c>
      <c r="C33" s="12">
        <v>598</v>
      </c>
    </row>
    <row r="34" spans="1:3" x14ac:dyDescent="0.35">
      <c r="A34" s="12">
        <f t="shared" si="0"/>
        <v>334.85</v>
      </c>
      <c r="B34" s="12">
        <v>7.5788999999999995E-2</v>
      </c>
      <c r="C34" s="12">
        <v>608</v>
      </c>
    </row>
    <row r="35" spans="1:3" x14ac:dyDescent="0.35">
      <c r="A35" s="12">
        <f t="shared" si="0"/>
        <v>344.85</v>
      </c>
      <c r="B35" s="12">
        <v>7.3907E-2</v>
      </c>
      <c r="C35" s="12">
        <v>618</v>
      </c>
    </row>
    <row r="36" spans="1:3" x14ac:dyDescent="0.35">
      <c r="A36" s="12">
        <f t="shared" si="0"/>
        <v>354.85</v>
      </c>
      <c r="B36" s="12">
        <v>7.2024000000000005E-2</v>
      </c>
      <c r="C36" s="12">
        <v>628</v>
      </c>
    </row>
    <row r="37" spans="1:3" x14ac:dyDescent="0.35">
      <c r="A37" s="12">
        <f t="shared" si="0"/>
        <v>364.85</v>
      </c>
      <c r="B37" s="12">
        <v>7.0140999999999995E-2</v>
      </c>
      <c r="C37" s="12">
        <v>638</v>
      </c>
    </row>
    <row r="38" spans="1:3" x14ac:dyDescent="0.35">
      <c r="A38" s="12">
        <f t="shared" si="0"/>
        <v>374.85</v>
      </c>
      <c r="B38" s="12">
        <v>6.8256999999999998E-2</v>
      </c>
      <c r="C38" s="12">
        <v>648</v>
      </c>
    </row>
    <row r="39" spans="1:3" x14ac:dyDescent="0.35">
      <c r="A39" s="12">
        <f t="shared" si="0"/>
        <v>384.85</v>
      </c>
      <c r="B39" s="12">
        <v>6.6373000000000001E-2</v>
      </c>
      <c r="C39" s="12">
        <v>658</v>
      </c>
    </row>
    <row r="40" spans="1:3" x14ac:dyDescent="0.35">
      <c r="A40" s="12">
        <f t="shared" si="0"/>
        <v>394.85</v>
      </c>
      <c r="B40" s="12">
        <v>6.4488000000000004E-2</v>
      </c>
      <c r="C40" s="12">
        <v>668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opLeftCell="B1" zoomScale="115" zoomScaleNormal="115" workbookViewId="0">
      <selection activeCell="F1" sqref="F1"/>
    </sheetView>
  </sheetViews>
  <sheetFormatPr baseColWidth="10" defaultRowHeight="14.5" x14ac:dyDescent="0.35"/>
  <cols>
    <col min="1" max="1" width="24.7265625" bestFit="1" customWidth="1"/>
    <col min="2" max="2" width="24.7265625" style="15" customWidth="1"/>
    <col min="3" max="3" width="20" style="15" bestFit="1" customWidth="1"/>
    <col min="4" max="4" width="11" style="15" customWidth="1"/>
    <col min="15" max="15" width="2.81640625" customWidth="1"/>
    <col min="16" max="16" width="8.81640625" bestFit="1" customWidth="1"/>
    <col min="17" max="17" width="3.81640625" customWidth="1"/>
    <col min="18" max="18" width="8.81640625" bestFit="1" customWidth="1"/>
  </cols>
  <sheetData>
    <row r="1" spans="1:6" x14ac:dyDescent="0.35">
      <c r="A1">
        <v>0</v>
      </c>
      <c r="B1" s="16" t="s">
        <v>25</v>
      </c>
      <c r="C1" s="16" t="s">
        <v>28</v>
      </c>
      <c r="D1" s="16" t="s">
        <v>24</v>
      </c>
      <c r="F1" s="20" t="s">
        <v>26</v>
      </c>
    </row>
    <row r="2" spans="1:6" x14ac:dyDescent="0.35">
      <c r="A2">
        <v>1</v>
      </c>
      <c r="B2" s="15">
        <f>D2-273.15</f>
        <v>14.850000000000023</v>
      </c>
      <c r="C2" s="15">
        <v>0.136769</v>
      </c>
      <c r="D2" s="15">
        <v>288</v>
      </c>
    </row>
    <row r="3" spans="1:6" x14ac:dyDescent="0.35">
      <c r="A3">
        <v>2</v>
      </c>
      <c r="B3" s="15">
        <f>D3-273.15</f>
        <v>24.850000000000023</v>
      </c>
      <c r="C3" s="15">
        <v>0.13583300000000001</v>
      </c>
      <c r="D3" s="15">
        <v>298</v>
      </c>
    </row>
    <row r="4" spans="1:6" x14ac:dyDescent="0.35">
      <c r="A4">
        <v>3</v>
      </c>
      <c r="B4" s="15">
        <f>D4-273.15</f>
        <v>34.850000000000023</v>
      </c>
      <c r="C4" s="15">
        <v>0.13486100000000001</v>
      </c>
      <c r="D4" s="15">
        <v>308</v>
      </c>
    </row>
    <row r="5" spans="1:6" x14ac:dyDescent="0.35">
      <c r="A5">
        <v>4</v>
      </c>
      <c r="B5" s="15">
        <f>D5-273.15</f>
        <v>44.850000000000023</v>
      </c>
      <c r="C5" s="15">
        <v>0.133855</v>
      </c>
      <c r="D5" s="15">
        <v>318</v>
      </c>
    </row>
    <row r="6" spans="1:6" x14ac:dyDescent="0.35">
      <c r="A6">
        <v>5</v>
      </c>
      <c r="B6" s="15">
        <f>D6-273.15</f>
        <v>54.850000000000023</v>
      </c>
      <c r="C6" s="15">
        <v>0.13281299999999999</v>
      </c>
      <c r="D6" s="15">
        <v>328</v>
      </c>
    </row>
    <row r="7" spans="1:6" x14ac:dyDescent="0.35">
      <c r="A7">
        <v>6</v>
      </c>
      <c r="B7" s="15">
        <f>D7-273.15</f>
        <v>64.850000000000023</v>
      </c>
      <c r="C7" s="15">
        <v>0.13173699999999999</v>
      </c>
      <c r="D7" s="15">
        <v>338</v>
      </c>
    </row>
    <row r="8" spans="1:6" x14ac:dyDescent="0.35">
      <c r="A8">
        <v>7</v>
      </c>
      <c r="B8" s="15">
        <f>D8-273.15</f>
        <v>74.850000000000023</v>
      </c>
      <c r="C8" s="15">
        <v>0.13062499999999999</v>
      </c>
      <c r="D8" s="15">
        <v>348</v>
      </c>
    </row>
    <row r="9" spans="1:6" x14ac:dyDescent="0.35">
      <c r="A9">
        <v>8</v>
      </c>
      <c r="B9" s="15">
        <f>D9-273.15</f>
        <v>84.850000000000023</v>
      </c>
      <c r="C9" s="15">
        <v>0.12947900000000001</v>
      </c>
      <c r="D9" s="15">
        <v>358</v>
      </c>
    </row>
    <row r="10" spans="1:6" x14ac:dyDescent="0.35">
      <c r="A10">
        <v>9</v>
      </c>
      <c r="B10" s="15">
        <f>D10-273.15</f>
        <v>94.850000000000023</v>
      </c>
      <c r="C10" s="15">
        <v>0.128298</v>
      </c>
      <c r="D10" s="15">
        <v>368</v>
      </c>
    </row>
    <row r="11" spans="1:6" x14ac:dyDescent="0.35">
      <c r="A11">
        <v>10</v>
      </c>
      <c r="B11" s="15">
        <f>D11-273.15</f>
        <v>104.85000000000002</v>
      </c>
      <c r="C11" s="15">
        <v>0.127082</v>
      </c>
      <c r="D11" s="15">
        <v>378</v>
      </c>
    </row>
    <row r="12" spans="1:6" x14ac:dyDescent="0.35">
      <c r="A12">
        <v>11</v>
      </c>
      <c r="B12" s="15">
        <f>D12-273.15</f>
        <v>114.85000000000002</v>
      </c>
      <c r="C12" s="15">
        <v>0.125832</v>
      </c>
      <c r="D12" s="15">
        <v>388</v>
      </c>
    </row>
    <row r="13" spans="1:6" x14ac:dyDescent="0.35">
      <c r="A13">
        <v>12</v>
      </c>
      <c r="B13" s="15">
        <f>D13-273.15</f>
        <v>124.85000000000002</v>
      </c>
      <c r="C13" s="15">
        <v>0.124546</v>
      </c>
      <c r="D13" s="15">
        <v>398</v>
      </c>
    </row>
    <row r="14" spans="1:6" x14ac:dyDescent="0.35">
      <c r="A14">
        <v>13</v>
      </c>
      <c r="B14" s="15">
        <f>D14-273.15</f>
        <v>134.85000000000002</v>
      </c>
      <c r="C14" s="15">
        <v>0.123226</v>
      </c>
      <c r="D14" s="15">
        <v>408</v>
      </c>
    </row>
    <row r="15" spans="1:6" x14ac:dyDescent="0.35">
      <c r="A15">
        <v>14</v>
      </c>
      <c r="B15" s="15">
        <f>D15-273.15</f>
        <v>144.85000000000002</v>
      </c>
      <c r="C15" s="15">
        <v>0.12187099999999999</v>
      </c>
      <c r="D15" s="15">
        <v>418</v>
      </c>
    </row>
    <row r="16" spans="1:6" x14ac:dyDescent="0.35">
      <c r="A16">
        <v>15</v>
      </c>
      <c r="B16" s="15">
        <f>D16-273.15</f>
        <v>154.85000000000002</v>
      </c>
      <c r="C16" s="15">
        <v>0.120481</v>
      </c>
      <c r="D16" s="15">
        <v>428</v>
      </c>
    </row>
    <row r="17" spans="1:4" x14ac:dyDescent="0.35">
      <c r="A17">
        <v>16</v>
      </c>
      <c r="B17" s="15">
        <f>D17-273.15</f>
        <v>164.85000000000002</v>
      </c>
      <c r="C17" s="15">
        <v>0.119057</v>
      </c>
      <c r="D17" s="15">
        <v>438</v>
      </c>
    </row>
    <row r="18" spans="1:4" x14ac:dyDescent="0.35">
      <c r="A18">
        <v>17</v>
      </c>
      <c r="B18" s="15">
        <f>D18-273.15</f>
        <v>174.85000000000002</v>
      </c>
      <c r="C18" s="15">
        <v>0.11759799999999999</v>
      </c>
      <c r="D18" s="15">
        <v>448</v>
      </c>
    </row>
    <row r="19" spans="1:4" x14ac:dyDescent="0.35">
      <c r="A19">
        <v>18</v>
      </c>
      <c r="B19" s="15">
        <f>D19-273.15</f>
        <v>184.85000000000002</v>
      </c>
      <c r="C19" s="15">
        <v>0.116104</v>
      </c>
      <c r="D19" s="15">
        <v>458</v>
      </c>
    </row>
    <row r="20" spans="1:4" x14ac:dyDescent="0.35">
      <c r="A20">
        <v>19</v>
      </c>
      <c r="B20" s="15">
        <f>D20-273.15</f>
        <v>194.85000000000002</v>
      </c>
      <c r="C20" s="15">
        <v>0.114576</v>
      </c>
      <c r="D20" s="15">
        <v>468</v>
      </c>
    </row>
    <row r="21" spans="1:4" x14ac:dyDescent="0.35">
      <c r="A21">
        <v>20</v>
      </c>
      <c r="B21" s="15">
        <f>D21-273.15</f>
        <v>204.85000000000002</v>
      </c>
      <c r="C21" s="15">
        <v>0.113013</v>
      </c>
      <c r="D21" s="15">
        <v>478</v>
      </c>
    </row>
    <row r="22" spans="1:4" x14ac:dyDescent="0.35">
      <c r="A22">
        <v>21</v>
      </c>
      <c r="B22" s="15">
        <f>D22-273.15</f>
        <v>214.85000000000002</v>
      </c>
      <c r="C22" s="15">
        <v>0.111415</v>
      </c>
      <c r="D22" s="15">
        <v>488</v>
      </c>
    </row>
    <row r="23" spans="1:4" x14ac:dyDescent="0.35">
      <c r="A23">
        <v>22</v>
      </c>
      <c r="B23" s="15">
        <f>D23-273.15</f>
        <v>224.85000000000002</v>
      </c>
      <c r="C23" s="15">
        <v>0.10978300000000001</v>
      </c>
      <c r="D23" s="15">
        <v>498</v>
      </c>
    </row>
    <row r="24" spans="1:4" x14ac:dyDescent="0.35">
      <c r="A24">
        <v>23</v>
      </c>
      <c r="B24" s="15">
        <f>D24-273.15</f>
        <v>234.85000000000002</v>
      </c>
      <c r="C24" s="15">
        <v>0.108116</v>
      </c>
      <c r="D24" s="15">
        <v>508</v>
      </c>
    </row>
    <row r="25" spans="1:4" x14ac:dyDescent="0.35">
      <c r="A25">
        <v>24</v>
      </c>
      <c r="B25" s="15">
        <f>D25-273.15</f>
        <v>244.85000000000002</v>
      </c>
      <c r="C25" s="15">
        <v>0.106415</v>
      </c>
      <c r="D25" s="15">
        <v>518</v>
      </c>
    </row>
    <row r="26" spans="1:4" x14ac:dyDescent="0.35">
      <c r="A26">
        <v>25</v>
      </c>
      <c r="B26" s="15">
        <f>D26-273.15</f>
        <v>254.85000000000002</v>
      </c>
      <c r="C26" s="15">
        <v>0.10467899999999999</v>
      </c>
      <c r="D26" s="15">
        <v>528</v>
      </c>
    </row>
    <row r="27" spans="1:4" x14ac:dyDescent="0.35">
      <c r="A27">
        <v>26</v>
      </c>
      <c r="B27" s="15">
        <f>D27-273.15</f>
        <v>264.85000000000002</v>
      </c>
      <c r="C27" s="15">
        <v>0.102909</v>
      </c>
      <c r="D27" s="15">
        <v>538</v>
      </c>
    </row>
    <row r="28" spans="1:4" x14ac:dyDescent="0.35">
      <c r="A28">
        <v>27</v>
      </c>
      <c r="B28" s="15">
        <f>D28-273.15</f>
        <v>274.85000000000002</v>
      </c>
      <c r="C28" s="15">
        <v>0.101104</v>
      </c>
      <c r="D28" s="15">
        <v>548</v>
      </c>
    </row>
    <row r="29" spans="1:4" x14ac:dyDescent="0.35">
      <c r="A29">
        <v>28</v>
      </c>
      <c r="B29" s="15">
        <f>D29-273.15</f>
        <v>284.85000000000002</v>
      </c>
      <c r="C29" s="15">
        <v>9.9265000000000006E-2</v>
      </c>
      <c r="D29" s="15">
        <v>558</v>
      </c>
    </row>
    <row r="30" spans="1:4" x14ac:dyDescent="0.35">
      <c r="A30">
        <v>29</v>
      </c>
      <c r="B30" s="15">
        <f>D30-273.15</f>
        <v>294.85000000000002</v>
      </c>
      <c r="C30" s="15">
        <v>9.7391000000000005E-2</v>
      </c>
      <c r="D30" s="15">
        <v>568</v>
      </c>
    </row>
    <row r="31" spans="1:4" x14ac:dyDescent="0.35">
      <c r="A31">
        <v>30</v>
      </c>
      <c r="B31" s="15">
        <f>D31-273.15</f>
        <v>304.85000000000002</v>
      </c>
      <c r="C31" s="15">
        <v>9.5482999999999998E-2</v>
      </c>
      <c r="D31" s="15">
        <v>578</v>
      </c>
    </row>
    <row r="32" spans="1:4" x14ac:dyDescent="0.35">
      <c r="A32">
        <v>31</v>
      </c>
      <c r="B32" s="15">
        <f>D32-273.15</f>
        <v>314.85000000000002</v>
      </c>
      <c r="C32" s="15">
        <v>9.3540999999999999E-2</v>
      </c>
      <c r="D32" s="15">
        <v>588</v>
      </c>
    </row>
    <row r="33" spans="1:4" x14ac:dyDescent="0.35">
      <c r="A33">
        <v>32</v>
      </c>
      <c r="B33" s="15">
        <f>D33-273.15</f>
        <v>324.85000000000002</v>
      </c>
      <c r="C33" s="15">
        <v>9.1564000000000006E-2</v>
      </c>
      <c r="D33" s="15">
        <v>598</v>
      </c>
    </row>
    <row r="34" spans="1:4" x14ac:dyDescent="0.35">
      <c r="A34">
        <v>33</v>
      </c>
      <c r="B34" s="15">
        <f>D34-273.15</f>
        <v>334.85</v>
      </c>
      <c r="C34" s="15">
        <v>8.9552999999999994E-2</v>
      </c>
      <c r="D34" s="15">
        <v>608</v>
      </c>
    </row>
    <row r="35" spans="1:4" x14ac:dyDescent="0.35">
      <c r="A35">
        <v>34</v>
      </c>
      <c r="B35" s="15">
        <f>D35-273.15</f>
        <v>344.85</v>
      </c>
      <c r="C35" s="15">
        <v>8.7508000000000002E-2</v>
      </c>
      <c r="D35" s="15">
        <v>618</v>
      </c>
    </row>
    <row r="36" spans="1:4" x14ac:dyDescent="0.35">
      <c r="A36">
        <v>35</v>
      </c>
      <c r="B36" s="15">
        <f>D36-273.15</f>
        <v>354.85</v>
      </c>
      <c r="C36" s="15">
        <v>8.5428000000000004E-2</v>
      </c>
      <c r="D36" s="15">
        <v>628</v>
      </c>
    </row>
    <row r="37" spans="1:4" x14ac:dyDescent="0.35">
      <c r="A37">
        <v>36</v>
      </c>
      <c r="B37" s="15">
        <f>D37-273.15</f>
        <v>364.85</v>
      </c>
      <c r="C37" s="15">
        <v>8.3313999999999999E-2</v>
      </c>
      <c r="D37" s="15">
        <v>638</v>
      </c>
    </row>
    <row r="38" spans="1:4" x14ac:dyDescent="0.35">
      <c r="A38">
        <v>37</v>
      </c>
      <c r="B38" s="15">
        <f>D38-273.15</f>
        <v>374.85</v>
      </c>
      <c r="C38" s="15">
        <v>8.1166000000000002E-2</v>
      </c>
      <c r="D38" s="15">
        <v>648</v>
      </c>
    </row>
    <row r="39" spans="1:4" x14ac:dyDescent="0.35">
      <c r="A39">
        <v>38</v>
      </c>
      <c r="B39" s="15">
        <f>D39-273.15</f>
        <v>384.85</v>
      </c>
      <c r="C39" s="15">
        <v>7.8982999999999998E-2</v>
      </c>
      <c r="D39" s="15">
        <v>658</v>
      </c>
    </row>
    <row r="40" spans="1:4" x14ac:dyDescent="0.35">
      <c r="B40" s="15">
        <f>D40-273.15</f>
        <v>394.85</v>
      </c>
      <c r="C40" s="15">
        <v>7.6767000000000002E-2</v>
      </c>
      <c r="D40" s="15">
        <v>668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IAM</vt:lpstr>
      <vt:lpstr>CpVP1</vt:lpstr>
      <vt:lpstr>CpS800</vt:lpstr>
      <vt:lpstr>CpDowthermA</vt:lpstr>
      <vt:lpstr>Cp</vt:lpstr>
      <vt:lpstr>visco_VP1</vt:lpstr>
      <vt:lpstr>visco_SYL800</vt:lpstr>
      <vt:lpstr>thermalconduct_SYL800</vt:lpstr>
      <vt:lpstr>thermalconduct_TVP1</vt:lpstr>
      <vt:lpstr>aire</vt:lpstr>
      <vt:lpstr>densidadVP1</vt:lpstr>
      <vt:lpstr>densidadS800</vt:lpstr>
      <vt:lpstr>densidadDowthermA)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MUNUERA PEREZ</dc:creator>
  <cp:lastModifiedBy>FRANCISCO MUNUERA PEREZ</cp:lastModifiedBy>
  <dcterms:created xsi:type="dcterms:W3CDTF">2020-01-28T07:25:09Z</dcterms:created>
  <dcterms:modified xsi:type="dcterms:W3CDTF">2020-02-05T10:11:18Z</dcterms:modified>
</cp:coreProperties>
</file>