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antas/Documents/git/serverless-iot-deployment/experiments/lambda/"/>
    </mc:Choice>
  </mc:AlternateContent>
  <xr:revisionPtr revIDLastSave="0" documentId="13_ncr:1_{952E34C7-2EE3-0741-8C87-1DC4546B0C5C}" xr6:coauthVersionLast="47" xr6:coauthVersionMax="47" xr10:uidLastSave="{00000000-0000-0000-0000-000000000000}"/>
  <bookViews>
    <workbookView xWindow="0" yWindow="500" windowWidth="28800" windowHeight="17500" activeTab="2" xr2:uid="{1003A129-F681-6E44-B98C-F95A01010A8D}"/>
  </bookViews>
  <sheets>
    <sheet name="run time" sheetId="2" r:id="rId1"/>
    <sheet name="cold start" sheetId="5" r:id="rId2"/>
    <sheet name="resize" sheetId="6" r:id="rId3"/>
    <sheet name="cold start bk" sheetId="1" r:id="rId4"/>
    <sheet name="Sheet2" sheetId="4" r:id="rId5"/>
  </sheets>
  <definedNames>
    <definedName name="_xlchart.v1.0" hidden="1">'cold start bk'!$A$40</definedName>
    <definedName name="_xlchart.v1.1" hidden="1">'cold start bk'!$A$41:$A$52</definedName>
    <definedName name="_xlchart.v1.2" hidden="1">'cold start bk'!$B$40</definedName>
    <definedName name="_xlchart.v1.3" hidden="1">'cold start bk'!$B$41:$B$52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6" i="6" l="1"/>
  <c r="AY4" i="6"/>
  <c r="AY5" i="6"/>
  <c r="AY6" i="6"/>
  <c r="AY7" i="6"/>
  <c r="AY8" i="6"/>
  <c r="AY9" i="6"/>
  <c r="AY3" i="6"/>
  <c r="BN4" i="6"/>
  <c r="BN5" i="6"/>
  <c r="BN6" i="6"/>
  <c r="BN7" i="6"/>
  <c r="BN8" i="6"/>
  <c r="BN3" i="6"/>
  <c r="BI4" i="6"/>
  <c r="BI5" i="6"/>
  <c r="BI6" i="6"/>
  <c r="BI7" i="6"/>
  <c r="BI8" i="6"/>
  <c r="BI9" i="6"/>
  <c r="BI3" i="6"/>
  <c r="BD4" i="6"/>
  <c r="BD5" i="6"/>
  <c r="BD6" i="6"/>
  <c r="BD7" i="6"/>
  <c r="BD8" i="6"/>
  <c r="BD9" i="6"/>
  <c r="BD3" i="6"/>
  <c r="AT4" i="6"/>
  <c r="AT5" i="6"/>
  <c r="AT6" i="6"/>
  <c r="AT7" i="6"/>
  <c r="AT8" i="6"/>
  <c r="AT9" i="6"/>
  <c r="AT3" i="6"/>
  <c r="AO4" i="6"/>
  <c r="AO5" i="6"/>
  <c r="AO6" i="6"/>
  <c r="AO7" i="6"/>
  <c r="AO8" i="6"/>
  <c r="AO9" i="6"/>
  <c r="AO3" i="6"/>
  <c r="AF24" i="6"/>
  <c r="AE18" i="6"/>
  <c r="AE19" i="6"/>
  <c r="AE20" i="6"/>
  <c r="AE21" i="6"/>
  <c r="AE22" i="6"/>
  <c r="AE23" i="6"/>
  <c r="AE24" i="6"/>
  <c r="I17" i="5"/>
  <c r="C16" i="5"/>
  <c r="D16" i="5"/>
  <c r="AE26" i="6"/>
  <c r="AE25" i="6"/>
  <c r="AE17" i="6"/>
  <c r="T19" i="5"/>
  <c r="S19" i="5"/>
  <c r="AJ5" i="6"/>
  <c r="N4" i="5"/>
  <c r="N5" i="5"/>
  <c r="N6" i="5"/>
  <c r="N7" i="5"/>
  <c r="N8" i="5"/>
  <c r="N9" i="5"/>
  <c r="N3" i="5"/>
  <c r="F3" i="6"/>
  <c r="AJ3" i="6"/>
  <c r="AJ4" i="6"/>
  <c r="AJ6" i="6"/>
  <c r="AJ7" i="6"/>
  <c r="AJ8" i="6"/>
  <c r="AJ9" i="6"/>
  <c r="AE4" i="6"/>
  <c r="AE5" i="6"/>
  <c r="AE6" i="6"/>
  <c r="AE7" i="6"/>
  <c r="AE8" i="6"/>
  <c r="AE9" i="6"/>
  <c r="AE3" i="6"/>
  <c r="Z4" i="6"/>
  <c r="Z5" i="6"/>
  <c r="Z6" i="6"/>
  <c r="Z7" i="6"/>
  <c r="Z8" i="6"/>
  <c r="Z9" i="6"/>
  <c r="Z3" i="6"/>
  <c r="U4" i="6"/>
  <c r="U5" i="6"/>
  <c r="U6" i="6"/>
  <c r="U7" i="6"/>
  <c r="U8" i="6"/>
  <c r="U9" i="6"/>
  <c r="U3" i="6"/>
  <c r="P4" i="6"/>
  <c r="P5" i="6"/>
  <c r="P6" i="6"/>
  <c r="P7" i="6"/>
  <c r="P8" i="6"/>
  <c r="P9" i="6"/>
  <c r="P3" i="6"/>
  <c r="K4" i="6"/>
  <c r="K5" i="6"/>
  <c r="K6" i="6"/>
  <c r="K7" i="6"/>
  <c r="K8" i="6"/>
  <c r="K9" i="6"/>
  <c r="K3" i="6"/>
  <c r="F4" i="6"/>
  <c r="F5" i="6"/>
  <c r="F6" i="6"/>
  <c r="F7" i="6"/>
  <c r="F8" i="6"/>
  <c r="F9" i="6"/>
  <c r="M5" i="4"/>
  <c r="E40" i="2"/>
  <c r="F40" i="2"/>
  <c r="P41" i="1"/>
  <c r="P42" i="1"/>
  <c r="P43" i="1"/>
  <c r="P44" i="1"/>
  <c r="P45" i="1"/>
  <c r="P46" i="1"/>
  <c r="P47" i="1"/>
  <c r="P48" i="1"/>
  <c r="P49" i="1"/>
  <c r="P50" i="1"/>
  <c r="P51" i="1"/>
  <c r="P40" i="1"/>
  <c r="R40" i="1"/>
  <c r="R41" i="1"/>
  <c r="R42" i="1"/>
  <c r="R43" i="1"/>
  <c r="R44" i="1"/>
  <c r="R45" i="1"/>
  <c r="R46" i="1"/>
  <c r="R47" i="1"/>
  <c r="R48" i="1"/>
  <c r="R49" i="1"/>
  <c r="R50" i="1"/>
  <c r="R39" i="1"/>
  <c r="L5" i="4"/>
</calcChain>
</file>

<file path=xl/sharedStrings.xml><?xml version="1.0" encoding="utf-8"?>
<sst xmlns="http://schemas.openxmlformats.org/spreadsheetml/2006/main" count="148" uniqueCount="31">
  <si>
    <t>Memory</t>
  </si>
  <si>
    <t>Zip 250MB</t>
  </si>
  <si>
    <t>Image Container</t>
  </si>
  <si>
    <t>Average</t>
  </si>
  <si>
    <t>95th</t>
  </si>
  <si>
    <t>Std. Deviation</t>
  </si>
  <si>
    <t>80th</t>
  </si>
  <si>
    <t xml:space="preserve">Image Container	</t>
  </si>
  <si>
    <t xml:space="preserve">Zip Package	</t>
  </si>
  <si>
    <t>320mb</t>
  </si>
  <si>
    <t>128mb</t>
  </si>
  <si>
    <t>=</t>
  </si>
  <si>
    <t>Zip 230MB</t>
  </si>
  <si>
    <t>Zip 249MB</t>
  </si>
  <si>
    <t>Resize zip</t>
  </si>
  <si>
    <t>Zip 245MB</t>
  </si>
  <si>
    <t>Zip 236MB</t>
  </si>
  <si>
    <t>Resize and feature zip</t>
  </si>
  <si>
    <t>Zip 241MB</t>
  </si>
  <si>
    <t>math scipy zip</t>
  </si>
  <si>
    <t>opencv zip</t>
  </si>
  <si>
    <t>tensorflow zip</t>
  </si>
  <si>
    <t>diff</t>
  </si>
  <si>
    <t>factorial zip</t>
  </si>
  <si>
    <t>per</t>
  </si>
  <si>
    <t>node 234mb zip</t>
  </si>
  <si>
    <t>node 78mb zip</t>
  </si>
  <si>
    <t>Java 133mb zip</t>
  </si>
  <si>
    <t>Java 15mb zip</t>
  </si>
  <si>
    <t>Java factorial 10mb zip</t>
  </si>
  <si>
    <t>node factorial 6byte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</si>
</sst>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6191F"/>
      <name val="Monaco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4" xfId="0" applyBorder="1"/>
    <xf numFmtId="9" fontId="0" fillId="0" borderId="0" xfId="0" applyNumberFormat="1" applyBorder="1"/>
    <xf numFmtId="9" fontId="0" fillId="0" borderId="5" xfId="0" applyNumberFormat="1" applyBorder="1"/>
    <xf numFmtId="2" fontId="0" fillId="0" borderId="5" xfId="0" applyNumberFormat="1" applyBorder="1"/>
    <xf numFmtId="0" fontId="0" fillId="2" borderId="0" xfId="0" applyFill="1"/>
    <xf numFmtId="9" fontId="0" fillId="2" borderId="0" xfId="0" applyNumberFormat="1" applyFill="1"/>
    <xf numFmtId="1" fontId="0" fillId="0" borderId="4" xfId="0" applyNumberFormat="1" applyFill="1" applyBorder="1"/>
    <xf numFmtId="1" fontId="0" fillId="0" borderId="0" xfId="0" applyNumberFormat="1" applyFill="1" applyBorder="1"/>
    <xf numFmtId="1" fontId="0" fillId="0" borderId="5" xfId="0" applyNumberFormat="1" applyFill="1" applyBorder="1"/>
    <xf numFmtId="1" fontId="0" fillId="0" borderId="4" xfId="0" applyNumberFormat="1" applyFont="1" applyFill="1" applyBorder="1"/>
    <xf numFmtId="1" fontId="0" fillId="0" borderId="0" xfId="0" applyNumberFormat="1" applyFont="1" applyFill="1" applyBorder="1"/>
    <xf numFmtId="1" fontId="0" fillId="0" borderId="5" xfId="0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1" fontId="0" fillId="0" borderId="0" xfId="0" applyNumberFormat="1" applyFill="1"/>
    <xf numFmtId="1" fontId="0" fillId="0" borderId="0" xfId="0" applyNumberFormat="1" applyFont="1" applyFill="1"/>
    <xf numFmtId="0" fontId="2" fillId="0" borderId="0" xfId="0" applyFont="1"/>
    <xf numFmtId="164" fontId="0" fillId="0" borderId="0" xfId="0" applyNumberFormat="1" applyFill="1"/>
    <xf numFmtId="164" fontId="0" fillId="0" borderId="0" xfId="0" applyNumberFormat="1" applyFont="1" applyFill="1"/>
    <xf numFmtId="9" fontId="0" fillId="0" borderId="0" xfId="1" applyFont="1"/>
    <xf numFmtId="9" fontId="0" fillId="0" borderId="0" xfId="0" applyNumberFormat="1"/>
    <xf numFmtId="0" fontId="0" fillId="0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10" borderId="0" xfId="0" applyFill="1"/>
    <xf numFmtId="0" fontId="3" fillId="0" borderId="0" xfId="0" applyFont="1"/>
    <xf numFmtId="164" fontId="3" fillId="0" borderId="0" xfId="0" applyNumberFormat="1" applyFont="1"/>
    <xf numFmtId="0" fontId="0" fillId="0" borderId="0" xfId="1" applyNumberFormat="1" applyFont="1"/>
    <xf numFmtId="0" fontId="0" fillId="0" borderId="0" xfId="0" applyNumberFormat="1"/>
    <xf numFmtId="0" fontId="0" fillId="0" borderId="0" xfId="0" applyNumberFormat="1" applyFill="1"/>
    <xf numFmtId="0" fontId="0" fillId="11" borderId="0" xfId="0" applyNumberFormat="1" applyFill="1"/>
    <xf numFmtId="0" fontId="0" fillId="0" borderId="0" xfId="0" applyAlignment="1">
      <alignment horizontal="center"/>
    </xf>
    <xf numFmtId="165" fontId="0" fillId="0" borderId="0" xfId="1" applyNumberFormat="1" applyFont="1"/>
    <xf numFmtId="10" fontId="0" fillId="0" borderId="0" xfId="1" applyNumberFormat="1" applyFont="1"/>
    <xf numFmtId="0" fontId="0" fillId="12" borderId="0" xfId="0" applyFill="1"/>
    <xf numFmtId="0" fontId="4" fillId="0" borderId="0" xfId="0" applyFont="1"/>
    <xf numFmtId="0" fontId="0" fillId="13" borderId="0" xfId="0" applyFill="1"/>
    <xf numFmtId="0" fontId="0" fillId="9" borderId="0" xfId="0" applyFill="1"/>
    <xf numFmtId="0" fontId="0" fillId="0" borderId="0" xfId="0" applyFont="1" applyFill="1"/>
    <xf numFmtId="0" fontId="0" fillId="14" borderId="0" xfId="0" applyFill="1"/>
    <xf numFmtId="0" fontId="0" fillId="6" borderId="0" xfId="0" applyFill="1"/>
    <xf numFmtId="0" fontId="0" fillId="15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Zip</c:v>
          </c:tx>
          <c:spPr>
            <a:solidFill>
              <a:schemeClr val="accent1">
                <a:lumMod val="20000"/>
                <a:lumOff val="80000"/>
              </a:schemeClr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time'!$B$3:$B$6</c:f>
              <c:numCache>
                <c:formatCode>0</c:formatCode>
                <c:ptCount val="4"/>
                <c:pt idx="0">
                  <c:v>1139.6099999999999</c:v>
                </c:pt>
                <c:pt idx="1">
                  <c:v>683.46</c:v>
                </c:pt>
                <c:pt idx="2">
                  <c:v>434.07499999999999</c:v>
                </c:pt>
                <c:pt idx="3">
                  <c:v>323.52499999999998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0-5A4C-9976-683E5871309E}"/>
            </c:ext>
          </c:extLst>
        </c:ser>
        <c:ser>
          <c:idx val="2"/>
          <c:order val="1"/>
          <c:tx>
            <c:v>Image Container</c:v>
          </c:tx>
          <c:spPr>
            <a:solidFill>
              <a:schemeClr val="accent4"/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time'!$F$3:$F$6</c:f>
              <c:numCache>
                <c:formatCode>0</c:formatCode>
                <c:ptCount val="4"/>
                <c:pt idx="0">
                  <c:v>760.35</c:v>
                </c:pt>
                <c:pt idx="1">
                  <c:v>549.70000000000005</c:v>
                </c:pt>
                <c:pt idx="2">
                  <c:v>445.84</c:v>
                </c:pt>
                <c:pt idx="3">
                  <c:v>362.69499999999999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1-FE43-8CC7-73FFBCE4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time'!$C$3:$C$14</c:f>
              <c:numCache>
                <c:formatCode>0</c:formatCode>
                <c:ptCount val="12"/>
                <c:pt idx="0">
                  <c:v>8567.1999999999862</c:v>
                </c:pt>
                <c:pt idx="1">
                  <c:v>4872.4999999999964</c:v>
                </c:pt>
                <c:pt idx="2">
                  <c:v>2943.0999999999976</c:v>
                </c:pt>
                <c:pt idx="3">
                  <c:v>2242.8000000000002</c:v>
                </c:pt>
                <c:pt idx="4">
                  <c:v>86.699999999999932</c:v>
                </c:pt>
                <c:pt idx="5">
                  <c:v>82.849999999999966</c:v>
                </c:pt>
                <c:pt idx="6">
                  <c:v>69.845499999999959</c:v>
                </c:pt>
                <c:pt idx="7">
                  <c:v>33.949999999999989</c:v>
                </c:pt>
                <c:pt idx="8">
                  <c:v>30.849999999999966</c:v>
                </c:pt>
                <c:pt idx="9">
                  <c:v>22.949999999999989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E-C644-A3CC-DF3823E7BCD2}"/>
            </c:ext>
          </c:extLst>
        </c:ser>
        <c:ser>
          <c:idx val="1"/>
          <c:order val="1"/>
          <c:tx>
            <c:v>Image Container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time'!$G$3:$G$14</c:f>
              <c:numCache>
                <c:formatCode>0</c:formatCode>
                <c:ptCount val="12"/>
                <c:pt idx="0">
                  <c:v>4776.3999999999978</c:v>
                </c:pt>
                <c:pt idx="1">
                  <c:v>4983.1999999999935</c:v>
                </c:pt>
                <c:pt idx="2">
                  <c:v>4203.8499999999876</c:v>
                </c:pt>
                <c:pt idx="3">
                  <c:v>3172.9999999999905</c:v>
                </c:pt>
                <c:pt idx="4">
                  <c:v>101.89999999999998</c:v>
                </c:pt>
                <c:pt idx="5">
                  <c:v>100</c:v>
                </c:pt>
                <c:pt idx="6">
                  <c:v>74.849999999999966</c:v>
                </c:pt>
                <c:pt idx="7">
                  <c:v>30</c:v>
                </c:pt>
                <c:pt idx="8">
                  <c:v>28</c:v>
                </c:pt>
                <c:pt idx="9">
                  <c:v>24.949999999999989</c:v>
                </c:pt>
                <c:pt idx="10">
                  <c:v>21.899999999999977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E-C644-A3CC-DF3823E7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start'!$C$3:$C$9</c:f>
              <c:numCache>
                <c:formatCode>General</c:formatCode>
                <c:ptCount val="7"/>
                <c:pt idx="0">
                  <c:v>14.136735999999999</c:v>
                </c:pt>
                <c:pt idx="1">
                  <c:v>9.9106820000000013</c:v>
                </c:pt>
                <c:pt idx="2">
                  <c:v>7.4673034999999999</c:v>
                </c:pt>
                <c:pt idx="3">
                  <c:v>6.0505819999999995</c:v>
                </c:pt>
                <c:pt idx="4">
                  <c:v>5.069757000000001</c:v>
                </c:pt>
                <c:pt idx="5">
                  <c:v>4.2812825000000005</c:v>
                </c:pt>
                <c:pt idx="6">
                  <c:v>3.8307094999999998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4-E44A-9534-B1FC8B8F5D2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start'!$E$3:$E$9</c:f>
              <c:numCache>
                <c:formatCode>General</c:formatCode>
                <c:ptCount val="7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4-E44A-9534-B1FC8B8F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of complete ml application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5"/>
          <c:tx>
            <c:v>Image 230mb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start'!$H$3:$H$9</c:f>
              <c:numCache>
                <c:formatCode>General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9C-DB4F-83DE-4AA12C49900B}"/>
            </c:ext>
          </c:extLst>
        </c:ser>
        <c:ser>
          <c:idx val="8"/>
          <c:order val="6"/>
          <c:tx>
            <c:v>Image 236mb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start'!$Q$3:$Q$9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9C-DB4F-83DE-4AA12C49900B}"/>
            </c:ext>
          </c:extLst>
        </c:ser>
        <c:ser>
          <c:idx val="5"/>
          <c:order val="7"/>
          <c:tx>
            <c:v>Image 241mb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'cold start'!$D$3:$D$9</c:f>
              <c:numCache>
                <c:formatCode>General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9C-DB4F-83DE-4AA12C49900B}"/>
            </c:ext>
          </c:extLst>
        </c:ser>
        <c:ser>
          <c:idx val="9"/>
          <c:order val="8"/>
          <c:tx>
            <c:v>Image 245mb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'cold start'!$U$3:$U$9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9C-DB4F-83DE-4AA12C49900B}"/>
            </c:ext>
          </c:extLst>
        </c:ser>
        <c:ser>
          <c:idx val="7"/>
          <c:order val="9"/>
          <c:tx>
            <c:v>Image 249mb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'cold start'!$L$3:$L$9</c:f>
              <c:numCache>
                <c:formatCode>General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4"/>
          <c:order val="0"/>
          <c:tx>
            <c:v>Zip 230mb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General</c:formatCode>
                <c:ptCount val="7"/>
                <c:pt idx="0">
                  <c:v>12.584279</c:v>
                </c:pt>
                <c:pt idx="1">
                  <c:v>8.6800315000000001</c:v>
                </c:pt>
                <c:pt idx="2">
                  <c:v>6.2979319999999994</c:v>
                </c:pt>
                <c:pt idx="3">
                  <c:v>5.3486039999999999</c:v>
                </c:pt>
                <c:pt idx="4">
                  <c:v>4.4421464999999998</c:v>
                </c:pt>
                <c:pt idx="5">
                  <c:v>3.8551370000000009</c:v>
                </c:pt>
                <c:pt idx="6">
                  <c:v>3.4013584999999997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9C-DB4F-83DE-4AA12C49900B}"/>
            </c:ext>
          </c:extLst>
        </c:ser>
        <c:ser>
          <c:idx val="2"/>
          <c:order val="1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start'!$O$3:$O$9</c:f>
              <c:numCache>
                <c:formatCode>General</c:formatCode>
                <c:ptCount val="7"/>
                <c:pt idx="0">
                  <c:v>13.131603500000001</c:v>
                </c:pt>
                <c:pt idx="1">
                  <c:v>8.9549250000000011</c:v>
                </c:pt>
                <c:pt idx="2">
                  <c:v>6.8351664999999997</c:v>
                </c:pt>
                <c:pt idx="3">
                  <c:v>5.5005895000000002</c:v>
                </c:pt>
                <c:pt idx="4">
                  <c:v>4.5758350000000005</c:v>
                </c:pt>
                <c:pt idx="5">
                  <c:v>3.9798525000000007</c:v>
                </c:pt>
                <c:pt idx="6">
                  <c:v>3.5054605000000003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9C-DB4F-83DE-4AA12C49900B}"/>
            </c:ext>
          </c:extLst>
        </c:ser>
        <c:ser>
          <c:idx val="0"/>
          <c:order val="2"/>
          <c:tx>
            <c:v>Zip 241mb</c:v>
          </c:tx>
          <c:spPr>
            <a:ln w="2222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General</c:formatCode>
                <c:ptCount val="7"/>
                <c:pt idx="0">
                  <c:v>13.902771</c:v>
                </c:pt>
                <c:pt idx="1">
                  <c:v>9.5745090000000008</c:v>
                </c:pt>
                <c:pt idx="2">
                  <c:v>7.2162170000000012</c:v>
                </c:pt>
                <c:pt idx="3">
                  <c:v>5.8561884999999991</c:v>
                </c:pt>
                <c:pt idx="4">
                  <c:v>4.8976600000000001</c:v>
                </c:pt>
                <c:pt idx="5">
                  <c:v>4.1654125000000004</c:v>
                </c:pt>
                <c:pt idx="6">
                  <c:v>3.7020360000000001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C-DB4F-83DE-4AA12C49900B}"/>
            </c:ext>
          </c:extLst>
        </c:ser>
        <c:ser>
          <c:idx val="3"/>
          <c:order val="3"/>
          <c:tx>
            <c:v>Zip 245mb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'cold start'!$S$3:$S$9</c:f>
              <c:numCache>
                <c:formatCode>General</c:formatCode>
                <c:ptCount val="7"/>
                <c:pt idx="0">
                  <c:v>14.531919</c:v>
                </c:pt>
                <c:pt idx="1">
                  <c:v>9.9824789999999997</c:v>
                </c:pt>
                <c:pt idx="2">
                  <c:v>7.627080499999999</c:v>
                </c:pt>
                <c:pt idx="3">
                  <c:v>6.0706370000000005</c:v>
                </c:pt>
                <c:pt idx="4">
                  <c:v>5.0136354999999986</c:v>
                </c:pt>
                <c:pt idx="5">
                  <c:v>4.3454945</c:v>
                </c:pt>
                <c:pt idx="6">
                  <c:v>3.8091395000000001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9C-DB4F-83DE-4AA12C49900B}"/>
            </c:ext>
          </c:extLst>
        </c:ser>
        <c:ser>
          <c:idx val="1"/>
          <c:order val="4"/>
          <c:tx>
            <c:v>Zip 249mb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General</c:formatCode>
                <c:ptCount val="7"/>
                <c:pt idx="0">
                  <c:v>15.284255999999997</c:v>
                </c:pt>
                <c:pt idx="1">
                  <c:v>10.867018499999997</c:v>
                </c:pt>
                <c:pt idx="2">
                  <c:v>7.7882359999999995</c:v>
                </c:pt>
                <c:pt idx="3">
                  <c:v>6.4936315000000011</c:v>
                </c:pt>
                <c:pt idx="4">
                  <c:v>5.2042145000000009</c:v>
                </c:pt>
                <c:pt idx="5">
                  <c:v>4.5009115000000008</c:v>
                </c:pt>
                <c:pt idx="6">
                  <c:v>3.9799080000000009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image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241mb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start'!$D$3:$D$9</c:f>
              <c:numCache>
                <c:formatCode>General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E-D44A-A904-0B3E8052F9F7}"/>
            </c:ext>
          </c:extLst>
        </c:ser>
        <c:ser>
          <c:idx val="4"/>
          <c:order val="1"/>
          <c:tx>
            <c:v>230mb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start'!$H$3:$H$9</c:f>
              <c:numCache>
                <c:formatCode>General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E-D44A-A904-0B3E8052F9F7}"/>
            </c:ext>
          </c:extLst>
        </c:ser>
        <c:ser>
          <c:idx val="1"/>
          <c:order val="2"/>
          <c:tx>
            <c:v>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start'!$L$3:$L$9</c:f>
              <c:numCache>
                <c:formatCode>General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E-D44A-A904-0B3E8052F9F7}"/>
            </c:ext>
          </c:extLst>
        </c:ser>
        <c:ser>
          <c:idx val="2"/>
          <c:order val="3"/>
          <c:tx>
            <c:v>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start'!$Q$3:$Q$9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E-D44A-A904-0B3E8052F9F7}"/>
            </c:ext>
          </c:extLst>
        </c:ser>
        <c:ser>
          <c:idx val="3"/>
          <c:order val="4"/>
          <c:tx>
            <c:v>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start'!$U$3:$U$9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E-D44A-A904-0B3E8052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ML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Zip 241mb</c:v>
          </c:tx>
          <c:spPr>
            <a:ln w="2222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General</c:formatCode>
                <c:ptCount val="7"/>
                <c:pt idx="0">
                  <c:v>13.902771</c:v>
                </c:pt>
                <c:pt idx="1">
                  <c:v>9.5745090000000008</c:v>
                </c:pt>
                <c:pt idx="2">
                  <c:v>7.2162170000000012</c:v>
                </c:pt>
                <c:pt idx="3">
                  <c:v>5.8561884999999991</c:v>
                </c:pt>
                <c:pt idx="4">
                  <c:v>4.8976600000000001</c:v>
                </c:pt>
                <c:pt idx="5">
                  <c:v>4.1654125000000004</c:v>
                </c:pt>
                <c:pt idx="6">
                  <c:v>3.7020360000000001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7-BF4A-8E9A-AECCCD4432D7}"/>
            </c:ext>
          </c:extLst>
        </c:ser>
        <c:ser>
          <c:idx val="4"/>
          <c:order val="1"/>
          <c:tx>
            <c:v>Zip 230mb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General</c:formatCode>
                <c:ptCount val="7"/>
                <c:pt idx="0">
                  <c:v>12.584279</c:v>
                </c:pt>
                <c:pt idx="1">
                  <c:v>8.6800315000000001</c:v>
                </c:pt>
                <c:pt idx="2">
                  <c:v>6.2979319999999994</c:v>
                </c:pt>
                <c:pt idx="3">
                  <c:v>5.3486039999999999</c:v>
                </c:pt>
                <c:pt idx="4">
                  <c:v>4.4421464999999998</c:v>
                </c:pt>
                <c:pt idx="5">
                  <c:v>3.8551370000000009</c:v>
                </c:pt>
                <c:pt idx="6">
                  <c:v>3.4013584999999997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7-BF4A-8E9A-AECCCD4432D7}"/>
            </c:ext>
          </c:extLst>
        </c:ser>
        <c:ser>
          <c:idx val="1"/>
          <c:order val="2"/>
          <c:tx>
            <c:v>Zip 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General</c:formatCode>
                <c:ptCount val="7"/>
                <c:pt idx="0">
                  <c:v>15.284255999999997</c:v>
                </c:pt>
                <c:pt idx="1">
                  <c:v>10.867018499999997</c:v>
                </c:pt>
                <c:pt idx="2">
                  <c:v>7.7882359999999995</c:v>
                </c:pt>
                <c:pt idx="3">
                  <c:v>6.4936315000000011</c:v>
                </c:pt>
                <c:pt idx="4">
                  <c:v>5.2042145000000009</c:v>
                </c:pt>
                <c:pt idx="5">
                  <c:v>4.5009115000000008</c:v>
                </c:pt>
                <c:pt idx="6">
                  <c:v>3.9799080000000009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7-BF4A-8E9A-AECCCD4432D7}"/>
            </c:ext>
          </c:extLst>
        </c:ser>
        <c:ser>
          <c:idx val="2"/>
          <c:order val="3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start'!$O$3:$O$9</c:f>
              <c:numCache>
                <c:formatCode>General</c:formatCode>
                <c:ptCount val="7"/>
                <c:pt idx="0">
                  <c:v>13.131603500000001</c:v>
                </c:pt>
                <c:pt idx="1">
                  <c:v>8.9549250000000011</c:v>
                </c:pt>
                <c:pt idx="2">
                  <c:v>6.8351664999999997</c:v>
                </c:pt>
                <c:pt idx="3">
                  <c:v>5.5005895000000002</c:v>
                </c:pt>
                <c:pt idx="4">
                  <c:v>4.5758350000000005</c:v>
                </c:pt>
                <c:pt idx="5">
                  <c:v>3.9798525000000007</c:v>
                </c:pt>
                <c:pt idx="6">
                  <c:v>3.5054605000000003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7-BF4A-8E9A-AECCCD4432D7}"/>
            </c:ext>
          </c:extLst>
        </c:ser>
        <c:ser>
          <c:idx val="3"/>
          <c:order val="4"/>
          <c:tx>
            <c:v>Zip 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start'!$S$3:$S$9</c:f>
              <c:numCache>
                <c:formatCode>General</c:formatCode>
                <c:ptCount val="7"/>
                <c:pt idx="0">
                  <c:v>14.531919</c:v>
                </c:pt>
                <c:pt idx="1">
                  <c:v>9.9824789999999997</c:v>
                </c:pt>
                <c:pt idx="2">
                  <c:v>7.627080499999999</c:v>
                </c:pt>
                <c:pt idx="3">
                  <c:v>6.0706370000000005</c:v>
                </c:pt>
                <c:pt idx="4">
                  <c:v>5.0136354999999986</c:v>
                </c:pt>
                <c:pt idx="5">
                  <c:v>4.3454945</c:v>
                </c:pt>
                <c:pt idx="6">
                  <c:v>3.8091395000000001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7-BF4A-8E9A-AECCCD44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Improvement of the image container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Factorial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resize!$AJ$3:$AJ$9</c:f>
              <c:numCache>
                <c:formatCode>General</c:formatCode>
                <c:ptCount val="7"/>
                <c:pt idx="0">
                  <c:v>-9.3174136328073365E-2</c:v>
                </c:pt>
                <c:pt idx="1">
                  <c:v>-0.12696409891401639</c:v>
                </c:pt>
                <c:pt idx="2">
                  <c:v>-0.16670224937456557</c:v>
                </c:pt>
                <c:pt idx="3">
                  <c:v>-0.1784779109338468</c:v>
                </c:pt>
                <c:pt idx="4">
                  <c:v>-0.21739903141244921</c:v>
                </c:pt>
                <c:pt idx="5">
                  <c:v>-0.2570320537249895</c:v>
                </c:pt>
                <c:pt idx="6">
                  <c:v>-0.27706569106523049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A-2947-BA37-C28178F39CFE}"/>
            </c:ext>
          </c:extLst>
        </c:ser>
        <c:ser>
          <c:idx val="0"/>
          <c:order val="1"/>
          <c:tx>
            <c:v>Resize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resize!$A$3:$A$9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resize!$F$3:$F$9</c:f>
              <c:numCache>
                <c:formatCode>General</c:formatCode>
                <c:ptCount val="7"/>
                <c:pt idx="0">
                  <c:v>5.5833934022036735E-2</c:v>
                </c:pt>
                <c:pt idx="1">
                  <c:v>2.6579607416876594E-2</c:v>
                </c:pt>
                <c:pt idx="2">
                  <c:v>-7.9280134913822131E-2</c:v>
                </c:pt>
                <c:pt idx="3">
                  <c:v>-3.8883380787015254E-2</c:v>
                </c:pt>
                <c:pt idx="4">
                  <c:v>-0.13318749591514267</c:v>
                </c:pt>
                <c:pt idx="5">
                  <c:v>-0.14232110718782964</c:v>
                </c:pt>
                <c:pt idx="6">
                  <c:v>-0.1277446801298292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6-234E-98F5-17CBF2924811}"/>
            </c:ext>
          </c:extLst>
        </c:ser>
        <c:ser>
          <c:idx val="2"/>
          <c:order val="2"/>
          <c:tx>
            <c:v>Resize + Feature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resize!$K$3:$K$9</c:f>
              <c:numCache>
                <c:formatCode>General</c:formatCode>
                <c:ptCount val="7"/>
                <c:pt idx="0">
                  <c:v>6.2411719344502403E-2</c:v>
                </c:pt>
                <c:pt idx="1">
                  <c:v>6.1931890775252851E-2</c:v>
                </c:pt>
                <c:pt idx="2">
                  <c:v>6.8002842663328344E-2</c:v>
                </c:pt>
                <c:pt idx="3">
                  <c:v>1.7048549794708157E-2</c:v>
                </c:pt>
                <c:pt idx="4">
                  <c:v>4.2218045435103102E-2</c:v>
                </c:pt>
                <c:pt idx="5">
                  <c:v>3.0868132930943148E-2</c:v>
                </c:pt>
                <c:pt idx="6">
                  <c:v>4.3051411386417437E-2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6-234E-98F5-17CBF2924811}"/>
            </c:ext>
          </c:extLst>
        </c:ser>
        <c:ser>
          <c:idx val="4"/>
          <c:order val="3"/>
          <c:tx>
            <c:v>TensorFlow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resize!$Z$3:$Z$9</c:f>
              <c:numCache>
                <c:formatCode>General</c:formatCode>
                <c:ptCount val="7"/>
                <c:pt idx="0">
                  <c:v>0.14793472775325645</c:v>
                </c:pt>
                <c:pt idx="1">
                  <c:v>0.13277589431743808</c:v>
                </c:pt>
                <c:pt idx="2">
                  <c:v>0.14634669477451423</c:v>
                </c:pt>
                <c:pt idx="3">
                  <c:v>0.14880437199408048</c:v>
                </c:pt>
                <c:pt idx="4">
                  <c:v>0.15546448573519356</c:v>
                </c:pt>
                <c:pt idx="5">
                  <c:v>0.15739746637150331</c:v>
                </c:pt>
                <c:pt idx="6">
                  <c:v>0.13742937220313645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B-2A42-B0AA-800A7DD2E896}"/>
            </c:ext>
          </c:extLst>
        </c:ser>
        <c:ser>
          <c:idx val="1"/>
          <c:order val="4"/>
          <c:tx>
            <c:v>OpenCV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resize!$U$3:$U$9</c:f>
              <c:numCache>
                <c:formatCode>General</c:formatCode>
                <c:ptCount val="7"/>
                <c:pt idx="0">
                  <c:v>0.38039275930050953</c:v>
                </c:pt>
                <c:pt idx="1">
                  <c:v>0.35172752844815802</c:v>
                </c:pt>
                <c:pt idx="2">
                  <c:v>0.3234057044223313</c:v>
                </c:pt>
                <c:pt idx="3">
                  <c:v>0.30116463299856</c:v>
                </c:pt>
                <c:pt idx="4">
                  <c:v>0.2768007822509152</c:v>
                </c:pt>
                <c:pt idx="5">
                  <c:v>0.2520008800907555</c:v>
                </c:pt>
                <c:pt idx="6">
                  <c:v>0.24972109110278617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B-2A42-B0AA-800A7DD2E896}"/>
            </c:ext>
          </c:extLst>
        </c:ser>
        <c:ser>
          <c:idx val="3"/>
          <c:order val="5"/>
          <c:tx>
            <c:v>Math Scipy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resize!$P$3:$P$9</c:f>
              <c:numCache>
                <c:formatCode>General</c:formatCode>
                <c:ptCount val="7"/>
                <c:pt idx="0">
                  <c:v>0.21016725493084965</c:v>
                </c:pt>
                <c:pt idx="1">
                  <c:v>0.19360501055261359</c:v>
                </c:pt>
                <c:pt idx="2">
                  <c:v>0.18418994717230208</c:v>
                </c:pt>
                <c:pt idx="3">
                  <c:v>0.18707655305307913</c:v>
                </c:pt>
                <c:pt idx="4">
                  <c:v>0.17635508311291204</c:v>
                </c:pt>
                <c:pt idx="5">
                  <c:v>0.17465441862189512</c:v>
                </c:pt>
                <c:pt idx="6">
                  <c:v>0.18331991640071821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6-234E-98F5-17CBF2924811}"/>
            </c:ext>
          </c:extLst>
        </c:ser>
        <c:ser>
          <c:idx val="5"/>
          <c:order val="6"/>
          <c:tx>
            <c:v>Image Classifier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resize!$AE$3:$AE$9</c:f>
              <c:numCache>
                <c:formatCode>General</c:formatCode>
                <c:ptCount val="7"/>
                <c:pt idx="0">
                  <c:v>0.78039663615213872</c:v>
                </c:pt>
                <c:pt idx="1">
                  <c:v>0.7518960616675181</c:v>
                </c:pt>
                <c:pt idx="2">
                  <c:v>0.69905994539159844</c:v>
                </c:pt>
                <c:pt idx="3">
                  <c:v>0.67255007100918296</c:v>
                </c:pt>
                <c:pt idx="4">
                  <c:v>0.63786651340742584</c:v>
                </c:pt>
                <c:pt idx="5">
                  <c:v>0.59390548247701713</c:v>
                </c:pt>
                <c:pt idx="6">
                  <c:v>0.55889683489699782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B-2A42-B0AA-800A7DD2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E-574C-A693-1E07C0540D8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E-574C-A693-1E07C054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Zip 95th Perc.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C-FC4D-AE8B-F0F625525AAB}"/>
            </c:ext>
          </c:extLst>
        </c:ser>
        <c:ser>
          <c:idx val="3"/>
          <c:order val="3"/>
          <c:tx>
            <c:v>Image Container 95th Perc.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0"/>
          <c:order val="0"/>
          <c:tx>
            <c:v>Zip Average</c:v>
          </c:tx>
          <c:spPr>
            <a:ln w="2222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bk'!$B$3:$B$14</c:f>
              <c:numCache>
                <c:formatCode>0.0</c:formatCode>
                <c:ptCount val="12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  <c:pt idx="7">
                  <c:v>1.5779090909090909</c:v>
                </c:pt>
                <c:pt idx="8">
                  <c:v>1.7783499999999999</c:v>
                </c:pt>
                <c:pt idx="9">
                  <c:v>0.94452000000000003</c:v>
                </c:pt>
                <c:pt idx="10">
                  <c:v>0.92816666666666658</c:v>
                </c:pt>
                <c:pt idx="11">
                  <c:v>0.92620000000000002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C-FC4D-AE8B-F0F625525AAB}"/>
            </c:ext>
          </c:extLst>
        </c:ser>
        <c:ser>
          <c:idx val="1"/>
          <c:order val="2"/>
          <c:tx>
            <c:v>Image Container Average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bk'!$D$3:$D$14</c:f>
              <c:numCache>
                <c:formatCode>0.0</c:formatCode>
                <c:ptCount val="12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  <c:pt idx="7">
                  <c:v>1.387909090909091</c:v>
                </c:pt>
                <c:pt idx="8">
                  <c:v>1.2533181818181818</c:v>
                </c:pt>
                <c:pt idx="9">
                  <c:v>1.3562400000000001</c:v>
                </c:pt>
                <c:pt idx="10">
                  <c:v>1.3615833333333334</c:v>
                </c:pt>
                <c:pt idx="11">
                  <c:v>1.1634980769230769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AVERAGE COLD START - 128MB TO 3GB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COLD START - 128MB TO 3GB</a:t>
          </a:r>
        </a:p>
      </cx:txPr>
    </cx:title>
    <cx:plotArea>
      <cx:plotAreaRegion>
        <cx:series layoutId="boxWhisker" uniqueId="{1027A42A-5AA0-674F-AD44-EB53C8071287}">
          <cx:tx>
            <cx:txData>
              <cx:f>_xlchart.v1.0</cx:f>
              <cx:v>Zip Package	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91611B-19A8-E44E-966E-83FC41317DC0}">
          <cx:tx>
            <cx:txData>
              <cx:f>_xlchart.v1.2</cx:f>
              <cx:v>Image Container	</cx:v>
            </cx:txData>
          </cx:tx>
          <cx:spPr>
            <a:solidFill>
              <a:srgbClr val="FFC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DEPLOYMENT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+mn-lt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DEPLOYMENT</a:t>
              </a:r>
            </a:p>
          </cx:txPr>
        </cx:title>
        <cx:tickLabels/>
      </cx:axis>
      <cx:axis id="1">
        <cx:valScaling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TIME (S)</a:t>
              </a:r>
            </a:p>
          </cx:txPr>
        </cx:title>
        <cx:majorGridlines/>
        <cx:majorTickMarks type="out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148617</xdr:colOff>
      <xdr:row>17</xdr:row>
      <xdr:rowOff>160666</xdr:rowOff>
    </xdr:from>
    <xdr:to>
      <xdr:col>6</xdr:col>
      <xdr:colOff>189148</xdr:colOff>
      <xdr:row>30</xdr:row>
      <xdr:rowOff>45357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D3D7B-CB6C-8643-A45C-E912273BF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254002</xdr:colOff>
      <xdr:row>14</xdr:row>
      <xdr:rowOff>84667</xdr:rowOff>
    </xdr:from>
    <xdr:to>
      <xdr:col>11</xdr:col>
      <xdr:colOff>567268</xdr:colOff>
      <xdr:row>27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C38BC-E624-9A4E-89A8-A70E9A87B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12063</xdr:rowOff>
    </xdr:from>
    <xdr:to>
      <xdr:col>5</xdr:col>
      <xdr:colOff>155892</xdr:colOff>
      <xdr:row>78</xdr:row>
      <xdr:rowOff>94613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2BB9-12F0-4C44-867F-5FE036F6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327813</xdr:colOff>
      <xdr:row>21</xdr:row>
      <xdr:rowOff>122141</xdr:rowOff>
    </xdr:from>
    <xdr:to>
      <xdr:col>16</xdr:col>
      <xdr:colOff>1910</xdr:colOff>
      <xdr:row>42</xdr:row>
      <xdr:rowOff>139605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98BD6-AE47-204B-BB3E-E56823F6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95183</xdr:colOff>
      <xdr:row>19</xdr:row>
      <xdr:rowOff>135327</xdr:rowOff>
    </xdr:from>
    <xdr:to>
      <xdr:col>28</xdr:col>
      <xdr:colOff>54543</xdr:colOff>
      <xdr:row>40</xdr:row>
      <xdr:rowOff>152789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799AE-2EAC-994E-9B36-2DE944689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42</xdr:row>
      <xdr:rowOff>177800</xdr:rowOff>
    </xdr:from>
    <xdr:to>
      <xdr:col>15</xdr:col>
      <xdr:colOff>647700</xdr:colOff>
      <xdr:row>63</xdr:row>
      <xdr:rowOff>195263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14BCD5-08F1-944D-BF61-49AFAD0F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272051</xdr:colOff>
      <xdr:row>12</xdr:row>
      <xdr:rowOff>155162</xdr:rowOff>
    </xdr:from>
    <xdr:to>
      <xdr:col>12</xdr:col>
      <xdr:colOff>614405</xdr:colOff>
      <xdr:row>37</xdr:row>
      <xdr:rowOff>91663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106EC-8300-A448-BF2B-DD35BF57B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436562</xdr:colOff>
      <xdr:row>1</xdr:row>
      <xdr:rowOff>136523</xdr:rowOff>
    </xdr:from>
    <xdr:to>
      <xdr:col>18</xdr:col>
      <xdr:colOff>460374</xdr:colOff>
      <xdr:row>18</xdr:row>
      <xdr:rowOff>15873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DA01B-CF0D-164F-8EAC-3A1ABD9D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658812</xdr:colOff>
      <xdr:row>19</xdr:row>
      <xdr:rowOff>134937</xdr:rowOff>
    </xdr:from>
    <xdr:to>
      <xdr:col>12</xdr:col>
      <xdr:colOff>174625</xdr:colOff>
      <xdr:row>36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5ADB7-B86D-BB4E-A86E-AD5CB5A04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184406</xdr:colOff>
      <xdr:row>19</xdr:row>
      <xdr:rowOff>128734</xdr:rowOff>
    </xdr:from>
    <xdr:to>
      <xdr:col>16</xdr:col>
      <xdr:colOff>661300</xdr:colOff>
      <xdr:row>35</xdr:row>
      <xdr:rowOff>100579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BD8EB34-6636-E447-A45F-C6D43FFDF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6206" y="3989534"/>
              <a:ext cx="3778894" cy="3223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9F75-3855-FE49-9A21-1A6C70A44219}">
  <dimension ref="A1:I40"/>
  <sheetViews>
    <sheetView zoomScale="37" zoomScaleNormal="37" workbookViewId="0">
      <selection activeCell="H45" sqref="H45"/>
    </sheetView>
  </sheetViews>
  <sheetFormatPr baseColWidth="10" defaultRowHeight="16" x14ac:dyDescent="0.2"/>
  <cols>
    <col min="3" max="4" width="11" customWidth="1"/>
    <col min="5" max="5" width="12.1640625" customWidth="1"/>
    <col min="6" max="6" width="14.83203125" bestFit="1" customWidth="1"/>
    <col min="9" max="9" width="12.33203125" style="1" customWidth="1"/>
  </cols>
  <sheetData>
    <row r="1" spans="1:9" x14ac:dyDescent="0.2">
      <c r="A1" s="56" t="s">
        <v>0</v>
      </c>
      <c r="B1" s="57" t="s">
        <v>1</v>
      </c>
      <c r="C1" s="58"/>
      <c r="D1" s="58"/>
      <c r="E1" s="59"/>
      <c r="F1" s="60" t="s">
        <v>2</v>
      </c>
      <c r="G1" s="61"/>
      <c r="H1" s="61"/>
      <c r="I1" s="62"/>
    </row>
    <row r="2" spans="1:9" x14ac:dyDescent="0.2">
      <c r="A2" s="56"/>
      <c r="B2" s="3" t="s">
        <v>3</v>
      </c>
      <c r="C2" s="4" t="s">
        <v>4</v>
      </c>
      <c r="D2" s="4" t="s">
        <v>6</v>
      </c>
      <c r="E2" s="5" t="s">
        <v>5</v>
      </c>
      <c r="F2" s="3" t="s">
        <v>3</v>
      </c>
      <c r="G2" s="4" t="s">
        <v>4</v>
      </c>
      <c r="H2" s="4" t="s">
        <v>6</v>
      </c>
      <c r="I2" s="6" t="s">
        <v>5</v>
      </c>
    </row>
    <row r="3" spans="1:9" x14ac:dyDescent="0.2">
      <c r="A3">
        <v>128</v>
      </c>
      <c r="B3" s="9">
        <v>1139.6099999999999</v>
      </c>
      <c r="C3" s="10">
        <v>8567.1999999999862</v>
      </c>
      <c r="D3" s="10">
        <v>276</v>
      </c>
      <c r="E3" s="11">
        <v>2707.4445289398695</v>
      </c>
      <c r="F3" s="9">
        <v>760.35</v>
      </c>
      <c r="G3" s="10">
        <v>4776.3999999999978</v>
      </c>
      <c r="H3" s="10">
        <v>260</v>
      </c>
      <c r="I3" s="11">
        <v>1910.4558080396316</v>
      </c>
    </row>
    <row r="4" spans="1:9" x14ac:dyDescent="0.2">
      <c r="A4">
        <v>192</v>
      </c>
      <c r="B4" s="9">
        <v>683.46</v>
      </c>
      <c r="C4" s="10">
        <v>4872.4999999999964</v>
      </c>
      <c r="D4" s="10">
        <v>176</v>
      </c>
      <c r="E4" s="11">
        <v>1709.2665853220476</v>
      </c>
      <c r="F4" s="9">
        <v>549.70000000000005</v>
      </c>
      <c r="G4" s="10">
        <v>4983.1999999999935</v>
      </c>
      <c r="H4" s="10">
        <v>150.80000000000001</v>
      </c>
      <c r="I4" s="11">
        <v>1469.8577171082627</v>
      </c>
    </row>
    <row r="5" spans="1:9" x14ac:dyDescent="0.2">
      <c r="A5">
        <v>256</v>
      </c>
      <c r="B5" s="9">
        <v>434.07499999999999</v>
      </c>
      <c r="C5" s="10">
        <v>2943.0999999999976</v>
      </c>
      <c r="D5" s="10">
        <v>137</v>
      </c>
      <c r="E5" s="11">
        <v>1123.4326164007189</v>
      </c>
      <c r="F5" s="12">
        <v>445.84</v>
      </c>
      <c r="G5" s="13">
        <v>4203.8499999999876</v>
      </c>
      <c r="H5" s="13">
        <v>116</v>
      </c>
      <c r="I5" s="14">
        <v>1261.4750496559664</v>
      </c>
    </row>
    <row r="6" spans="1:9" x14ac:dyDescent="0.2">
      <c r="A6">
        <v>320</v>
      </c>
      <c r="B6" s="9">
        <v>323.52499999999998</v>
      </c>
      <c r="C6" s="10">
        <v>2242.8000000000002</v>
      </c>
      <c r="D6" s="10">
        <v>95</v>
      </c>
      <c r="E6" s="11">
        <v>908.31544858916095</v>
      </c>
      <c r="F6" s="9">
        <v>362.69499999999999</v>
      </c>
      <c r="G6" s="10">
        <v>3172.9999999999905</v>
      </c>
      <c r="H6" s="10">
        <v>91.600000000000023</v>
      </c>
      <c r="I6" s="11">
        <v>1038.9143018594173</v>
      </c>
    </row>
    <row r="7" spans="1:9" x14ac:dyDescent="0.2">
      <c r="A7">
        <v>384</v>
      </c>
      <c r="B7" s="9">
        <v>58.75</v>
      </c>
      <c r="C7" s="10">
        <v>86.699999999999932</v>
      </c>
      <c r="D7" s="10">
        <v>66</v>
      </c>
      <c r="E7" s="11">
        <v>10.964013679287159</v>
      </c>
      <c r="F7" s="9">
        <v>65.849999999999994</v>
      </c>
      <c r="G7" s="10">
        <v>101.89999999999998</v>
      </c>
      <c r="H7" s="10">
        <v>68</v>
      </c>
      <c r="I7" s="11">
        <v>28.969288859999999</v>
      </c>
    </row>
    <row r="8" spans="1:9" x14ac:dyDescent="0.2">
      <c r="A8">
        <v>448</v>
      </c>
      <c r="B8" s="12">
        <v>49.64</v>
      </c>
      <c r="C8" s="13">
        <v>82.849999999999966</v>
      </c>
      <c r="D8" s="13">
        <v>54.800000000000011</v>
      </c>
      <c r="E8" s="14">
        <v>13.562068314593356</v>
      </c>
      <c r="F8" s="9">
        <v>49.86</v>
      </c>
      <c r="G8" s="10">
        <v>100</v>
      </c>
      <c r="H8" s="10">
        <v>54.800000000000011</v>
      </c>
      <c r="I8" s="11">
        <v>17.642934316976056</v>
      </c>
    </row>
    <row r="9" spans="1:9" x14ac:dyDescent="0.2">
      <c r="A9">
        <v>512</v>
      </c>
      <c r="B9" s="15">
        <v>44.65</v>
      </c>
      <c r="C9" s="16">
        <v>69.845499999999959</v>
      </c>
      <c r="D9" s="16"/>
      <c r="E9" s="17"/>
      <c r="F9" s="15">
        <v>44.7</v>
      </c>
      <c r="G9" s="16">
        <v>74.849999999999966</v>
      </c>
      <c r="H9" s="16"/>
      <c r="I9" s="17"/>
    </row>
    <row r="10" spans="1:9" x14ac:dyDescent="0.2">
      <c r="A10">
        <v>1024</v>
      </c>
      <c r="B10" s="15">
        <v>20.940099009900987</v>
      </c>
      <c r="C10" s="16">
        <v>33.949999999999989</v>
      </c>
      <c r="D10" s="16"/>
      <c r="E10" s="17"/>
      <c r="F10" s="15">
        <v>21.33</v>
      </c>
      <c r="G10" s="16">
        <v>30</v>
      </c>
      <c r="H10" s="16"/>
      <c r="I10" s="17"/>
    </row>
    <row r="11" spans="1:9" x14ac:dyDescent="0.2">
      <c r="A11">
        <v>1536</v>
      </c>
      <c r="B11" s="15">
        <v>17.53</v>
      </c>
      <c r="C11" s="16">
        <v>30.849999999999966</v>
      </c>
      <c r="D11" s="16"/>
      <c r="E11" s="17"/>
      <c r="F11" s="15">
        <v>17.29</v>
      </c>
      <c r="G11" s="16">
        <v>28</v>
      </c>
      <c r="H11" s="16"/>
      <c r="I11" s="17"/>
    </row>
    <row r="12" spans="1:9" x14ac:dyDescent="0.2">
      <c r="A12">
        <v>2048</v>
      </c>
      <c r="B12" s="15">
        <v>16.079999999999998</v>
      </c>
      <c r="C12" s="16">
        <v>22.949999999999989</v>
      </c>
      <c r="D12" s="16"/>
      <c r="E12" s="17"/>
      <c r="F12" s="15">
        <v>17.16</v>
      </c>
      <c r="G12" s="16">
        <v>24.949999999999989</v>
      </c>
      <c r="H12" s="16"/>
      <c r="I12" s="17"/>
    </row>
    <row r="13" spans="1:9" x14ac:dyDescent="0.2">
      <c r="A13">
        <v>2560</v>
      </c>
      <c r="B13" s="15">
        <v>16.08080808080808</v>
      </c>
      <c r="C13" s="16">
        <v>18</v>
      </c>
      <c r="D13" s="16"/>
      <c r="E13" s="17"/>
      <c r="F13" s="15">
        <v>16.37</v>
      </c>
      <c r="G13" s="16">
        <v>21.899999999999977</v>
      </c>
      <c r="H13" s="16"/>
      <c r="I13" s="17"/>
    </row>
    <row r="14" spans="1:9" ht="17" thickBot="1" x14ac:dyDescent="0.25">
      <c r="A14">
        <v>3008</v>
      </c>
      <c r="B14" s="18">
        <v>16.579999999999998</v>
      </c>
      <c r="C14" s="19">
        <v>18</v>
      </c>
      <c r="D14" s="19"/>
      <c r="E14" s="20"/>
      <c r="F14" s="18">
        <v>16.27</v>
      </c>
      <c r="G14" s="19">
        <v>22</v>
      </c>
      <c r="H14" s="19"/>
      <c r="I14" s="20"/>
    </row>
    <row r="36" spans="3:6" x14ac:dyDescent="0.2">
      <c r="C36" t="s">
        <v>11</v>
      </c>
    </row>
    <row r="39" spans="3:6" x14ac:dyDescent="0.2">
      <c r="E39" t="s">
        <v>10</v>
      </c>
      <c r="F39" t="s">
        <v>9</v>
      </c>
    </row>
    <row r="40" spans="3:6" x14ac:dyDescent="0.2">
      <c r="E40" s="28">
        <f>(B3-F3)/F3</f>
        <v>0.49879660682580373</v>
      </c>
      <c r="F40" s="27">
        <f>(F6-B6)/B6</f>
        <v>0.12107256008036479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5D20-AEC8-E342-9EA8-01B34B7AB9E3}">
  <dimension ref="A1:V50"/>
  <sheetViews>
    <sheetView zoomScale="133" zoomScaleNormal="90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X10" sqref="X10"/>
    </sheetView>
  </sheetViews>
  <sheetFormatPr baseColWidth="10" defaultRowHeight="16" x14ac:dyDescent="0.2"/>
  <cols>
    <col min="1" max="1" width="14.83203125" customWidth="1"/>
    <col min="4" max="4" width="15.83203125" customWidth="1"/>
    <col min="7" max="7" width="21" bestFit="1" customWidth="1"/>
  </cols>
  <sheetData>
    <row r="1" spans="1:22" x14ac:dyDescent="0.2">
      <c r="A1" s="69" t="s">
        <v>0</v>
      </c>
      <c r="B1" s="69" t="s">
        <v>18</v>
      </c>
      <c r="C1" s="69"/>
      <c r="D1" s="70" t="s">
        <v>2</v>
      </c>
      <c r="E1" s="70"/>
      <c r="F1" s="71" t="s">
        <v>12</v>
      </c>
      <c r="G1" s="71"/>
      <c r="H1" s="72" t="s">
        <v>2</v>
      </c>
      <c r="I1" s="72"/>
      <c r="J1" s="68" t="s">
        <v>13</v>
      </c>
      <c r="K1" s="68"/>
      <c r="L1" s="63" t="s">
        <v>2</v>
      </c>
      <c r="M1" s="63"/>
      <c r="N1" s="37"/>
      <c r="O1" s="64" t="s">
        <v>16</v>
      </c>
      <c r="P1" s="64"/>
      <c r="Q1" s="65" t="s">
        <v>2</v>
      </c>
      <c r="R1" s="65"/>
      <c r="S1" s="66" t="s">
        <v>15</v>
      </c>
      <c r="T1" s="66"/>
      <c r="U1" s="67" t="s">
        <v>2</v>
      </c>
      <c r="V1" s="67"/>
    </row>
    <row r="2" spans="1:22" x14ac:dyDescent="0.2">
      <c r="A2" s="69"/>
      <c r="B2" s="7" t="s">
        <v>3</v>
      </c>
      <c r="C2" s="8" t="s">
        <v>4</v>
      </c>
      <c r="D2" s="7" t="s">
        <v>3</v>
      </c>
      <c r="E2" s="8" t="s">
        <v>4</v>
      </c>
      <c r="F2" s="7" t="s">
        <v>3</v>
      </c>
      <c r="G2" s="8" t="s">
        <v>4</v>
      </c>
      <c r="H2" s="7" t="s">
        <v>3</v>
      </c>
      <c r="I2" s="8" t="s">
        <v>4</v>
      </c>
      <c r="J2" s="7" t="s">
        <v>3</v>
      </c>
      <c r="K2" s="8" t="s">
        <v>4</v>
      </c>
      <c r="L2" s="7" t="s">
        <v>3</v>
      </c>
      <c r="M2" s="8" t="s">
        <v>4</v>
      </c>
      <c r="N2" s="8" t="s">
        <v>22</v>
      </c>
      <c r="O2" s="7" t="s">
        <v>3</v>
      </c>
      <c r="P2" s="8" t="s">
        <v>4</v>
      </c>
      <c r="Q2" s="7" t="s">
        <v>3</v>
      </c>
      <c r="R2" s="8" t="s">
        <v>4</v>
      </c>
      <c r="S2" s="7" t="s">
        <v>3</v>
      </c>
      <c r="T2" s="8" t="s">
        <v>4</v>
      </c>
      <c r="U2" s="7" t="s">
        <v>3</v>
      </c>
      <c r="V2" s="8" t="s">
        <v>4</v>
      </c>
    </row>
    <row r="3" spans="1:22" x14ac:dyDescent="0.2">
      <c r="A3" s="7">
        <v>128</v>
      </c>
      <c r="B3" s="42">
        <v>13.902771</v>
      </c>
      <c r="C3" s="42">
        <v>14.136735999999999</v>
      </c>
      <c r="D3" s="42">
        <v>2.7707083333333333</v>
      </c>
      <c r="E3" s="42">
        <v>2.9409999999999998</v>
      </c>
      <c r="F3" s="42">
        <v>12.584279</v>
      </c>
      <c r="G3" s="42">
        <v>12.8475445</v>
      </c>
      <c r="H3" s="42">
        <v>2.7635500000000004</v>
      </c>
      <c r="I3" s="42">
        <v>3.7194500000000001</v>
      </c>
      <c r="J3" s="42">
        <v>15.284255999999997</v>
      </c>
      <c r="K3" s="42">
        <v>15.6767825</v>
      </c>
      <c r="L3" s="42">
        <v>3.05945</v>
      </c>
      <c r="M3" s="42">
        <v>3.1539999999999999</v>
      </c>
      <c r="N3" s="41">
        <f>1-L3/J3</f>
        <v>0.79982996882543711</v>
      </c>
      <c r="O3" s="42">
        <v>13.131603500000001</v>
      </c>
      <c r="P3" s="42">
        <v>13.437488999999999</v>
      </c>
      <c r="Q3" s="42">
        <v>2.8224499999999999</v>
      </c>
      <c r="R3" s="42">
        <v>2.992</v>
      </c>
      <c r="S3" s="42">
        <v>14.531919</v>
      </c>
      <c r="T3" s="42">
        <v>14.970844999999999</v>
      </c>
      <c r="U3" s="42">
        <v>2.8411999999999997</v>
      </c>
      <c r="V3" s="42">
        <v>2.9591500000000002</v>
      </c>
    </row>
    <row r="4" spans="1:22" x14ac:dyDescent="0.2">
      <c r="A4" s="7">
        <v>192</v>
      </c>
      <c r="B4" s="42">
        <v>9.5745090000000008</v>
      </c>
      <c r="C4" s="42">
        <v>9.9106820000000013</v>
      </c>
      <c r="D4" s="42">
        <v>2.2185999999999999</v>
      </c>
      <c r="E4" s="42">
        <v>2.3544</v>
      </c>
      <c r="F4" s="42">
        <v>8.6800315000000001</v>
      </c>
      <c r="G4" s="42">
        <v>9.0720564999999986</v>
      </c>
      <c r="H4" s="42">
        <v>2.1535500000000001</v>
      </c>
      <c r="I4" s="42">
        <v>2.3201499999999999</v>
      </c>
      <c r="J4" s="42">
        <v>10.867018499999997</v>
      </c>
      <c r="K4" s="42">
        <v>11.292242500000008</v>
      </c>
      <c r="L4" s="42">
        <v>2.55335</v>
      </c>
      <c r="M4" s="42">
        <v>2.6930500000000022</v>
      </c>
      <c r="N4" s="41">
        <f t="shared" ref="N4:N9" si="0">1-L4/J4</f>
        <v>0.76503674858011872</v>
      </c>
      <c r="O4" s="42">
        <v>8.9549250000000011</v>
      </c>
      <c r="P4" s="42">
        <v>9.1351940000000003</v>
      </c>
      <c r="Q4" s="42">
        <v>2.2601999999999998</v>
      </c>
      <c r="R4" s="42">
        <v>2.3608000000000002</v>
      </c>
      <c r="S4" s="43">
        <v>9.9824789999999997</v>
      </c>
      <c r="T4" s="43">
        <v>10.301406</v>
      </c>
      <c r="U4" s="42">
        <v>2.2308000000000003</v>
      </c>
      <c r="V4" s="42">
        <v>2.3284000000000002</v>
      </c>
    </row>
    <row r="5" spans="1:22" x14ac:dyDescent="0.2">
      <c r="A5" s="7">
        <v>256</v>
      </c>
      <c r="B5" s="42">
        <v>7.2162170000000012</v>
      </c>
      <c r="C5" s="42">
        <v>7.4673034999999999</v>
      </c>
      <c r="D5" s="42">
        <v>1.9008333333333332</v>
      </c>
      <c r="E5" s="42">
        <v>2.1312500000000001</v>
      </c>
      <c r="F5" s="42">
        <v>6.2979319999999994</v>
      </c>
      <c r="G5" s="42">
        <v>6.4558615000000001</v>
      </c>
      <c r="H5" s="42">
        <v>1.8953</v>
      </c>
      <c r="I5" s="42">
        <v>2.0604500000000003</v>
      </c>
      <c r="J5" s="42">
        <v>7.7882359999999995</v>
      </c>
      <c r="K5" s="42">
        <v>8.0273275000000019</v>
      </c>
      <c r="L5" s="42">
        <v>2.0696500000000002</v>
      </c>
      <c r="M5" s="42">
        <v>2.2613000000000003</v>
      </c>
      <c r="N5" s="41">
        <f t="shared" si="0"/>
        <v>0.73425946517285812</v>
      </c>
      <c r="O5" s="42">
        <v>6.8351664999999997</v>
      </c>
      <c r="P5" s="42">
        <v>6.9901595000000007</v>
      </c>
      <c r="Q5" s="42">
        <v>1.8931</v>
      </c>
      <c r="R5" s="42">
        <v>1.94425</v>
      </c>
      <c r="S5" s="42">
        <v>7.627080499999999</v>
      </c>
      <c r="T5" s="42">
        <v>7.9521390000000007</v>
      </c>
      <c r="U5" s="42">
        <v>1.8946000000000001</v>
      </c>
      <c r="V5" s="42">
        <v>1.9694</v>
      </c>
    </row>
    <row r="6" spans="1:22" x14ac:dyDescent="0.2">
      <c r="A6" s="7">
        <v>320</v>
      </c>
      <c r="B6" s="42">
        <v>5.8561884999999991</v>
      </c>
      <c r="C6" s="42">
        <v>6.0505819999999995</v>
      </c>
      <c r="D6" s="42">
        <v>1.6772799999999999</v>
      </c>
      <c r="E6" s="42">
        <v>1.7584000000000002</v>
      </c>
      <c r="F6" s="42">
        <v>5.3486039999999999</v>
      </c>
      <c r="G6" s="42">
        <v>5.5564615000000002</v>
      </c>
      <c r="H6" s="42">
        <v>1.7514000000000001</v>
      </c>
      <c r="I6" s="42">
        <v>2.2029999999999998</v>
      </c>
      <c r="J6" s="42">
        <v>6.4936315000000011</v>
      </c>
      <c r="K6" s="42">
        <v>7.1455015000000017</v>
      </c>
      <c r="L6" s="42">
        <v>1.9704000000000002</v>
      </c>
      <c r="M6" s="42">
        <v>2.2710000000000021</v>
      </c>
      <c r="N6" s="41">
        <f t="shared" si="0"/>
        <v>0.69656424144178808</v>
      </c>
      <c r="O6" s="42">
        <v>5.5005895000000002</v>
      </c>
      <c r="P6" s="42">
        <v>5.7364354999999998</v>
      </c>
      <c r="Q6" s="42">
        <v>1.7212499999999999</v>
      </c>
      <c r="R6" s="42">
        <v>1.82955</v>
      </c>
      <c r="S6" s="42">
        <v>6.0706370000000005</v>
      </c>
      <c r="T6" s="42">
        <v>6.2845350000000009</v>
      </c>
      <c r="U6" s="42">
        <v>1.6910499999999999</v>
      </c>
      <c r="V6" s="42">
        <v>1.7534000000000001</v>
      </c>
    </row>
    <row r="7" spans="1:22" x14ac:dyDescent="0.2">
      <c r="A7" s="7">
        <v>384</v>
      </c>
      <c r="B7" s="42">
        <v>4.8976600000000001</v>
      </c>
      <c r="C7" s="42">
        <v>5.069757000000001</v>
      </c>
      <c r="D7" s="42">
        <v>1.5789200000000001</v>
      </c>
      <c r="E7" s="42">
        <v>1.7197</v>
      </c>
      <c r="F7" s="42">
        <v>4.4421464999999998</v>
      </c>
      <c r="G7" s="42">
        <v>4.5426000000000002</v>
      </c>
      <c r="H7" s="42">
        <v>1.6086500000000001</v>
      </c>
      <c r="I7" s="42">
        <v>1.7222500000000001</v>
      </c>
      <c r="J7" s="42">
        <v>5.2042145000000009</v>
      </c>
      <c r="K7" s="42">
        <v>5.3488220000000002</v>
      </c>
      <c r="L7" s="42">
        <v>1.67875</v>
      </c>
      <c r="M7" s="42">
        <v>1.7477000000000003</v>
      </c>
      <c r="N7" s="41">
        <f t="shared" si="0"/>
        <v>0.67742490245165721</v>
      </c>
      <c r="O7" s="42">
        <v>4.5758350000000005</v>
      </c>
      <c r="P7" s="42">
        <v>4.7254869999999993</v>
      </c>
      <c r="Q7" s="42">
        <v>1.6033499999999998</v>
      </c>
      <c r="R7" s="42">
        <v>1.6649500000000002</v>
      </c>
      <c r="S7" s="42">
        <v>5.0136354999999986</v>
      </c>
      <c r="T7" s="42">
        <v>5.1528295000000002</v>
      </c>
      <c r="U7" s="42">
        <v>1.5882499999999999</v>
      </c>
      <c r="V7" s="42">
        <v>1.6602000000000001</v>
      </c>
    </row>
    <row r="8" spans="1:22" x14ac:dyDescent="0.2">
      <c r="A8" s="7">
        <v>448</v>
      </c>
      <c r="B8" s="42">
        <v>4.1654125000000004</v>
      </c>
      <c r="C8" s="42">
        <v>4.2812825000000005</v>
      </c>
      <c r="D8" s="42">
        <v>1.4825599999999999</v>
      </c>
      <c r="E8" s="42">
        <v>1.5283</v>
      </c>
      <c r="F8" s="42">
        <v>3.8551370000000009</v>
      </c>
      <c r="G8" s="42">
        <v>3.9505850000000002</v>
      </c>
      <c r="H8" s="42">
        <v>1.56555</v>
      </c>
      <c r="I8" s="42">
        <v>1.7153</v>
      </c>
      <c r="J8" s="42">
        <v>4.5009115000000008</v>
      </c>
      <c r="K8" s="42">
        <v>4.7084974999999991</v>
      </c>
      <c r="L8" s="42">
        <v>1.5960000000000001</v>
      </c>
      <c r="M8" s="42">
        <v>1.7636500000000002</v>
      </c>
      <c r="N8" s="41">
        <f t="shared" si="0"/>
        <v>0.64540515848845281</v>
      </c>
      <c r="O8" s="42">
        <v>3.9798525000000007</v>
      </c>
      <c r="P8" s="42">
        <v>4.1028959999999994</v>
      </c>
      <c r="Q8" s="42">
        <v>1.5258</v>
      </c>
      <c r="R8" s="42">
        <v>1.5828</v>
      </c>
      <c r="S8" s="42">
        <v>4.3454945</v>
      </c>
      <c r="T8" s="42">
        <v>4.4759270000000004</v>
      </c>
      <c r="U8" s="42">
        <v>1.5144500000000001</v>
      </c>
      <c r="V8" s="42">
        <v>1.5534000000000001</v>
      </c>
    </row>
    <row r="9" spans="1:22" x14ac:dyDescent="0.2">
      <c r="A9" s="7">
        <v>512</v>
      </c>
      <c r="B9" s="42">
        <v>3.7020360000000001</v>
      </c>
      <c r="C9" s="42">
        <v>3.8307094999999998</v>
      </c>
      <c r="D9" s="42">
        <v>1.4725652173913042</v>
      </c>
      <c r="E9" s="42">
        <v>1.6849999999999998</v>
      </c>
      <c r="F9" s="42">
        <v>3.4013584999999997</v>
      </c>
      <c r="G9" s="42">
        <v>3.5665500000000003</v>
      </c>
      <c r="H9" s="42">
        <v>1.5003499999999999</v>
      </c>
      <c r="I9" s="42">
        <v>1.6402000000000001</v>
      </c>
      <c r="J9" s="42">
        <v>3.9799080000000009</v>
      </c>
      <c r="K9" s="42">
        <v>4.0680405000000004</v>
      </c>
      <c r="L9" s="42">
        <v>1.5340597014925372</v>
      </c>
      <c r="M9" s="42">
        <v>1.6802999999999997</v>
      </c>
      <c r="N9" s="41">
        <f t="shared" si="0"/>
        <v>0.61454895402292298</v>
      </c>
      <c r="O9" s="42">
        <v>3.5054605000000003</v>
      </c>
      <c r="P9" s="42">
        <v>3.6048149999999999</v>
      </c>
      <c r="Q9" s="42">
        <v>1.46055</v>
      </c>
      <c r="R9" s="42">
        <v>1.5424500000000001</v>
      </c>
      <c r="S9" s="42">
        <v>3.8091395000000001</v>
      </c>
      <c r="T9" s="42">
        <v>3.9268395000000003</v>
      </c>
      <c r="U9" s="42">
        <v>1.4807999999999999</v>
      </c>
      <c r="V9" s="42">
        <v>1.5562</v>
      </c>
    </row>
    <row r="10" spans="1:22" x14ac:dyDescent="0.2">
      <c r="F10" s="21"/>
      <c r="G10" s="21"/>
      <c r="H10" s="21"/>
      <c r="I10" s="21"/>
    </row>
    <row r="11" spans="1:22" x14ac:dyDescent="0.2">
      <c r="F11" s="21"/>
      <c r="G11" s="21"/>
      <c r="H11" s="21"/>
      <c r="I11" s="21"/>
    </row>
    <row r="12" spans="1:22" x14ac:dyDescent="0.2">
      <c r="F12" s="21"/>
      <c r="G12" s="21"/>
      <c r="H12" s="21"/>
      <c r="I12" s="21"/>
    </row>
    <row r="13" spans="1:22" x14ac:dyDescent="0.2">
      <c r="F13" s="25"/>
      <c r="G13" s="25"/>
      <c r="H13" s="21"/>
      <c r="I13" s="21"/>
    </row>
    <row r="14" spans="1:22" x14ac:dyDescent="0.2">
      <c r="F14" s="26"/>
      <c r="G14" s="26"/>
      <c r="H14" s="21"/>
      <c r="I14" s="21"/>
    </row>
    <row r="16" spans="1:22" x14ac:dyDescent="0.2">
      <c r="C16" s="46">
        <f>(B5-S5)/S5</f>
        <v>-5.3869039405051236E-2</v>
      </c>
      <c r="D16" s="46">
        <f>(D5-U5)/D5</f>
        <v>3.2792634809292896E-3</v>
      </c>
    </row>
    <row r="17" spans="7:20" x14ac:dyDescent="0.2">
      <c r="G17" s="47">
        <v>5.3869039405051201E-2</v>
      </c>
      <c r="H17" s="47">
        <v>3.2792634809292896E-3</v>
      </c>
      <c r="I17" s="2">
        <f>G17/H17</f>
        <v>16.427176321246865</v>
      </c>
    </row>
    <row r="19" spans="7:20" x14ac:dyDescent="0.2">
      <c r="S19">
        <f t="shared" ref="S19:T19" si="1">S10/1000</f>
        <v>0</v>
      </c>
      <c r="T19">
        <f t="shared" si="1"/>
        <v>0</v>
      </c>
    </row>
    <row r="36" spans="1:17" x14ac:dyDescent="0.2">
      <c r="A36" s="2"/>
      <c r="B36" s="2"/>
    </row>
    <row r="37" spans="1:17" x14ac:dyDescent="0.2">
      <c r="A37" s="2"/>
      <c r="B37" s="2"/>
    </row>
    <row r="38" spans="1:17" x14ac:dyDescent="0.2">
      <c r="A38" s="2"/>
      <c r="B38" s="2"/>
    </row>
    <row r="39" spans="1:17" x14ac:dyDescent="0.2">
      <c r="A39" s="2"/>
      <c r="B39" s="2"/>
      <c r="Q39" s="2"/>
    </row>
    <row r="40" spans="1:17" x14ac:dyDescent="0.2">
      <c r="A40" s="2"/>
      <c r="B40" s="2"/>
      <c r="Q40" s="2"/>
    </row>
    <row r="41" spans="1:17" x14ac:dyDescent="0.2">
      <c r="A41" s="2"/>
      <c r="B41" s="2"/>
      <c r="Q41" s="2"/>
    </row>
    <row r="42" spans="1:17" x14ac:dyDescent="0.2">
      <c r="A42" s="2"/>
      <c r="B42" s="2"/>
      <c r="Q42" s="2"/>
    </row>
    <row r="43" spans="1:17" x14ac:dyDescent="0.2">
      <c r="A43" s="2"/>
      <c r="B43" s="2"/>
      <c r="Q43" s="2"/>
    </row>
    <row r="44" spans="1:17" x14ac:dyDescent="0.2">
      <c r="A44" s="2"/>
      <c r="B44" s="2"/>
      <c r="Q44" s="2"/>
    </row>
    <row r="45" spans="1:17" x14ac:dyDescent="0.2">
      <c r="A45" s="2"/>
      <c r="B45" s="2"/>
      <c r="Q45" s="2"/>
    </row>
    <row r="46" spans="1:17" x14ac:dyDescent="0.2">
      <c r="A46" s="22"/>
      <c r="B46" s="2"/>
      <c r="Q46" s="2"/>
    </row>
    <row r="47" spans="1:17" x14ac:dyDescent="0.2">
      <c r="A47" s="23"/>
      <c r="B47" s="2"/>
      <c r="Q47" s="2"/>
    </row>
    <row r="48" spans="1:17" x14ac:dyDescent="0.2">
      <c r="Q48" s="2"/>
    </row>
    <row r="49" spans="17:17" x14ac:dyDescent="0.2">
      <c r="Q49" s="22"/>
    </row>
    <row r="50" spans="17:17" x14ac:dyDescent="0.2">
      <c r="Q50" s="23"/>
    </row>
  </sheetData>
  <mergeCells count="11">
    <mergeCell ref="J1:K1"/>
    <mergeCell ref="A1:A2"/>
    <mergeCell ref="B1:C1"/>
    <mergeCell ref="D1:E1"/>
    <mergeCell ref="F1:G1"/>
    <mergeCell ref="H1:I1"/>
    <mergeCell ref="L1:M1"/>
    <mergeCell ref="O1:P1"/>
    <mergeCell ref="Q1:R1"/>
    <mergeCell ref="S1:T1"/>
    <mergeCell ref="U1:V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693F-DFBF-A645-98AD-B3E2E7E6F16B}">
  <dimension ref="A1:BN55"/>
  <sheetViews>
    <sheetView tabSelected="1" zoomScale="150" zoomScaleNormal="113" workbookViewId="0">
      <pane xSplit="1" topLeftCell="BF1" activePane="topRight" state="frozen"/>
      <selection pane="topRight" activeCell="BJ3" sqref="BJ3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66" x14ac:dyDescent="0.2">
      <c r="A1" s="69" t="s">
        <v>0</v>
      </c>
      <c r="B1" s="69" t="s">
        <v>14</v>
      </c>
      <c r="C1" s="69"/>
      <c r="D1" s="70" t="s">
        <v>2</v>
      </c>
      <c r="E1" s="70"/>
      <c r="F1" s="31"/>
      <c r="G1" s="64" t="s">
        <v>17</v>
      </c>
      <c r="H1" s="64"/>
      <c r="I1" s="65" t="s">
        <v>2</v>
      </c>
      <c r="J1" s="65"/>
      <c r="K1" s="30"/>
      <c r="L1" s="78" t="s">
        <v>19</v>
      </c>
      <c r="M1" s="78"/>
      <c r="N1" s="79" t="s">
        <v>2</v>
      </c>
      <c r="O1" s="79"/>
      <c r="P1" s="32"/>
      <c r="Q1" s="74" t="s">
        <v>20</v>
      </c>
      <c r="R1" s="74"/>
      <c r="S1" s="75" t="s">
        <v>2</v>
      </c>
      <c r="T1" s="75"/>
      <c r="U1" s="34"/>
      <c r="V1" s="76" t="s">
        <v>21</v>
      </c>
      <c r="W1" s="76"/>
      <c r="X1" s="77" t="s">
        <v>2</v>
      </c>
      <c r="Y1" s="77"/>
      <c r="Z1" s="35"/>
      <c r="AA1" s="71" t="s">
        <v>12</v>
      </c>
      <c r="AB1" s="71"/>
      <c r="AC1" s="72" t="s">
        <v>2</v>
      </c>
      <c r="AD1" s="72"/>
      <c r="AE1" s="36"/>
      <c r="AF1" s="80" t="s">
        <v>23</v>
      </c>
      <c r="AG1" s="80"/>
      <c r="AH1" s="81" t="s">
        <v>2</v>
      </c>
      <c r="AI1" s="81"/>
      <c r="AJ1" s="38"/>
      <c r="AK1" s="82" t="s">
        <v>25</v>
      </c>
      <c r="AL1" s="82"/>
      <c r="AM1" s="83" t="s">
        <v>2</v>
      </c>
      <c r="AN1" s="83"/>
      <c r="AO1" s="48"/>
      <c r="AP1" s="84" t="s">
        <v>26</v>
      </c>
      <c r="AQ1" s="84"/>
      <c r="AR1" s="85" t="s">
        <v>2</v>
      </c>
      <c r="AS1" s="85"/>
      <c r="AT1" s="50"/>
      <c r="AU1" s="86" t="s">
        <v>30</v>
      </c>
      <c r="AV1" s="86"/>
      <c r="AW1" s="87" t="s">
        <v>2</v>
      </c>
      <c r="AX1" s="87"/>
      <c r="AY1" s="55"/>
      <c r="AZ1" s="76" t="s">
        <v>27</v>
      </c>
      <c r="BA1" s="76"/>
      <c r="BB1" s="77" t="s">
        <v>2</v>
      </c>
      <c r="BC1" s="77"/>
      <c r="BD1" s="51"/>
      <c r="BE1" s="88" t="s">
        <v>28</v>
      </c>
      <c r="BF1" s="88"/>
      <c r="BG1" s="89" t="s">
        <v>2</v>
      </c>
      <c r="BH1" s="89"/>
      <c r="BI1" s="53"/>
      <c r="BJ1" s="66" t="s">
        <v>29</v>
      </c>
      <c r="BK1" s="66"/>
      <c r="BL1" s="67" t="s">
        <v>2</v>
      </c>
      <c r="BM1" s="67"/>
      <c r="BN1" s="54"/>
    </row>
    <row r="2" spans="1:66" x14ac:dyDescent="0.2">
      <c r="A2" s="69"/>
      <c r="B2" s="7" t="s">
        <v>3</v>
      </c>
      <c r="C2" s="8" t="s">
        <v>4</v>
      </c>
      <c r="D2" s="7" t="s">
        <v>3</v>
      </c>
      <c r="E2" s="8" t="s">
        <v>4</v>
      </c>
      <c r="F2" s="8" t="s">
        <v>22</v>
      </c>
      <c r="G2" s="7" t="s">
        <v>3</v>
      </c>
      <c r="H2" s="8" t="s">
        <v>4</v>
      </c>
      <c r="I2" s="7" t="s">
        <v>3</v>
      </c>
      <c r="J2" s="8" t="s">
        <v>4</v>
      </c>
      <c r="K2" s="8" t="s">
        <v>22</v>
      </c>
      <c r="L2" s="7" t="s">
        <v>3</v>
      </c>
      <c r="M2" s="8" t="s">
        <v>4</v>
      </c>
      <c r="N2" s="7" t="s">
        <v>3</v>
      </c>
      <c r="O2" s="8" t="s">
        <v>4</v>
      </c>
      <c r="P2" s="8" t="s">
        <v>22</v>
      </c>
      <c r="Q2" s="7" t="s">
        <v>3</v>
      </c>
      <c r="R2" s="8" t="s">
        <v>4</v>
      </c>
      <c r="S2" s="7" t="s">
        <v>3</v>
      </c>
      <c r="T2" s="8" t="s">
        <v>4</v>
      </c>
      <c r="U2" s="8" t="s">
        <v>22</v>
      </c>
      <c r="V2" s="7" t="s">
        <v>3</v>
      </c>
      <c r="W2" s="8" t="s">
        <v>4</v>
      </c>
      <c r="X2" s="7" t="s">
        <v>3</v>
      </c>
      <c r="Y2" s="8" t="s">
        <v>4</v>
      </c>
      <c r="Z2" s="8" t="s">
        <v>22</v>
      </c>
      <c r="AA2" s="7" t="s">
        <v>3</v>
      </c>
      <c r="AB2" s="8" t="s">
        <v>4</v>
      </c>
      <c r="AC2" s="7" t="s">
        <v>3</v>
      </c>
      <c r="AD2" s="8" t="s">
        <v>4</v>
      </c>
      <c r="AE2" s="7" t="s">
        <v>22</v>
      </c>
      <c r="AF2" s="7" t="s">
        <v>3</v>
      </c>
      <c r="AG2" s="8" t="s">
        <v>4</v>
      </c>
      <c r="AH2" s="7" t="s">
        <v>3</v>
      </c>
      <c r="AI2" s="8" t="s">
        <v>4</v>
      </c>
      <c r="AJ2" s="7" t="s">
        <v>22</v>
      </c>
      <c r="AK2" s="7" t="s">
        <v>3</v>
      </c>
      <c r="AL2" s="8" t="s">
        <v>4</v>
      </c>
      <c r="AM2" s="7" t="s">
        <v>3</v>
      </c>
      <c r="AN2" s="8" t="s">
        <v>4</v>
      </c>
      <c r="AO2" s="7" t="s">
        <v>22</v>
      </c>
      <c r="AP2" s="7" t="s">
        <v>3</v>
      </c>
      <c r="AQ2" s="8" t="s">
        <v>4</v>
      </c>
      <c r="AR2" s="7" t="s">
        <v>3</v>
      </c>
      <c r="AS2" s="8" t="s">
        <v>4</v>
      </c>
      <c r="AT2" s="7" t="s">
        <v>22</v>
      </c>
      <c r="AU2" s="7" t="s">
        <v>3</v>
      </c>
      <c r="AV2" s="8" t="s">
        <v>4</v>
      </c>
      <c r="AW2" s="7" t="s">
        <v>3</v>
      </c>
      <c r="AX2" s="8" t="s">
        <v>4</v>
      </c>
      <c r="AY2" s="7" t="s">
        <v>22</v>
      </c>
      <c r="AZ2" s="7" t="s">
        <v>3</v>
      </c>
      <c r="BA2" s="8" t="s">
        <v>4</v>
      </c>
      <c r="BB2" s="7" t="s">
        <v>3</v>
      </c>
      <c r="BC2" s="8" t="s">
        <v>4</v>
      </c>
      <c r="BD2" s="7" t="s">
        <v>22</v>
      </c>
      <c r="BE2" s="7" t="s">
        <v>3</v>
      </c>
      <c r="BF2" s="8" t="s">
        <v>4</v>
      </c>
      <c r="BG2" s="7" t="s">
        <v>3</v>
      </c>
      <c r="BH2" s="8" t="s">
        <v>4</v>
      </c>
      <c r="BI2" s="7" t="s">
        <v>22</v>
      </c>
      <c r="BJ2" s="7" t="s">
        <v>3</v>
      </c>
      <c r="BK2" s="8" t="s">
        <v>4</v>
      </c>
      <c r="BL2" s="7" t="s">
        <v>3</v>
      </c>
      <c r="BM2" s="8" t="s">
        <v>4</v>
      </c>
      <c r="BN2" s="7" t="s">
        <v>22</v>
      </c>
    </row>
    <row r="3" spans="1:66" x14ac:dyDescent="0.2">
      <c r="A3" s="7">
        <v>128</v>
      </c>
      <c r="B3" s="21">
        <v>514.68700000000001</v>
      </c>
      <c r="C3" s="21">
        <v>534.60900000000004</v>
      </c>
      <c r="D3" s="21">
        <v>485.95</v>
      </c>
      <c r="E3" s="21">
        <v>519.1</v>
      </c>
      <c r="F3" s="41">
        <f>1-D3/B3</f>
        <v>5.5833934022036735E-2</v>
      </c>
      <c r="G3" s="25">
        <v>785.84599999999978</v>
      </c>
      <c r="H3" s="25">
        <v>821.59649999999999</v>
      </c>
      <c r="I3" s="21">
        <v>736.8</v>
      </c>
      <c r="J3" s="21">
        <v>771.30000000000007</v>
      </c>
      <c r="K3" s="41">
        <f>1-I3/G3</f>
        <v>6.2411719344502403E-2</v>
      </c>
      <c r="L3">
        <v>1170.8175000000001</v>
      </c>
      <c r="M3">
        <v>1206.662</v>
      </c>
      <c r="N3">
        <v>924.75</v>
      </c>
      <c r="O3">
        <v>1145.5500000000002</v>
      </c>
      <c r="P3" s="41">
        <f>1-N3/L3</f>
        <v>0.21016725493084965</v>
      </c>
      <c r="Q3">
        <v>1054.539</v>
      </c>
      <c r="R3">
        <v>1084.4325000000001</v>
      </c>
      <c r="S3">
        <v>653.4</v>
      </c>
      <c r="T3">
        <v>696.05000000000007</v>
      </c>
      <c r="U3" s="41">
        <f>1-S3/Q3</f>
        <v>0.38039275930050953</v>
      </c>
      <c r="V3">
        <v>6716.2694999999994</v>
      </c>
      <c r="W3">
        <v>6907.2835000000005</v>
      </c>
      <c r="X3">
        <v>5722.7</v>
      </c>
      <c r="Y3">
        <v>5841.7</v>
      </c>
      <c r="Z3" s="41">
        <f>1-X3/V3</f>
        <v>0.14793472775325645</v>
      </c>
      <c r="AA3" s="42">
        <v>12584.279</v>
      </c>
      <c r="AB3" s="42">
        <v>12847.5445</v>
      </c>
      <c r="AC3" s="42">
        <v>2763.55</v>
      </c>
      <c r="AD3" s="42">
        <v>3719.4500000000003</v>
      </c>
      <c r="AE3" s="41">
        <f>1-AC3/AA3</f>
        <v>0.78039663615213872</v>
      </c>
      <c r="AF3">
        <v>644.81949999999995</v>
      </c>
      <c r="AG3">
        <v>670.36799999999994</v>
      </c>
      <c r="AH3">
        <v>704.9</v>
      </c>
      <c r="AI3">
        <v>726.55</v>
      </c>
      <c r="AJ3" s="41">
        <f t="shared" ref="AJ3:AJ8" si="0">1-AH3/AF3</f>
        <v>-9.3174136328073365E-2</v>
      </c>
      <c r="AK3">
        <v>2731.6055000000006</v>
      </c>
      <c r="AL3">
        <v>3295.2285000000002</v>
      </c>
      <c r="AM3">
        <v>2569.15</v>
      </c>
      <c r="AN3">
        <v>3682.85</v>
      </c>
      <c r="AO3" s="41">
        <f>1-AM3/AK3</f>
        <v>5.9472533643675995E-2</v>
      </c>
      <c r="AP3">
        <v>1604.1535000000001</v>
      </c>
      <c r="AQ3">
        <v>1712.912</v>
      </c>
      <c r="AR3">
        <v>1514.25</v>
      </c>
      <c r="AS3">
        <v>1610.65</v>
      </c>
      <c r="AT3" s="41">
        <f>1-AR3/AP3</f>
        <v>5.6044200258890453E-2</v>
      </c>
      <c r="AU3">
        <v>180.733</v>
      </c>
      <c r="AV3">
        <v>199.26400000000001</v>
      </c>
      <c r="AW3">
        <v>257</v>
      </c>
      <c r="AX3">
        <v>334.55</v>
      </c>
      <c r="AY3" s="41">
        <f>1-AW3/AU3</f>
        <v>-0.42198713018651812</v>
      </c>
      <c r="AZ3">
        <v>14503.405499999999</v>
      </c>
      <c r="BA3">
        <v>15548.220000000001</v>
      </c>
      <c r="BB3">
        <v>20892.95</v>
      </c>
      <c r="BC3">
        <v>22870.850000000002</v>
      </c>
      <c r="BD3" s="41">
        <f>1-BB3/AZ3</f>
        <v>-0.44055477177411895</v>
      </c>
      <c r="BE3">
        <v>1820.6125</v>
      </c>
      <c r="BF3">
        <v>1879.135</v>
      </c>
      <c r="BG3">
        <v>1792.15</v>
      </c>
      <c r="BH3">
        <v>1902.6</v>
      </c>
      <c r="BI3" s="41">
        <f>1-BG3/BE3</f>
        <v>1.5633474998111851E-2</v>
      </c>
      <c r="BJ3">
        <v>793.9235000000001</v>
      </c>
      <c r="BK3">
        <v>931.05050000000006</v>
      </c>
      <c r="BL3">
        <v>855.2</v>
      </c>
      <c r="BM3">
        <v>967.85</v>
      </c>
      <c r="BN3" s="41">
        <f>1-BL3/BJ3</f>
        <v>-7.7181869537807923E-2</v>
      </c>
    </row>
    <row r="4" spans="1:66" x14ac:dyDescent="0.2">
      <c r="A4" s="7">
        <v>192</v>
      </c>
      <c r="B4" s="21">
        <v>391.91700000000003</v>
      </c>
      <c r="C4" s="21">
        <v>410.25600000000003</v>
      </c>
      <c r="D4" s="21">
        <v>381.5</v>
      </c>
      <c r="E4" s="21">
        <v>398.1</v>
      </c>
      <c r="F4" s="41">
        <f t="shared" ref="F4:F9" si="1">1-D4/B4</f>
        <v>2.6579607416876594E-2</v>
      </c>
      <c r="G4" s="21">
        <v>649.63299999999981</v>
      </c>
      <c r="H4" s="21">
        <v>674.25350000000003</v>
      </c>
      <c r="I4" s="21">
        <v>609.4</v>
      </c>
      <c r="J4" s="21">
        <v>649.15</v>
      </c>
      <c r="K4" s="41">
        <f t="shared" ref="K4:K9" si="2">1-I4/G4</f>
        <v>6.1931890775252851E-2</v>
      </c>
      <c r="L4">
        <v>1089.5404999999998</v>
      </c>
      <c r="M4">
        <v>1106.6965</v>
      </c>
      <c r="N4">
        <v>878.6</v>
      </c>
      <c r="O4">
        <v>913.00000000000011</v>
      </c>
      <c r="P4" s="41">
        <f t="shared" ref="P4:P9" si="3">1-N4/L4</f>
        <v>0.19360501055261359</v>
      </c>
      <c r="Q4">
        <v>862.44600000000014</v>
      </c>
      <c r="R4">
        <v>906.14</v>
      </c>
      <c r="S4">
        <v>559.1</v>
      </c>
      <c r="T4">
        <v>587.75</v>
      </c>
      <c r="U4" s="41">
        <f t="shared" ref="U4:U9" si="4">1-S4/Q4</f>
        <v>0.35172752844815802</v>
      </c>
      <c r="V4">
        <v>4632.1360000000004</v>
      </c>
      <c r="W4">
        <v>4697.8755000000001</v>
      </c>
      <c r="X4">
        <v>4017.1</v>
      </c>
      <c r="Y4">
        <v>4203.9500000000007</v>
      </c>
      <c r="Z4" s="41">
        <f t="shared" ref="Z4:Z9" si="5">1-X4/V4</f>
        <v>0.13277589431743808</v>
      </c>
      <c r="AA4" s="42">
        <v>8680.031500000001</v>
      </c>
      <c r="AB4" s="42">
        <v>9072.0564999999988</v>
      </c>
      <c r="AC4" s="42">
        <v>2153.5500000000002</v>
      </c>
      <c r="AD4" s="42">
        <v>2320.15</v>
      </c>
      <c r="AE4" s="41">
        <f t="shared" ref="AE4:AE9" si="6">1-AC4/AA4</f>
        <v>0.7518960616675181</v>
      </c>
      <c r="AF4">
        <v>463.63500000000005</v>
      </c>
      <c r="AG4">
        <v>478.06750000000005</v>
      </c>
      <c r="AH4">
        <v>522.5</v>
      </c>
      <c r="AI4">
        <v>545.04999999999995</v>
      </c>
      <c r="AJ4" s="41">
        <f t="shared" si="0"/>
        <v>-0.12696409891401639</v>
      </c>
      <c r="AK4">
        <v>2043.7220000000002</v>
      </c>
      <c r="AL4">
        <v>2122.7725</v>
      </c>
      <c r="AM4">
        <v>2177.8000000000002</v>
      </c>
      <c r="AN4">
        <v>2491.9500000000003</v>
      </c>
      <c r="AO4" s="41">
        <f t="shared" ref="AO4:AO9" si="7">1-AM4/AK4</f>
        <v>-6.5604813179091837E-2</v>
      </c>
      <c r="AP4" s="49">
        <v>1894.4955000000002</v>
      </c>
      <c r="AQ4" s="49">
        <v>2150.971</v>
      </c>
      <c r="AR4">
        <v>1874.45</v>
      </c>
      <c r="AS4">
        <v>2136.8000000000002</v>
      </c>
      <c r="AT4" s="41">
        <f t="shared" ref="AT4:AT9" si="8">1-AR4/AP4</f>
        <v>1.058091718877141E-2</v>
      </c>
      <c r="AU4">
        <v>176.46899999999997</v>
      </c>
      <c r="AV4">
        <v>195.00749999999999</v>
      </c>
      <c r="AW4">
        <v>258.25</v>
      </c>
      <c r="AX4">
        <v>303.95000000000005</v>
      </c>
      <c r="AY4" s="41">
        <f>1-AW4/AU4</f>
        <v>-0.46342983753520484</v>
      </c>
      <c r="AZ4">
        <v>9721.8280000000013</v>
      </c>
      <c r="BA4">
        <v>10077.89</v>
      </c>
      <c r="BB4">
        <v>14135.55</v>
      </c>
      <c r="BC4">
        <v>15348.25</v>
      </c>
      <c r="BD4" s="41">
        <f t="shared" ref="BD4:BD9" si="9">1-BB4/AZ4</f>
        <v>-0.4540012433875602</v>
      </c>
      <c r="BE4">
        <v>1340.4235000000003</v>
      </c>
      <c r="BF4">
        <v>1423.7159999999999</v>
      </c>
      <c r="BG4">
        <v>1382.3</v>
      </c>
      <c r="BH4">
        <v>1462.05</v>
      </c>
      <c r="BI4" s="41">
        <f t="shared" ref="BI4:BI9" si="10">1-BG4/BE4</f>
        <v>-3.1241245770459614E-2</v>
      </c>
      <c r="BJ4">
        <v>679.43950000000007</v>
      </c>
      <c r="BK4">
        <v>745.90750000000003</v>
      </c>
      <c r="BL4">
        <v>735.85</v>
      </c>
      <c r="BM4">
        <v>815.25</v>
      </c>
      <c r="BN4" s="41">
        <f t="shared" ref="BN4:BN8" si="11">1-BL4/BJ4</f>
        <v>-8.3025052267346799E-2</v>
      </c>
    </row>
    <row r="5" spans="1:66" x14ac:dyDescent="0.2">
      <c r="A5" s="7">
        <v>256</v>
      </c>
      <c r="B5" s="21">
        <v>328.50599999999997</v>
      </c>
      <c r="C5" s="21">
        <v>347.40950000000004</v>
      </c>
      <c r="D5" s="21">
        <v>354.55</v>
      </c>
      <c r="E5" s="21">
        <v>376.90000000000015</v>
      </c>
      <c r="F5" s="41">
        <f t="shared" si="1"/>
        <v>-7.9280134913822131E-2</v>
      </c>
      <c r="G5" s="21">
        <v>590.29150000000004</v>
      </c>
      <c r="H5" s="21">
        <v>620.77499999999998</v>
      </c>
      <c r="I5" s="21">
        <v>550.15</v>
      </c>
      <c r="J5" s="21">
        <v>588.15000000000009</v>
      </c>
      <c r="K5" s="41">
        <f t="shared" si="2"/>
        <v>6.8002842663328344E-2</v>
      </c>
      <c r="L5">
        <v>1066.4859999999996</v>
      </c>
      <c r="M5">
        <v>1093.9804999999999</v>
      </c>
      <c r="N5">
        <v>870.05</v>
      </c>
      <c r="O5">
        <v>901.05000000000007</v>
      </c>
      <c r="P5" s="41">
        <f t="shared" si="3"/>
        <v>0.18418994717230208</v>
      </c>
      <c r="Q5">
        <v>769.36800000000017</v>
      </c>
      <c r="R5">
        <v>795.572</v>
      </c>
      <c r="S5">
        <v>520.54999999999995</v>
      </c>
      <c r="T5">
        <v>549</v>
      </c>
      <c r="U5" s="41">
        <f t="shared" si="4"/>
        <v>0.3234057044223313</v>
      </c>
      <c r="V5">
        <v>3589.982</v>
      </c>
      <c r="W5">
        <v>3652.1385</v>
      </c>
      <c r="X5">
        <v>3064.6</v>
      </c>
      <c r="Y5">
        <v>3125</v>
      </c>
      <c r="Z5" s="41">
        <f t="shared" si="5"/>
        <v>0.14634669477451423</v>
      </c>
      <c r="AA5" s="42">
        <v>6297.9319999999998</v>
      </c>
      <c r="AB5" s="42">
        <v>6455.8615</v>
      </c>
      <c r="AC5" s="42">
        <v>1895.3</v>
      </c>
      <c r="AD5" s="42">
        <v>2060.4500000000003</v>
      </c>
      <c r="AE5" s="41">
        <f t="shared" si="6"/>
        <v>0.69905994539159844</v>
      </c>
      <c r="AF5">
        <v>365.346</v>
      </c>
      <c r="AG5">
        <v>375.68349999999998</v>
      </c>
      <c r="AH5" s="40">
        <v>426.25</v>
      </c>
      <c r="AI5" s="39">
        <v>432.3</v>
      </c>
      <c r="AJ5" s="41">
        <f t="shared" si="0"/>
        <v>-0.16670224937456557</v>
      </c>
      <c r="AK5">
        <v>2079.7224999999999</v>
      </c>
      <c r="AL5">
        <v>2185.6950000000002</v>
      </c>
      <c r="AM5">
        <v>2113.0500000000002</v>
      </c>
      <c r="AN5">
        <v>2249.6500000000005</v>
      </c>
      <c r="AO5" s="41">
        <f t="shared" si="7"/>
        <v>-1.6024974485778998E-2</v>
      </c>
      <c r="AP5">
        <v>1711.3415</v>
      </c>
      <c r="AQ5">
        <v>1912.9759999999999</v>
      </c>
      <c r="AR5">
        <v>1618.75</v>
      </c>
      <c r="AS5">
        <v>1842.4</v>
      </c>
      <c r="AT5" s="41">
        <f t="shared" si="8"/>
        <v>5.41046307823424E-2</v>
      </c>
      <c r="AU5">
        <v>175.17</v>
      </c>
      <c r="AV5">
        <v>195.11150000000001</v>
      </c>
      <c r="AW5">
        <v>262.3</v>
      </c>
      <c r="AX5">
        <v>309.65000000000003</v>
      </c>
      <c r="AY5" s="41">
        <f t="shared" ref="AY5:AY9" si="12">1-AW5/AU5</f>
        <v>-0.49740252326311607</v>
      </c>
      <c r="AZ5">
        <v>7378.8629999999994</v>
      </c>
      <c r="BA5">
        <v>7720.2284999999993</v>
      </c>
      <c r="BB5">
        <v>10802.25</v>
      </c>
      <c r="BC5">
        <v>11473.550000000001</v>
      </c>
      <c r="BD5" s="41">
        <f t="shared" si="9"/>
        <v>-0.46394505494952276</v>
      </c>
      <c r="BE5">
        <v>1118.6774999999998</v>
      </c>
      <c r="BF5">
        <v>1167.607</v>
      </c>
      <c r="BG5">
        <v>1149.9000000000001</v>
      </c>
      <c r="BH5">
        <v>1207.1000000000001</v>
      </c>
      <c r="BI5" s="41">
        <f t="shared" si="10"/>
        <v>-2.7910188593227581E-2</v>
      </c>
      <c r="BJ5">
        <v>612.07749999999999</v>
      </c>
      <c r="BK5">
        <v>676.92450000000008</v>
      </c>
      <c r="BL5">
        <v>682.35</v>
      </c>
      <c r="BM5">
        <v>794.65000000000009</v>
      </c>
      <c r="BN5" s="41">
        <f t="shared" si="11"/>
        <v>-0.11480980758155623</v>
      </c>
    </row>
    <row r="6" spans="1:66" x14ac:dyDescent="0.2">
      <c r="A6" s="7">
        <v>320</v>
      </c>
      <c r="B6" s="21">
        <v>290.9855</v>
      </c>
      <c r="C6" s="21">
        <v>305.50300000000004</v>
      </c>
      <c r="D6" s="21">
        <v>302.3</v>
      </c>
      <c r="E6" s="21">
        <v>310.35000000000002</v>
      </c>
      <c r="F6" s="41">
        <f t="shared" si="1"/>
        <v>-3.8883380787015254E-2</v>
      </c>
      <c r="G6" s="21">
        <v>547.02600000000007</v>
      </c>
      <c r="H6" s="21">
        <v>577.76049999999998</v>
      </c>
      <c r="I6" s="21">
        <v>537.70000000000005</v>
      </c>
      <c r="J6" s="21">
        <v>692.80000000000007</v>
      </c>
      <c r="K6" s="41">
        <f t="shared" si="2"/>
        <v>1.7048549794708157E-2</v>
      </c>
      <c r="L6">
        <v>1056.0650000000001</v>
      </c>
      <c r="M6">
        <v>1085.9730000000002</v>
      </c>
      <c r="N6">
        <v>858.5</v>
      </c>
      <c r="O6">
        <v>881.3</v>
      </c>
      <c r="P6" s="41">
        <f t="shared" si="3"/>
        <v>0.18707655305307913</v>
      </c>
      <c r="Q6">
        <v>719.84049999999991</v>
      </c>
      <c r="R6">
        <v>746.03300000000002</v>
      </c>
      <c r="S6">
        <v>503.05</v>
      </c>
      <c r="T6">
        <v>521.29999999999995</v>
      </c>
      <c r="U6" s="41">
        <f t="shared" si="4"/>
        <v>0.30116463299856</v>
      </c>
      <c r="V6">
        <v>2952.6115</v>
      </c>
      <c r="W6">
        <v>3029.2019999999998</v>
      </c>
      <c r="X6">
        <v>2513.25</v>
      </c>
      <c r="Y6">
        <v>2613.4</v>
      </c>
      <c r="Z6" s="41">
        <f t="shared" si="5"/>
        <v>0.14880437199408048</v>
      </c>
      <c r="AA6" s="42">
        <v>5348.6040000000003</v>
      </c>
      <c r="AB6" s="42">
        <v>5556.4615000000003</v>
      </c>
      <c r="AC6" s="42">
        <v>1751.4</v>
      </c>
      <c r="AD6" s="42">
        <v>2203</v>
      </c>
      <c r="AE6" s="41">
        <f t="shared" si="6"/>
        <v>0.67255007100918296</v>
      </c>
      <c r="AF6">
        <v>321.17699999999991</v>
      </c>
      <c r="AG6">
        <v>334.2165</v>
      </c>
      <c r="AH6" s="29">
        <v>378.5</v>
      </c>
      <c r="AI6" s="29">
        <v>393.05</v>
      </c>
      <c r="AJ6" s="41">
        <f t="shared" si="0"/>
        <v>-0.1784779109338468</v>
      </c>
      <c r="AK6">
        <v>2067.7199999999998</v>
      </c>
      <c r="AL6">
        <v>2214.8685</v>
      </c>
      <c r="AM6">
        <v>2076.6</v>
      </c>
      <c r="AN6">
        <v>2275.0500000000002</v>
      </c>
      <c r="AO6" s="41">
        <f t="shared" si="7"/>
        <v>-4.2945853403748568E-3</v>
      </c>
      <c r="AP6">
        <v>1636.1834999999996</v>
      </c>
      <c r="AQ6">
        <v>1745.8910000000001</v>
      </c>
      <c r="AR6">
        <v>1649.15</v>
      </c>
      <c r="AS6">
        <v>1785.65</v>
      </c>
      <c r="AT6" s="41">
        <f t="shared" si="8"/>
        <v>-7.9248446155339991E-3</v>
      </c>
      <c r="AU6">
        <v>176.49549999999999</v>
      </c>
      <c r="AV6">
        <v>204.85200000000003</v>
      </c>
      <c r="AW6">
        <v>265.75</v>
      </c>
      <c r="AX6">
        <v>308.85000000000014</v>
      </c>
      <c r="AY6" s="41">
        <f t="shared" si="12"/>
        <v>-0.50570411143626903</v>
      </c>
      <c r="AZ6">
        <v>5997.6269999999986</v>
      </c>
      <c r="BA6">
        <v>6338.8050000000003</v>
      </c>
      <c r="BB6">
        <v>8213.5</v>
      </c>
      <c r="BC6">
        <v>8724.4</v>
      </c>
      <c r="BD6" s="41">
        <f t="shared" si="9"/>
        <v>-0.36945828741934128</v>
      </c>
      <c r="BE6">
        <v>976.93249999999989</v>
      </c>
      <c r="BF6">
        <v>1016.827</v>
      </c>
      <c r="BG6">
        <v>1074</v>
      </c>
      <c r="BH6">
        <v>1218.7500000000002</v>
      </c>
      <c r="BI6" s="41">
        <f t="shared" si="10"/>
        <v>-9.9359474682232607E-2</v>
      </c>
      <c r="BJ6">
        <v>575.62950000000001</v>
      </c>
      <c r="BK6">
        <v>623.96050000000014</v>
      </c>
      <c r="BL6">
        <v>641.75</v>
      </c>
      <c r="BM6">
        <v>705.7</v>
      </c>
      <c r="BN6" s="41">
        <f t="shared" si="11"/>
        <v>-0.11486642015393578</v>
      </c>
    </row>
    <row r="7" spans="1:66" x14ac:dyDescent="0.2">
      <c r="A7" s="7">
        <v>384</v>
      </c>
      <c r="B7" s="21">
        <v>260.10699999999997</v>
      </c>
      <c r="C7" s="21">
        <v>283.09449999999998</v>
      </c>
      <c r="D7" s="21">
        <v>294.75</v>
      </c>
      <c r="E7" s="21">
        <v>314.25000000000006</v>
      </c>
      <c r="F7" s="41">
        <f t="shared" si="1"/>
        <v>-0.13318749591514267</v>
      </c>
      <c r="G7" s="21">
        <v>524.85850000000005</v>
      </c>
      <c r="H7" s="21">
        <v>548.50099999999998</v>
      </c>
      <c r="I7" s="21">
        <v>502.7</v>
      </c>
      <c r="J7" s="21">
        <v>668.45</v>
      </c>
      <c r="K7" s="41">
        <f t="shared" si="2"/>
        <v>4.2218045435103102E-2</v>
      </c>
      <c r="L7">
        <v>1045.5355</v>
      </c>
      <c r="M7">
        <v>1075.5204999999999</v>
      </c>
      <c r="N7">
        <v>861.15</v>
      </c>
      <c r="O7">
        <v>903.80000000000007</v>
      </c>
      <c r="P7" s="41">
        <f t="shared" si="3"/>
        <v>0.17635508311291204</v>
      </c>
      <c r="Q7">
        <v>679.06600000000003</v>
      </c>
      <c r="R7">
        <v>697.84749999999997</v>
      </c>
      <c r="S7">
        <v>491.1</v>
      </c>
      <c r="T7">
        <v>512.25</v>
      </c>
      <c r="U7" s="41">
        <f t="shared" si="4"/>
        <v>0.2768007822509152</v>
      </c>
      <c r="V7">
        <v>2557.5005000000006</v>
      </c>
      <c r="W7">
        <v>2635.422</v>
      </c>
      <c r="X7">
        <v>2159.9</v>
      </c>
      <c r="Y7">
        <v>2260.6</v>
      </c>
      <c r="Z7" s="41">
        <f t="shared" si="5"/>
        <v>0.15546448573519356</v>
      </c>
      <c r="AA7" s="42">
        <v>4442.1464999999998</v>
      </c>
      <c r="AB7" s="42">
        <v>4542.6000000000004</v>
      </c>
      <c r="AC7" s="42">
        <v>1608.65</v>
      </c>
      <c r="AD7" s="42">
        <v>1722.25</v>
      </c>
      <c r="AE7" s="41">
        <f t="shared" si="6"/>
        <v>0.63786651340742584</v>
      </c>
      <c r="AF7">
        <v>292.59100000000007</v>
      </c>
      <c r="AG7">
        <v>303.55800000000005</v>
      </c>
      <c r="AH7" s="29">
        <v>356.2</v>
      </c>
      <c r="AI7" s="29">
        <v>374.50000000000017</v>
      </c>
      <c r="AJ7" s="41">
        <f t="shared" si="0"/>
        <v>-0.21739903141244921</v>
      </c>
      <c r="AK7">
        <v>2039.7484999999997</v>
      </c>
      <c r="AL7">
        <v>2139.5095000000001</v>
      </c>
      <c r="AM7">
        <v>2057</v>
      </c>
      <c r="AN7">
        <v>2288.15</v>
      </c>
      <c r="AO7" s="41">
        <f t="shared" si="7"/>
        <v>-8.4576603439101561E-3</v>
      </c>
      <c r="AP7">
        <v>1543.8185000000001</v>
      </c>
      <c r="AQ7">
        <v>1679.702</v>
      </c>
      <c r="AR7">
        <v>1577</v>
      </c>
      <c r="AS7">
        <v>1692</v>
      </c>
      <c r="AT7" s="41">
        <f t="shared" si="8"/>
        <v>-2.1493135365329374E-2</v>
      </c>
      <c r="AU7">
        <v>180.517</v>
      </c>
      <c r="AV7">
        <v>221.34350000000003</v>
      </c>
      <c r="AW7">
        <v>251.75</v>
      </c>
      <c r="AX7">
        <v>304</v>
      </c>
      <c r="AY7" s="41">
        <f t="shared" si="12"/>
        <v>-0.39460549421938107</v>
      </c>
      <c r="AZ7">
        <v>5008.7645000000002</v>
      </c>
      <c r="BA7">
        <v>5275.5235000000002</v>
      </c>
      <c r="BB7">
        <v>6890.9</v>
      </c>
      <c r="BC7">
        <v>7406.35</v>
      </c>
      <c r="BD7" s="41">
        <f t="shared" si="9"/>
        <v>-0.37576841554439211</v>
      </c>
      <c r="BE7">
        <v>890.97150000000022</v>
      </c>
      <c r="BF7">
        <v>952.02100000000007</v>
      </c>
      <c r="BG7">
        <v>958.35</v>
      </c>
      <c r="BH7">
        <v>1013.0500000000002</v>
      </c>
      <c r="BI7" s="41">
        <f t="shared" si="10"/>
        <v>-7.5623631058905794E-2</v>
      </c>
      <c r="BJ7">
        <v>554.44899999999996</v>
      </c>
      <c r="BK7">
        <v>587.70650000000001</v>
      </c>
      <c r="BL7">
        <v>627.25</v>
      </c>
      <c r="BM7">
        <v>696.2</v>
      </c>
      <c r="BN7" s="41">
        <f t="shared" si="11"/>
        <v>-0.1313033299726396</v>
      </c>
    </row>
    <row r="8" spans="1:66" x14ac:dyDescent="0.2">
      <c r="A8" s="7">
        <v>448</v>
      </c>
      <c r="B8" s="21">
        <v>255.31350000000003</v>
      </c>
      <c r="C8" s="21">
        <v>263.99249999999995</v>
      </c>
      <c r="D8" s="21">
        <v>291.64999999999998</v>
      </c>
      <c r="E8" s="21">
        <v>310.30000000000013</v>
      </c>
      <c r="F8" s="41">
        <f t="shared" si="1"/>
        <v>-0.14232110718782964</v>
      </c>
      <c r="G8" s="21">
        <v>506.63900000000012</v>
      </c>
      <c r="H8" s="21">
        <v>528.33649999999989</v>
      </c>
      <c r="I8" s="21">
        <v>491</v>
      </c>
      <c r="J8" s="21">
        <v>657.8</v>
      </c>
      <c r="K8" s="41">
        <f t="shared" si="2"/>
        <v>3.0868132930943148E-2</v>
      </c>
      <c r="L8">
        <v>1051.9229999999998</v>
      </c>
      <c r="M8">
        <v>1082.8644999999999</v>
      </c>
      <c r="N8">
        <v>868.2</v>
      </c>
      <c r="O8">
        <v>908.10000000000014</v>
      </c>
      <c r="P8" s="41">
        <f t="shared" si="3"/>
        <v>0.17465441862189512</v>
      </c>
      <c r="Q8">
        <v>640.84300000000007</v>
      </c>
      <c r="R8">
        <v>661.35750000000007</v>
      </c>
      <c r="S8">
        <v>479.35</v>
      </c>
      <c r="T8">
        <v>501.1</v>
      </c>
      <c r="U8" s="41">
        <f t="shared" si="4"/>
        <v>0.2520008800907555</v>
      </c>
      <c r="V8">
        <v>2241.9229999999998</v>
      </c>
      <c r="W8">
        <v>2280.6129999999998</v>
      </c>
      <c r="X8">
        <v>1889.05</v>
      </c>
      <c r="Y8">
        <v>2013.9</v>
      </c>
      <c r="Z8" s="41">
        <f t="shared" si="5"/>
        <v>0.15739746637150331</v>
      </c>
      <c r="AA8" s="42">
        <v>3855.1370000000011</v>
      </c>
      <c r="AB8" s="42">
        <v>3950.585</v>
      </c>
      <c r="AC8" s="42">
        <v>1565.55</v>
      </c>
      <c r="AD8" s="42">
        <v>1715.3</v>
      </c>
      <c r="AE8" s="41">
        <f t="shared" si="6"/>
        <v>0.59390548247701713</v>
      </c>
      <c r="AF8">
        <v>253.21549999999996</v>
      </c>
      <c r="AG8">
        <v>262.685</v>
      </c>
      <c r="AH8">
        <v>318.3</v>
      </c>
      <c r="AI8">
        <v>329.25000000000006</v>
      </c>
      <c r="AJ8" s="41">
        <f t="shared" si="0"/>
        <v>-0.2570320537249895</v>
      </c>
      <c r="AK8">
        <v>2071.4839999999995</v>
      </c>
      <c r="AL8">
        <v>2200.9764999999998</v>
      </c>
      <c r="AM8">
        <v>1917</v>
      </c>
      <c r="AN8">
        <v>2006.45</v>
      </c>
      <c r="AO8" s="41">
        <f t="shared" si="7"/>
        <v>7.4576487194687235E-2</v>
      </c>
      <c r="AP8">
        <v>1264.5909999999999</v>
      </c>
      <c r="AQ8">
        <v>1353.326</v>
      </c>
      <c r="AR8">
        <v>1583.45</v>
      </c>
      <c r="AS8">
        <v>1797.05</v>
      </c>
      <c r="AT8" s="41">
        <f t="shared" si="8"/>
        <v>-0.25214397382236653</v>
      </c>
      <c r="AU8">
        <v>182.02849999999995</v>
      </c>
      <c r="AV8">
        <v>213.90750000000006</v>
      </c>
      <c r="AW8">
        <v>249.1</v>
      </c>
      <c r="AX8">
        <v>293.2</v>
      </c>
      <c r="AY8" s="41">
        <f t="shared" si="12"/>
        <v>-0.36846702576794321</v>
      </c>
      <c r="AZ8">
        <v>4365.6729999999998</v>
      </c>
      <c r="BA8">
        <v>4562.2420000000002</v>
      </c>
      <c r="BB8">
        <v>6020.75</v>
      </c>
      <c r="BC8">
        <v>6621</v>
      </c>
      <c r="BD8" s="41">
        <f t="shared" si="9"/>
        <v>-0.37911153675504328</v>
      </c>
      <c r="BE8">
        <v>817.19049999999993</v>
      </c>
      <c r="BF8">
        <v>867.0100000000001</v>
      </c>
      <c r="BG8">
        <v>901.6</v>
      </c>
      <c r="BH8">
        <v>992.40000000000009</v>
      </c>
      <c r="BI8" s="41">
        <f t="shared" si="10"/>
        <v>-0.10329231678537631</v>
      </c>
      <c r="BJ8">
        <v>548.86550000000011</v>
      </c>
      <c r="BK8">
        <v>585.60000000000025</v>
      </c>
      <c r="BL8">
        <v>607.5</v>
      </c>
      <c r="BM8">
        <v>687.55000000000007</v>
      </c>
      <c r="BN8" s="41">
        <f t="shared" si="11"/>
        <v>-0.10682853996106489</v>
      </c>
    </row>
    <row r="9" spans="1:66" x14ac:dyDescent="0.2">
      <c r="A9" s="7">
        <v>512</v>
      </c>
      <c r="B9" s="21">
        <v>236.00200000000004</v>
      </c>
      <c r="C9" s="21">
        <v>247.209</v>
      </c>
      <c r="D9" s="21">
        <v>266.14999999999998</v>
      </c>
      <c r="E9" s="21">
        <v>277.3</v>
      </c>
      <c r="F9" s="41">
        <f t="shared" si="1"/>
        <v>-0.1277446801298292</v>
      </c>
      <c r="G9" s="21">
        <v>487.80050000000011</v>
      </c>
      <c r="H9" s="21">
        <v>510.13650000000001</v>
      </c>
      <c r="I9" s="21">
        <v>466.8</v>
      </c>
      <c r="J9" s="21">
        <v>571.85</v>
      </c>
      <c r="K9" s="41">
        <f t="shared" si="2"/>
        <v>4.3051411386417437E-2</v>
      </c>
      <c r="L9">
        <v>1045.942</v>
      </c>
      <c r="M9">
        <v>1078.2284999999999</v>
      </c>
      <c r="N9">
        <v>854.2</v>
      </c>
      <c r="O9">
        <v>883.9</v>
      </c>
      <c r="P9" s="41">
        <f t="shared" si="3"/>
        <v>0.18331991640071821</v>
      </c>
      <c r="Q9">
        <v>626.10050000000001</v>
      </c>
      <c r="R9">
        <v>641.43700000000001</v>
      </c>
      <c r="S9">
        <v>469.75</v>
      </c>
      <c r="T9">
        <v>489.15</v>
      </c>
      <c r="U9" s="41">
        <f t="shared" si="4"/>
        <v>0.24972109110278617</v>
      </c>
      <c r="V9">
        <v>2020.0084999999995</v>
      </c>
      <c r="W9">
        <v>2065.1440000000002</v>
      </c>
      <c r="X9">
        <v>1742.4</v>
      </c>
      <c r="Y9">
        <v>1848.95</v>
      </c>
      <c r="Z9" s="41">
        <f t="shared" si="5"/>
        <v>0.13742937220313645</v>
      </c>
      <c r="AA9" s="42">
        <v>3401.3584999999998</v>
      </c>
      <c r="AB9" s="42">
        <v>3566.55</v>
      </c>
      <c r="AC9" s="42">
        <v>1500.35</v>
      </c>
      <c r="AD9" s="42">
        <v>1640.2</v>
      </c>
      <c r="AE9" s="41">
        <f t="shared" si="6"/>
        <v>0.55889683489699782</v>
      </c>
      <c r="AF9">
        <v>234.52199999999999</v>
      </c>
      <c r="AG9">
        <v>249.9975</v>
      </c>
      <c r="AH9">
        <v>299.5</v>
      </c>
      <c r="AI9">
        <v>310.65000000000003</v>
      </c>
      <c r="AJ9" s="41">
        <f>1-AH9/AF9</f>
        <v>-0.27706569106523049</v>
      </c>
      <c r="AK9">
        <v>2046.7869999999998</v>
      </c>
      <c r="AL9">
        <v>2297.1005</v>
      </c>
      <c r="AM9" s="52">
        <v>2072.85</v>
      </c>
      <c r="AN9" s="52">
        <v>2241.0500000000002</v>
      </c>
      <c r="AO9" s="41">
        <f t="shared" si="7"/>
        <v>-1.2733616150581328E-2</v>
      </c>
      <c r="AP9">
        <v>1257.5670000000002</v>
      </c>
      <c r="AQ9">
        <v>1347.5364999999999</v>
      </c>
      <c r="AR9">
        <v>1561.65</v>
      </c>
      <c r="AS9">
        <v>1784.7500000000002</v>
      </c>
      <c r="AT9" s="41">
        <f t="shared" si="8"/>
        <v>-0.24180262363754768</v>
      </c>
      <c r="AU9">
        <v>170.7895</v>
      </c>
      <c r="AV9">
        <v>184.94299999999998</v>
      </c>
      <c r="AW9">
        <v>252.25</v>
      </c>
      <c r="AX9">
        <v>297.85000000000002</v>
      </c>
      <c r="AY9" s="41">
        <f t="shared" si="12"/>
        <v>-0.47696433328746779</v>
      </c>
      <c r="AZ9">
        <v>3816.9615000000003</v>
      </c>
      <c r="BA9">
        <v>3998.3964999999998</v>
      </c>
      <c r="BB9">
        <v>5342.55</v>
      </c>
      <c r="BC9">
        <v>5732.15</v>
      </c>
      <c r="BD9" s="41">
        <f t="shared" si="9"/>
        <v>-0.39968663556077244</v>
      </c>
      <c r="BE9">
        <v>761.5089999999999</v>
      </c>
      <c r="BF9">
        <v>786.12150000000008</v>
      </c>
      <c r="BG9">
        <v>846.6</v>
      </c>
      <c r="BH9">
        <v>881.50000000000011</v>
      </c>
      <c r="BI9" s="41">
        <f t="shared" si="10"/>
        <v>-0.11173997943556824</v>
      </c>
      <c r="BJ9">
        <v>513.16099999999994</v>
      </c>
      <c r="BK9">
        <v>568.25700000000006</v>
      </c>
      <c r="BL9" s="54"/>
      <c r="BM9" s="54"/>
    </row>
    <row r="10" spans="1:66" x14ac:dyDescent="0.2">
      <c r="A10" s="7">
        <v>576</v>
      </c>
      <c r="AA10" s="42">
        <v>2967.4119999999994</v>
      </c>
      <c r="AB10" s="42">
        <v>3068.2339999999999</v>
      </c>
      <c r="AC10" s="42">
        <v>1418.15</v>
      </c>
      <c r="AD10" s="42">
        <v>1532.65</v>
      </c>
    </row>
    <row r="11" spans="1:66" x14ac:dyDescent="0.2">
      <c r="A11" s="7">
        <v>640</v>
      </c>
      <c r="AA11" s="42">
        <v>2704.2674999999995</v>
      </c>
      <c r="AB11" s="42">
        <v>2794.0855000000001</v>
      </c>
      <c r="AC11" s="42">
        <v>1345.65</v>
      </c>
      <c r="AD11" s="42">
        <v>1423.65</v>
      </c>
    </row>
    <row r="12" spans="1:66" x14ac:dyDescent="0.2">
      <c r="A12" s="7">
        <v>704</v>
      </c>
      <c r="AA12" s="42">
        <v>2488.4484999999995</v>
      </c>
      <c r="AB12" s="42">
        <v>2597.2195000000002</v>
      </c>
      <c r="AC12" s="42">
        <v>1453</v>
      </c>
      <c r="AD12" s="42">
        <v>1539.7500000000016</v>
      </c>
    </row>
    <row r="13" spans="1:66" x14ac:dyDescent="0.2">
      <c r="A13" s="7">
        <v>768</v>
      </c>
      <c r="AA13" s="42">
        <v>2297.357</v>
      </c>
      <c r="AB13" s="42">
        <v>2346.4409999999998</v>
      </c>
      <c r="AC13" s="42">
        <v>1332.8</v>
      </c>
      <c r="AD13" s="42">
        <v>1407.0500000000002</v>
      </c>
    </row>
    <row r="14" spans="1:66" x14ac:dyDescent="0.2">
      <c r="A14" s="7">
        <v>832</v>
      </c>
      <c r="AA14" s="42">
        <v>2175.2925</v>
      </c>
      <c r="AB14" s="42">
        <v>2235.64</v>
      </c>
      <c r="AC14" s="42">
        <v>1332.45</v>
      </c>
      <c r="AD14" s="42">
        <v>1396.1000000000001</v>
      </c>
    </row>
    <row r="15" spans="1:66" x14ac:dyDescent="0.2">
      <c r="A15" s="7">
        <v>896</v>
      </c>
      <c r="AA15" s="42">
        <v>2038.9569999999999</v>
      </c>
      <c r="AB15" s="42">
        <v>2099.6795000000002</v>
      </c>
      <c r="AC15" s="42">
        <v>1295.25</v>
      </c>
      <c r="AD15" s="42">
        <v>1339.3500000000001</v>
      </c>
    </row>
    <row r="16" spans="1:66" x14ac:dyDescent="0.2">
      <c r="A16" s="7">
        <v>960</v>
      </c>
      <c r="D16" s="73"/>
      <c r="E16" s="73"/>
      <c r="F16" s="33"/>
      <c r="Q16">
        <v>1</v>
      </c>
      <c r="AA16" s="43">
        <v>1944.2395000000001</v>
      </c>
      <c r="AB16" s="43">
        <v>1997.9580000000001</v>
      </c>
      <c r="AC16" s="42">
        <v>1329.0526315789473</v>
      </c>
      <c r="AD16" s="42">
        <v>1609.3</v>
      </c>
      <c r="AQ16" s="27">
        <f>(AN3-AL3)/AN3</f>
        <v>0.10525041747559628</v>
      </c>
    </row>
    <row r="17" spans="1:32" x14ac:dyDescent="0.2">
      <c r="A17" s="7">
        <v>1024</v>
      </c>
      <c r="D17" s="45"/>
      <c r="E17" s="45"/>
      <c r="F17" s="45"/>
      <c r="AA17" s="43">
        <v>1852.7779999999996</v>
      </c>
      <c r="AB17" s="43">
        <v>1926.6369999999999</v>
      </c>
      <c r="AC17" s="42">
        <v>1275.4000000000001</v>
      </c>
      <c r="AD17" s="42">
        <v>1340.7500000000002</v>
      </c>
      <c r="AE17" s="47">
        <f>1-AC17/AA17</f>
        <v>0.31162826847037239</v>
      </c>
    </row>
    <row r="18" spans="1:32" x14ac:dyDescent="0.2">
      <c r="A18" s="7">
        <v>1088</v>
      </c>
      <c r="D18" s="45"/>
      <c r="E18" s="45"/>
      <c r="F18" s="45"/>
      <c r="AA18" s="43">
        <v>1758.0775000000001</v>
      </c>
      <c r="AB18" s="43">
        <v>1815.164</v>
      </c>
      <c r="AC18" s="42">
        <v>1324.1052631578948</v>
      </c>
      <c r="AD18" s="42">
        <v>1568.2999999999995</v>
      </c>
      <c r="AE18" s="47">
        <f t="shared" ref="AE18:AE23" si="13">1-AC18/AA18</f>
        <v>0.24684477040523256</v>
      </c>
    </row>
    <row r="19" spans="1:32" x14ac:dyDescent="0.2">
      <c r="A19" s="7">
        <v>1152</v>
      </c>
      <c r="D19" s="45"/>
      <c r="E19" s="45"/>
      <c r="F19" s="45"/>
      <c r="AA19" s="43">
        <v>1699.6284999999996</v>
      </c>
      <c r="AB19" s="43">
        <v>1734.2375</v>
      </c>
      <c r="AC19" s="42">
        <v>1286.3499999999999</v>
      </c>
      <c r="AD19" s="42">
        <v>1409.8500000000001</v>
      </c>
      <c r="AE19" s="47">
        <f t="shared" si="13"/>
        <v>0.24315813720468904</v>
      </c>
    </row>
    <row r="20" spans="1:32" x14ac:dyDescent="0.2">
      <c r="A20" s="7">
        <v>1216</v>
      </c>
      <c r="D20" s="45"/>
      <c r="E20" s="45"/>
      <c r="F20" s="45"/>
      <c r="AA20" s="43">
        <v>1631.6289999999997</v>
      </c>
      <c r="AB20" s="43">
        <v>1684.8110000000001</v>
      </c>
      <c r="AC20" s="42">
        <v>1287.75</v>
      </c>
      <c r="AD20" s="42">
        <v>1406</v>
      </c>
      <c r="AE20" s="47">
        <f t="shared" si="13"/>
        <v>0.2107580828730059</v>
      </c>
    </row>
    <row r="21" spans="1:32" x14ac:dyDescent="0.2">
      <c r="A21" s="7">
        <v>1280</v>
      </c>
      <c r="D21" s="45"/>
      <c r="E21" s="45"/>
      <c r="F21" s="45"/>
      <c r="AA21" s="43">
        <v>1575.9234999999999</v>
      </c>
      <c r="AB21" s="43">
        <v>1606.9244999999999</v>
      </c>
      <c r="AC21" s="42">
        <v>1281.45</v>
      </c>
      <c r="AD21" s="42">
        <v>1361.3500000000001</v>
      </c>
      <c r="AE21" s="47">
        <f t="shared" si="13"/>
        <v>0.18685773770110026</v>
      </c>
    </row>
    <row r="22" spans="1:32" x14ac:dyDescent="0.2">
      <c r="A22" s="7">
        <v>1344</v>
      </c>
      <c r="D22" s="45"/>
      <c r="E22" s="45"/>
      <c r="F22" s="45"/>
      <c r="AA22" s="43">
        <v>1512.7604999999999</v>
      </c>
      <c r="AB22" s="43">
        <v>1557.3685</v>
      </c>
      <c r="AC22" s="42">
        <v>1287.2</v>
      </c>
      <c r="AD22" s="42">
        <v>1479.65</v>
      </c>
      <c r="AE22" s="47">
        <f t="shared" si="13"/>
        <v>0.14910522848791985</v>
      </c>
    </row>
    <row r="23" spans="1:32" x14ac:dyDescent="0.2">
      <c r="A23" s="7">
        <v>1408</v>
      </c>
      <c r="D23" s="45"/>
      <c r="E23" s="45"/>
      <c r="F23" s="45"/>
      <c r="AA23" s="43">
        <v>1467.9299999999998</v>
      </c>
      <c r="AB23" s="43">
        <v>1505.8119999999999</v>
      </c>
      <c r="AC23" s="42">
        <v>1277.8</v>
      </c>
      <c r="AD23" s="42">
        <v>1381.3000000000002</v>
      </c>
      <c r="AE23" s="47">
        <f t="shared" si="13"/>
        <v>0.12952252491603822</v>
      </c>
      <c r="AF23" t="s">
        <v>24</v>
      </c>
    </row>
    <row r="24" spans="1:32" x14ac:dyDescent="0.2">
      <c r="A24" s="7">
        <v>1472</v>
      </c>
      <c r="Q24">
        <v>14</v>
      </c>
      <c r="AA24">
        <v>1435.672</v>
      </c>
      <c r="AB24">
        <v>1497.0310000000002</v>
      </c>
      <c r="AC24">
        <v>1320.8</v>
      </c>
      <c r="AD24">
        <v>1574.75</v>
      </c>
      <c r="AE24" s="47">
        <f>1-AC24/AA24</f>
        <v>8.0012704851804672E-2</v>
      </c>
      <c r="AF24" s="46">
        <f>1-AD24/AB24</f>
        <v>-5.1915424597085646E-2</v>
      </c>
    </row>
    <row r="25" spans="1:32" x14ac:dyDescent="0.2">
      <c r="A25" s="7">
        <v>2048</v>
      </c>
      <c r="D25" s="21"/>
      <c r="E25" s="21"/>
      <c r="F25" s="21"/>
      <c r="G25" s="27"/>
      <c r="Q25">
        <v>64</v>
      </c>
      <c r="AA25" s="42">
        <v>1250.7869999999998</v>
      </c>
      <c r="AB25" s="42">
        <v>1288.0135</v>
      </c>
      <c r="AC25" s="42">
        <v>1245.5999999999999</v>
      </c>
      <c r="AD25" s="42">
        <v>1429.6000000000001</v>
      </c>
      <c r="AE25" s="47">
        <f>1-AC25/AA25</f>
        <v>4.1469890556904421E-3</v>
      </c>
    </row>
    <row r="26" spans="1:32" x14ac:dyDescent="0.2">
      <c r="A26" s="7">
        <v>3008</v>
      </c>
      <c r="D26" s="21"/>
      <c r="E26" s="21"/>
      <c r="F26" s="21"/>
      <c r="G26" s="27"/>
      <c r="Q26">
        <v>83</v>
      </c>
      <c r="AA26" s="42">
        <v>1205.6444999999999</v>
      </c>
      <c r="AB26" s="42">
        <v>1236.9480000000001</v>
      </c>
      <c r="AC26" s="44">
        <v>1194.7142857142858</v>
      </c>
      <c r="AD26" s="44">
        <v>1251.3999999999999</v>
      </c>
      <c r="AE26" s="47">
        <f>1-AC26/AA26</f>
        <v>9.0658683266203743E-3</v>
      </c>
    </row>
    <row r="27" spans="1:32" x14ac:dyDescent="0.2">
      <c r="G27" s="27"/>
      <c r="Q27">
        <v>126</v>
      </c>
    </row>
    <row r="28" spans="1:32" x14ac:dyDescent="0.2">
      <c r="G28" s="27"/>
      <c r="Q28">
        <v>186</v>
      </c>
    </row>
    <row r="29" spans="1:32" x14ac:dyDescent="0.2">
      <c r="G29" s="27"/>
      <c r="Q29">
        <v>230</v>
      </c>
      <c r="AC29" s="28"/>
    </row>
    <row r="30" spans="1:32" x14ac:dyDescent="0.2">
      <c r="D30" s="21"/>
      <c r="E30" s="21"/>
      <c r="F30" s="21"/>
      <c r="G30" s="27"/>
    </row>
    <row r="42" spans="1:21" x14ac:dyDescent="0.2">
      <c r="T42" s="2"/>
      <c r="U42" s="2"/>
    </row>
    <row r="43" spans="1:21" x14ac:dyDescent="0.2">
      <c r="T43" s="2"/>
      <c r="U43" s="2"/>
    </row>
    <row r="44" spans="1:21" x14ac:dyDescent="0.2">
      <c r="A44" s="2"/>
      <c r="B44" s="2"/>
      <c r="T44" s="2"/>
      <c r="U44" s="2"/>
    </row>
    <row r="45" spans="1:21" x14ac:dyDescent="0.2">
      <c r="A45" s="2"/>
      <c r="B45" s="2"/>
      <c r="T45" s="2"/>
      <c r="U45" s="2"/>
    </row>
    <row r="46" spans="1:21" x14ac:dyDescent="0.2">
      <c r="A46" s="2"/>
      <c r="B46" s="2"/>
      <c r="T46" s="2"/>
      <c r="U46" s="2"/>
    </row>
    <row r="47" spans="1:21" x14ac:dyDescent="0.2">
      <c r="A47" s="2"/>
      <c r="B47" s="2"/>
      <c r="T47" s="2"/>
      <c r="U47" s="2"/>
    </row>
    <row r="48" spans="1:21" x14ac:dyDescent="0.2">
      <c r="A48" s="2"/>
      <c r="B48" s="2"/>
      <c r="T48" s="2"/>
      <c r="U48" s="2"/>
    </row>
    <row r="49" spans="1:21" x14ac:dyDescent="0.2">
      <c r="A49" s="2"/>
      <c r="B49" s="2"/>
      <c r="T49" s="2"/>
      <c r="U49" s="2"/>
    </row>
    <row r="50" spans="1:21" x14ac:dyDescent="0.2">
      <c r="A50" s="2"/>
      <c r="B50" s="2"/>
      <c r="T50" s="2"/>
      <c r="U50" s="2"/>
    </row>
    <row r="51" spans="1:21" x14ac:dyDescent="0.2">
      <c r="A51" s="2"/>
      <c r="B51" s="2"/>
      <c r="T51" s="2"/>
      <c r="U51" s="2"/>
    </row>
    <row r="52" spans="1:21" x14ac:dyDescent="0.2">
      <c r="A52" s="2"/>
      <c r="B52" s="2"/>
      <c r="T52" s="22"/>
      <c r="U52" s="22"/>
    </row>
    <row r="53" spans="1:21" x14ac:dyDescent="0.2">
      <c r="A53" s="2"/>
      <c r="B53" s="2"/>
      <c r="T53" s="23"/>
      <c r="U53" s="23"/>
    </row>
    <row r="54" spans="1:21" x14ac:dyDescent="0.2">
      <c r="A54" s="22"/>
      <c r="B54" s="2"/>
    </row>
    <row r="55" spans="1:21" x14ac:dyDescent="0.2">
      <c r="A55" s="23"/>
      <c r="B55" s="2"/>
    </row>
  </sheetData>
  <mergeCells count="28">
    <mergeCell ref="BJ1:BK1"/>
    <mergeCell ref="BL1:BM1"/>
    <mergeCell ref="AK1:AL1"/>
    <mergeCell ref="AM1:AN1"/>
    <mergeCell ref="AP1:AQ1"/>
    <mergeCell ref="AR1:AS1"/>
    <mergeCell ref="AZ1:BA1"/>
    <mergeCell ref="AU1:AV1"/>
    <mergeCell ref="AW1:AX1"/>
    <mergeCell ref="BB1:BC1"/>
    <mergeCell ref="BE1:BF1"/>
    <mergeCell ref="BG1:BH1"/>
    <mergeCell ref="AF1:AG1"/>
    <mergeCell ref="AH1:AI1"/>
    <mergeCell ref="A1:A2"/>
    <mergeCell ref="B1:C1"/>
    <mergeCell ref="D1:E1"/>
    <mergeCell ref="G1:H1"/>
    <mergeCell ref="I1:J1"/>
    <mergeCell ref="AC1:AD1"/>
    <mergeCell ref="AA1:AB1"/>
    <mergeCell ref="D16:E16"/>
    <mergeCell ref="Q1:R1"/>
    <mergeCell ref="S1:T1"/>
    <mergeCell ref="V1:W1"/>
    <mergeCell ref="X1:Y1"/>
    <mergeCell ref="L1:M1"/>
    <mergeCell ref="N1:O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387A-1CBC-9545-9516-2C253950AE23}">
  <dimension ref="A1:R52"/>
  <sheetViews>
    <sheetView zoomScale="172" workbookViewId="0">
      <selection activeCell="B11" sqref="B11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5" x14ac:dyDescent="0.2">
      <c r="A1" s="69" t="s">
        <v>0</v>
      </c>
      <c r="B1" s="69" t="s">
        <v>1</v>
      </c>
      <c r="C1" s="69"/>
      <c r="D1" s="70" t="s">
        <v>2</v>
      </c>
      <c r="E1" s="70"/>
    </row>
    <row r="2" spans="1:5" x14ac:dyDescent="0.2">
      <c r="A2" s="69"/>
      <c r="B2" s="7" t="s">
        <v>3</v>
      </c>
      <c r="C2" s="8" t="s">
        <v>4</v>
      </c>
      <c r="D2" s="7" t="s">
        <v>3</v>
      </c>
      <c r="E2" s="8" t="s">
        <v>4</v>
      </c>
    </row>
    <row r="3" spans="1:5" x14ac:dyDescent="0.2">
      <c r="A3" s="7">
        <v>128</v>
      </c>
      <c r="B3" s="21">
        <v>13.311719999999999</v>
      </c>
      <c r="C3" s="21">
        <v>13.792399999999999</v>
      </c>
      <c r="D3" s="21">
        <v>2.7707083333333333</v>
      </c>
      <c r="E3" s="21">
        <v>2.9409999999999998</v>
      </c>
    </row>
    <row r="4" spans="1:5" x14ac:dyDescent="0.2">
      <c r="A4" s="7">
        <v>192</v>
      </c>
      <c r="B4" s="21">
        <v>9.0824500000000015</v>
      </c>
      <c r="C4" s="21">
        <v>9.1213300000000004</v>
      </c>
      <c r="D4" s="21">
        <v>2.2185999999999999</v>
      </c>
      <c r="E4" s="21">
        <v>2.3544</v>
      </c>
    </row>
    <row r="5" spans="1:5" x14ac:dyDescent="0.2">
      <c r="A5" s="7">
        <v>256</v>
      </c>
      <c r="B5" s="21">
        <v>6.6768400000000003</v>
      </c>
      <c r="C5" s="21">
        <v>6.8608000000000002</v>
      </c>
      <c r="D5" s="21">
        <v>1.9008333333333332</v>
      </c>
      <c r="E5" s="21">
        <v>2.1312500000000001</v>
      </c>
    </row>
    <row r="6" spans="1:5" x14ac:dyDescent="0.2">
      <c r="A6" s="7">
        <v>320</v>
      </c>
      <c r="B6" s="21">
        <v>5.30016</v>
      </c>
      <c r="C6" s="21">
        <v>5.5291000000000006</v>
      </c>
      <c r="D6" s="21">
        <v>1.6772799999999999</v>
      </c>
      <c r="E6" s="21">
        <v>1.7584000000000002</v>
      </c>
    </row>
    <row r="7" spans="1:5" x14ac:dyDescent="0.2">
      <c r="A7" s="7">
        <v>384</v>
      </c>
      <c r="B7" s="21">
        <v>4.4290000000000003</v>
      </c>
      <c r="C7" s="21">
        <v>4.5209999999999999</v>
      </c>
      <c r="D7" s="21">
        <v>1.5789200000000001</v>
      </c>
      <c r="E7" s="21">
        <v>1.7197</v>
      </c>
    </row>
    <row r="8" spans="1:5" x14ac:dyDescent="0.2">
      <c r="A8" s="7">
        <v>448</v>
      </c>
      <c r="B8" s="21">
        <v>3.7201111111111111</v>
      </c>
      <c r="C8" s="21">
        <v>3.7754000000000003</v>
      </c>
      <c r="D8" s="21">
        <v>1.4825599999999999</v>
      </c>
      <c r="E8" s="21">
        <v>1.5283</v>
      </c>
    </row>
    <row r="9" spans="1:5" x14ac:dyDescent="0.2">
      <c r="A9" s="7">
        <v>512</v>
      </c>
      <c r="B9" s="21">
        <v>3.2016999999999998</v>
      </c>
      <c r="C9" s="21">
        <v>3.2849499999999998</v>
      </c>
      <c r="D9" s="21">
        <v>1.4725652173913042</v>
      </c>
      <c r="E9" s="21">
        <v>1.6849999999999998</v>
      </c>
    </row>
    <row r="10" spans="1:5" x14ac:dyDescent="0.2">
      <c r="A10" s="7">
        <v>1024</v>
      </c>
      <c r="B10" s="21">
        <v>1.5779090909090909</v>
      </c>
      <c r="C10" s="21">
        <v>1.6827499999999997</v>
      </c>
      <c r="D10" s="21">
        <v>1.387909090909091</v>
      </c>
      <c r="E10" s="21">
        <v>1.6154999999999997</v>
      </c>
    </row>
    <row r="11" spans="1:5" x14ac:dyDescent="0.2">
      <c r="A11" s="7">
        <v>1536</v>
      </c>
      <c r="B11" s="21">
        <v>1.7783499999999999</v>
      </c>
      <c r="C11" s="21">
        <v>1.9133499999999999</v>
      </c>
      <c r="D11" s="21">
        <v>1.2533181818181818</v>
      </c>
      <c r="E11" s="21">
        <v>1.4418499999999999</v>
      </c>
    </row>
    <row r="12" spans="1:5" x14ac:dyDescent="0.2">
      <c r="A12" s="7">
        <v>2048</v>
      </c>
      <c r="B12" s="21">
        <v>0.94452000000000003</v>
      </c>
      <c r="C12" s="21">
        <v>0.99320000000000008</v>
      </c>
      <c r="D12" s="21">
        <v>1.3562400000000001</v>
      </c>
      <c r="E12" s="21">
        <v>1.4190999999999998</v>
      </c>
    </row>
    <row r="13" spans="1:5" x14ac:dyDescent="0.2">
      <c r="A13" s="7">
        <v>2560</v>
      </c>
      <c r="B13" s="25">
        <v>0.92816666666666658</v>
      </c>
      <c r="C13" s="25">
        <v>0.95525000000000004</v>
      </c>
      <c r="D13" s="21">
        <v>1.3615833333333334</v>
      </c>
      <c r="E13" s="21">
        <v>1.6719999999999999</v>
      </c>
    </row>
    <row r="14" spans="1:5" x14ac:dyDescent="0.2">
      <c r="A14" s="7">
        <v>3008</v>
      </c>
      <c r="B14" s="26">
        <v>0.92620000000000002</v>
      </c>
      <c r="C14" s="26">
        <v>0.93579999999999997</v>
      </c>
      <c r="D14" s="21">
        <v>1.1634980769230769</v>
      </c>
      <c r="E14" s="21">
        <v>1.4667999999999999</v>
      </c>
    </row>
    <row r="39" spans="1:18" x14ac:dyDescent="0.2">
      <c r="Q39" s="2">
        <v>13311.72</v>
      </c>
      <c r="R39">
        <f>Q39/1000</f>
        <v>13.311719999999999</v>
      </c>
    </row>
    <row r="40" spans="1:18" x14ac:dyDescent="0.2">
      <c r="A40" t="s">
        <v>8</v>
      </c>
      <c r="B40" t="s">
        <v>7</v>
      </c>
      <c r="P40">
        <f>B41/1000</f>
        <v>2.7707083333333334E-3</v>
      </c>
      <c r="Q40" s="2">
        <v>9082.4500000000007</v>
      </c>
      <c r="R40">
        <f t="shared" ref="R40:R50" si="0">Q40/1000</f>
        <v>9.0824500000000015</v>
      </c>
    </row>
    <row r="41" spans="1:18" x14ac:dyDescent="0.2">
      <c r="A41" s="2">
        <v>13.311719999999999</v>
      </c>
      <c r="B41" s="2">
        <v>2.7707083333333333</v>
      </c>
      <c r="P41">
        <f t="shared" ref="P41:P51" si="1">B42/1000</f>
        <v>2.2185999999999998E-3</v>
      </c>
      <c r="Q41" s="2">
        <v>6676.84</v>
      </c>
      <c r="R41">
        <f t="shared" si="0"/>
        <v>6.6768400000000003</v>
      </c>
    </row>
    <row r="42" spans="1:18" x14ac:dyDescent="0.2">
      <c r="A42" s="2">
        <v>9.0824500000000015</v>
      </c>
      <c r="B42" s="2">
        <v>2.2185999999999999</v>
      </c>
      <c r="P42">
        <f t="shared" si="1"/>
        <v>1.9008333333333332E-3</v>
      </c>
      <c r="Q42" s="2">
        <v>5300.16</v>
      </c>
      <c r="R42">
        <f t="shared" si="0"/>
        <v>5.30016</v>
      </c>
    </row>
    <row r="43" spans="1:18" x14ac:dyDescent="0.2">
      <c r="A43" s="2">
        <v>6.6768400000000003</v>
      </c>
      <c r="B43" s="2">
        <v>1.9008333333333332</v>
      </c>
      <c r="P43">
        <f t="shared" si="1"/>
        <v>1.67728E-3</v>
      </c>
      <c r="Q43" s="2">
        <v>4429</v>
      </c>
      <c r="R43">
        <f t="shared" si="0"/>
        <v>4.4290000000000003</v>
      </c>
    </row>
    <row r="44" spans="1:18" x14ac:dyDescent="0.2">
      <c r="A44" s="2">
        <v>5.30016</v>
      </c>
      <c r="B44" s="2">
        <v>1.6772799999999999</v>
      </c>
      <c r="P44">
        <f t="shared" si="1"/>
        <v>1.5789200000000001E-3</v>
      </c>
      <c r="Q44" s="2">
        <v>3720.1111111111113</v>
      </c>
      <c r="R44">
        <f t="shared" si="0"/>
        <v>3.7201111111111111</v>
      </c>
    </row>
    <row r="45" spans="1:18" x14ac:dyDescent="0.2">
      <c r="A45" s="2">
        <v>4.4290000000000003</v>
      </c>
      <c r="B45" s="2">
        <v>1.5789200000000001</v>
      </c>
      <c r="P45">
        <f t="shared" si="1"/>
        <v>1.48256E-3</v>
      </c>
      <c r="Q45" s="2">
        <v>3201.7</v>
      </c>
      <c r="R45">
        <f t="shared" si="0"/>
        <v>3.2016999999999998</v>
      </c>
    </row>
    <row r="46" spans="1:18" x14ac:dyDescent="0.2">
      <c r="A46" s="2">
        <v>3.7201111111111111</v>
      </c>
      <c r="B46" s="2">
        <v>1.4825599999999999</v>
      </c>
      <c r="P46">
        <f t="shared" si="1"/>
        <v>1.4725652173913043E-3</v>
      </c>
      <c r="Q46" s="2">
        <v>1577.909090909091</v>
      </c>
      <c r="R46">
        <f t="shared" si="0"/>
        <v>1.5779090909090909</v>
      </c>
    </row>
    <row r="47" spans="1:18" x14ac:dyDescent="0.2">
      <c r="A47" s="2">
        <v>3.2016999999999998</v>
      </c>
      <c r="B47" s="2">
        <v>1.4725652173913042</v>
      </c>
      <c r="P47">
        <f t="shared" si="1"/>
        <v>1.3879090909090909E-3</v>
      </c>
      <c r="Q47" s="2">
        <v>1778.35</v>
      </c>
      <c r="R47">
        <f t="shared" si="0"/>
        <v>1.7783499999999999</v>
      </c>
    </row>
    <row r="48" spans="1:18" x14ac:dyDescent="0.2">
      <c r="A48" s="2">
        <v>1.5779090909090909</v>
      </c>
      <c r="B48" s="2">
        <v>1.387909090909091</v>
      </c>
      <c r="P48">
        <f t="shared" si="1"/>
        <v>1.2533181818181818E-3</v>
      </c>
      <c r="Q48" s="2">
        <v>944.52</v>
      </c>
      <c r="R48">
        <f t="shared" si="0"/>
        <v>0.94452000000000003</v>
      </c>
    </row>
    <row r="49" spans="1:18" x14ac:dyDescent="0.2">
      <c r="A49" s="2">
        <v>1.7783499999999999</v>
      </c>
      <c r="B49" s="2">
        <v>1.2533181818181818</v>
      </c>
      <c r="P49">
        <f t="shared" si="1"/>
        <v>1.3562400000000001E-3</v>
      </c>
      <c r="Q49" s="22">
        <v>928.16666666666663</v>
      </c>
      <c r="R49">
        <f t="shared" si="0"/>
        <v>0.92816666666666658</v>
      </c>
    </row>
    <row r="50" spans="1:18" x14ac:dyDescent="0.2">
      <c r="A50" s="2">
        <v>0.94452000000000003</v>
      </c>
      <c r="B50" s="2">
        <v>1.3562400000000001</v>
      </c>
      <c r="P50">
        <f t="shared" si="1"/>
        <v>1.3615833333333334E-3</v>
      </c>
      <c r="Q50" s="23">
        <v>926.2</v>
      </c>
      <c r="R50">
        <f t="shared" si="0"/>
        <v>0.92620000000000002</v>
      </c>
    </row>
    <row r="51" spans="1:18" x14ac:dyDescent="0.2">
      <c r="A51" s="22">
        <v>0.92816666666666658</v>
      </c>
      <c r="B51" s="2">
        <v>1.3615833333333334</v>
      </c>
      <c r="P51">
        <f t="shared" si="1"/>
        <v>1.1634980769230769E-3</v>
      </c>
    </row>
    <row r="52" spans="1:18" x14ac:dyDescent="0.2">
      <c r="A52" s="23">
        <v>0.92620000000000002</v>
      </c>
      <c r="B52" s="2">
        <v>1.1634980769230769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DA0-766F-5F43-8375-D13F8810FCA8}">
  <dimension ref="I4:M5"/>
  <sheetViews>
    <sheetView workbookViewId="0">
      <selection activeCell="M5" sqref="M5"/>
    </sheetView>
  </sheetViews>
  <sheetFormatPr baseColWidth="10" defaultRowHeight="16" x14ac:dyDescent="0.2"/>
  <sheetData>
    <row r="4" spans="9:13" x14ac:dyDescent="0.2">
      <c r="I4" s="24">
        <v>9039.25</v>
      </c>
    </row>
    <row r="5" spans="9:13" x14ac:dyDescent="0.2">
      <c r="I5" s="24">
        <v>9125.65</v>
      </c>
      <c r="L5">
        <f>AVERAGE(I4:I5)</f>
        <v>9082.4500000000007</v>
      </c>
      <c r="M5">
        <f>_xlfn.PERCENTILE.INC(I4:I5,95%)</f>
        <v>9121.33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time</vt:lpstr>
      <vt:lpstr>cold start</vt:lpstr>
      <vt:lpstr>resize</vt:lpstr>
      <vt:lpstr>cold start bk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2021-12-01T04:00:46Z</dcterms:created>
  <dcterms:modified xsi:type="dcterms:W3CDTF">2022-01-29T01:05:40Z</dcterms:modified>
</cp:coreProperties>
</file>