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antas/Documents/git/serverless-iot-deployment/experiments/lambda/"/>
    </mc:Choice>
  </mc:AlternateContent>
  <xr:revisionPtr revIDLastSave="0" documentId="13_ncr:1_{B8FC7BB7-6AAD-9145-8C6A-9EF2853ABBDB}" xr6:coauthVersionLast="47" xr6:coauthVersionMax="47" xr10:uidLastSave="{00000000-0000-0000-0000-000000000000}"/>
  <bookViews>
    <workbookView xWindow="-5860" yWindow="-21600" windowWidth="38400" windowHeight="21600" activeTab="2" xr2:uid="{1003A129-F681-6E44-B98C-F95A01010A8D}"/>
  </bookViews>
  <sheets>
    <sheet name="run time" sheetId="2" r:id="rId1"/>
    <sheet name="cold start" sheetId="5" r:id="rId2"/>
    <sheet name="resize" sheetId="6" r:id="rId3"/>
    <sheet name="cold start bk" sheetId="1" r:id="rId4"/>
    <sheet name="Sheet2" sheetId="4" r:id="rId5"/>
  </sheets>
  <definedNames>
    <definedName name="_xlchart.v1.0" hidden="1">resize!$A$3:$A$9</definedName>
    <definedName name="_xlchart.v1.1" hidden="1">resize!$AE$3:$AE$9</definedName>
    <definedName name="_xlchart.v1.10" hidden="1">resize!$K$3:$K$9</definedName>
    <definedName name="_xlchart.v1.11" hidden="1">resize!$P$3:$P$9</definedName>
    <definedName name="_xlchart.v1.12" hidden="1">resize!$U$3:$U$9</definedName>
    <definedName name="_xlchart.v1.13" hidden="1">resize!$Z$3:$Z$9</definedName>
    <definedName name="_xlchart.v1.14" hidden="1">'cold start bk'!$A$40</definedName>
    <definedName name="_xlchart.v1.15" hidden="1">'cold start bk'!$A$41:$A$52</definedName>
    <definedName name="_xlchart.v1.16" hidden="1">'cold start bk'!$B$40</definedName>
    <definedName name="_xlchart.v1.17" hidden="1">'cold start bk'!$B$41:$B$52</definedName>
    <definedName name="_xlchart.v1.2" hidden="1">resize!$F$3:$F$9</definedName>
    <definedName name="_xlchart.v1.3" hidden="1">resize!$K$3:$K$9</definedName>
    <definedName name="_xlchart.v1.4" hidden="1">resize!$P$3:$P$9</definedName>
    <definedName name="_xlchart.v1.5" hidden="1">resize!$U$3:$U$9</definedName>
    <definedName name="_xlchart.v1.6" hidden="1">resize!$Z$3:$Z$9</definedName>
    <definedName name="_xlchart.v1.7" hidden="1">resize!$A$3:$A$9</definedName>
    <definedName name="_xlchart.v1.8" hidden="1">resize!$AE$3:$AE$9</definedName>
    <definedName name="_xlchart.v1.9" hidden="1">resize!$F$3:$F$9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6" l="1"/>
  <c r="AE5" i="6"/>
  <c r="AE6" i="6"/>
  <c r="AE7" i="6"/>
  <c r="AE8" i="6"/>
  <c r="AE9" i="6"/>
  <c r="AE3" i="6"/>
  <c r="Z4" i="6"/>
  <c r="Z5" i="6"/>
  <c r="Z6" i="6"/>
  <c r="Z7" i="6"/>
  <c r="Z8" i="6"/>
  <c r="Z9" i="6"/>
  <c r="Z3" i="6"/>
  <c r="U4" i="6"/>
  <c r="U5" i="6"/>
  <c r="U6" i="6"/>
  <c r="U7" i="6"/>
  <c r="U8" i="6"/>
  <c r="U9" i="6"/>
  <c r="U3" i="6"/>
  <c r="P4" i="6"/>
  <c r="P5" i="6"/>
  <c r="P6" i="6"/>
  <c r="P7" i="6"/>
  <c r="P8" i="6"/>
  <c r="P9" i="6"/>
  <c r="P3" i="6"/>
  <c r="K4" i="6"/>
  <c r="K5" i="6"/>
  <c r="K6" i="6"/>
  <c r="K7" i="6"/>
  <c r="K8" i="6"/>
  <c r="K9" i="6"/>
  <c r="K3" i="6"/>
  <c r="F4" i="6"/>
  <c r="F5" i="6"/>
  <c r="F6" i="6"/>
  <c r="F7" i="6"/>
  <c r="F8" i="6"/>
  <c r="F9" i="6"/>
  <c r="F3" i="6"/>
  <c r="M5" i="4"/>
  <c r="E40" i="2"/>
  <c r="F40" i="2"/>
  <c r="C26" i="1"/>
  <c r="E18" i="1"/>
  <c r="C20" i="1"/>
  <c r="H10" i="1"/>
  <c r="H11" i="1"/>
  <c r="H12" i="1"/>
  <c r="H13" i="1"/>
  <c r="H9" i="1"/>
  <c r="H8" i="1"/>
  <c r="P41" i="1"/>
  <c r="P42" i="1"/>
  <c r="P43" i="1"/>
  <c r="P44" i="1"/>
  <c r="P45" i="1"/>
  <c r="P46" i="1"/>
  <c r="P47" i="1"/>
  <c r="P48" i="1"/>
  <c r="P49" i="1"/>
  <c r="P50" i="1"/>
  <c r="P51" i="1"/>
  <c r="P40" i="1"/>
  <c r="R40" i="1"/>
  <c r="R41" i="1"/>
  <c r="R42" i="1"/>
  <c r="R43" i="1"/>
  <c r="R44" i="1"/>
  <c r="R45" i="1"/>
  <c r="R46" i="1"/>
  <c r="R47" i="1"/>
  <c r="R48" i="1"/>
  <c r="R49" i="1"/>
  <c r="R50" i="1"/>
  <c r="R39" i="1"/>
  <c r="L5" i="4"/>
</calcChain>
</file>

<file path=xl/sharedStrings.xml><?xml version="1.0" encoding="utf-8"?>
<sst xmlns="http://schemas.openxmlformats.org/spreadsheetml/2006/main" count="97" uniqueCount="23">
  <si>
    <t>Memory</t>
  </si>
  <si>
    <t>Zip 250MB</t>
  </si>
  <si>
    <t>Image Container</t>
  </si>
  <si>
    <t>Average</t>
  </si>
  <si>
    <t>95th</t>
  </si>
  <si>
    <t>Std. Deviation</t>
  </si>
  <si>
    <t>80th</t>
  </si>
  <si>
    <t xml:space="preserve">Image Container	</t>
  </si>
  <si>
    <t xml:space="preserve">Zip Package	</t>
  </si>
  <si>
    <t>320mb</t>
  </si>
  <si>
    <t>128mb</t>
  </si>
  <si>
    <t>=</t>
  </si>
  <si>
    <t>Zip 230MB</t>
  </si>
  <si>
    <t>Zip 249MB</t>
  </si>
  <si>
    <t>Resize zip</t>
  </si>
  <si>
    <t>Zip 245MB</t>
  </si>
  <si>
    <t>Zip 236MB</t>
  </si>
  <si>
    <t>Resize and feature zip</t>
  </si>
  <si>
    <t>Zip 241MB</t>
  </si>
  <si>
    <t>math scipy zip</t>
  </si>
  <si>
    <t>opencv zip</t>
  </si>
  <si>
    <t>tensorflow zip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</si>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</sst>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6191F"/>
      <name val="Monaco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4" xfId="0" applyBorder="1"/>
    <xf numFmtId="9" fontId="0" fillId="0" borderId="0" xfId="0" applyNumberFormat="1" applyBorder="1"/>
    <xf numFmtId="9" fontId="0" fillId="0" borderId="5" xfId="0" applyNumberFormat="1" applyBorder="1"/>
    <xf numFmtId="2" fontId="0" fillId="0" borderId="5" xfId="0" applyNumberFormat="1" applyBorder="1"/>
    <xf numFmtId="0" fontId="0" fillId="2" borderId="0" xfId="0" applyFill="1"/>
    <xf numFmtId="9" fontId="0" fillId="2" borderId="0" xfId="0" applyNumberFormat="1" applyFill="1"/>
    <xf numFmtId="1" fontId="0" fillId="0" borderId="4" xfId="0" applyNumberFormat="1" applyFill="1" applyBorder="1"/>
    <xf numFmtId="1" fontId="0" fillId="0" borderId="0" xfId="0" applyNumberFormat="1" applyFill="1" applyBorder="1"/>
    <xf numFmtId="1" fontId="0" fillId="0" borderId="5" xfId="0" applyNumberFormat="1" applyFill="1" applyBorder="1"/>
    <xf numFmtId="1" fontId="0" fillId="0" borderId="4" xfId="0" applyNumberFormat="1" applyFont="1" applyFill="1" applyBorder="1"/>
    <xf numFmtId="1" fontId="0" fillId="0" borderId="0" xfId="0" applyNumberFormat="1" applyFont="1" applyFill="1" applyBorder="1"/>
    <xf numFmtId="1" fontId="0" fillId="0" borderId="5" xfId="0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1" fontId="0" fillId="0" borderId="0" xfId="0" applyNumberFormat="1" applyFill="1"/>
    <xf numFmtId="1" fontId="0" fillId="0" borderId="0" xfId="0" applyNumberFormat="1" applyFont="1" applyFill="1"/>
    <xf numFmtId="0" fontId="2" fillId="0" borderId="0" xfId="0" applyFont="1"/>
    <xf numFmtId="164" fontId="0" fillId="0" borderId="0" xfId="0" applyNumberFormat="1" applyFill="1"/>
    <xf numFmtId="164" fontId="0" fillId="0" borderId="0" xfId="0" applyNumberFormat="1" applyFont="1" applyFill="1"/>
    <xf numFmtId="9" fontId="0" fillId="0" borderId="0" xfId="1" applyFont="1"/>
    <xf numFmtId="9" fontId="0" fillId="0" borderId="0" xfId="0" applyNumberFormat="1"/>
    <xf numFmtId="0" fontId="0" fillId="0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Zip</c:v>
          </c:tx>
          <c:spPr>
            <a:solidFill>
              <a:schemeClr val="accent1">
                <a:lumMod val="20000"/>
                <a:lumOff val="80000"/>
              </a:schemeClr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time'!$B$3:$B$6</c:f>
              <c:numCache>
                <c:formatCode>0</c:formatCode>
                <c:ptCount val="4"/>
                <c:pt idx="0">
                  <c:v>1139.6099999999999</c:v>
                </c:pt>
                <c:pt idx="1">
                  <c:v>683.46</c:v>
                </c:pt>
                <c:pt idx="2">
                  <c:v>434.07499999999999</c:v>
                </c:pt>
                <c:pt idx="3">
                  <c:v>323.52499999999998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0-5A4C-9976-683E5871309E}"/>
            </c:ext>
          </c:extLst>
        </c:ser>
        <c:ser>
          <c:idx val="2"/>
          <c:order val="1"/>
          <c:tx>
            <c:v>Image Container</c:v>
          </c:tx>
          <c:spPr>
            <a:solidFill>
              <a:schemeClr val="accent4"/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time'!$F$3:$F$6</c:f>
              <c:numCache>
                <c:formatCode>0</c:formatCode>
                <c:ptCount val="4"/>
                <c:pt idx="0">
                  <c:v>760.35</c:v>
                </c:pt>
                <c:pt idx="1">
                  <c:v>549.70000000000005</c:v>
                </c:pt>
                <c:pt idx="2">
                  <c:v>445.84</c:v>
                </c:pt>
                <c:pt idx="3">
                  <c:v>362.69499999999999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1-FE43-8CC7-73FFBCE4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time'!$C$3:$C$14</c:f>
              <c:numCache>
                <c:formatCode>0</c:formatCode>
                <c:ptCount val="12"/>
                <c:pt idx="0">
                  <c:v>8567.1999999999862</c:v>
                </c:pt>
                <c:pt idx="1">
                  <c:v>4872.4999999999964</c:v>
                </c:pt>
                <c:pt idx="2">
                  <c:v>2943.0999999999976</c:v>
                </c:pt>
                <c:pt idx="3">
                  <c:v>2242.8000000000002</c:v>
                </c:pt>
                <c:pt idx="4">
                  <c:v>86.699999999999932</c:v>
                </c:pt>
                <c:pt idx="5">
                  <c:v>82.849999999999966</c:v>
                </c:pt>
                <c:pt idx="6">
                  <c:v>69.845499999999959</c:v>
                </c:pt>
                <c:pt idx="7">
                  <c:v>33.949999999999989</c:v>
                </c:pt>
                <c:pt idx="8">
                  <c:v>30.849999999999966</c:v>
                </c:pt>
                <c:pt idx="9">
                  <c:v>22.949999999999989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E-C644-A3CC-DF3823E7BCD2}"/>
            </c:ext>
          </c:extLst>
        </c:ser>
        <c:ser>
          <c:idx val="1"/>
          <c:order val="1"/>
          <c:tx>
            <c:v>Image Container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time'!$G$3:$G$14</c:f>
              <c:numCache>
                <c:formatCode>0</c:formatCode>
                <c:ptCount val="12"/>
                <c:pt idx="0">
                  <c:v>4776.3999999999978</c:v>
                </c:pt>
                <c:pt idx="1">
                  <c:v>4983.1999999999935</c:v>
                </c:pt>
                <c:pt idx="2">
                  <c:v>4203.8499999999876</c:v>
                </c:pt>
                <c:pt idx="3">
                  <c:v>3172.9999999999905</c:v>
                </c:pt>
                <c:pt idx="4">
                  <c:v>101.89999999999998</c:v>
                </c:pt>
                <c:pt idx="5">
                  <c:v>100</c:v>
                </c:pt>
                <c:pt idx="6">
                  <c:v>74.849999999999966</c:v>
                </c:pt>
                <c:pt idx="7">
                  <c:v>30</c:v>
                </c:pt>
                <c:pt idx="8">
                  <c:v>28</c:v>
                </c:pt>
                <c:pt idx="9">
                  <c:v>24.949999999999989</c:v>
                </c:pt>
                <c:pt idx="10">
                  <c:v>21.899999999999977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E-C644-A3CC-DF3823E7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start'!$C$3:$C$9</c:f>
              <c:numCache>
                <c:formatCode>0.0</c:formatCode>
                <c:ptCount val="7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4-E44A-9534-B1FC8B8F5D2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start'!$E$3:$E$9</c:f>
              <c:numCache>
                <c:formatCode>0.0</c:formatCode>
                <c:ptCount val="7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4-E44A-9534-B1FC8B8F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of complete ml application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5"/>
          <c:tx>
            <c:v>Image 230mb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start'!$H$3:$H$9</c:f>
              <c:numCache>
                <c:formatCode>0.0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9C-DB4F-83DE-4AA12C49900B}"/>
            </c:ext>
          </c:extLst>
        </c:ser>
        <c:ser>
          <c:idx val="8"/>
          <c:order val="6"/>
          <c:tx>
            <c:v>Image 236mb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start'!$P$3:$P$9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9C-DB4F-83DE-4AA12C49900B}"/>
            </c:ext>
          </c:extLst>
        </c:ser>
        <c:ser>
          <c:idx val="5"/>
          <c:order val="7"/>
          <c:tx>
            <c:v>Image 241mb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'cold start'!$D$3:$D$9</c:f>
              <c:numCache>
                <c:formatCode>0.0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9C-DB4F-83DE-4AA12C49900B}"/>
            </c:ext>
          </c:extLst>
        </c:ser>
        <c:ser>
          <c:idx val="9"/>
          <c:order val="8"/>
          <c:tx>
            <c:v>Image 245mb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'cold start'!$T$3:$T$9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9C-DB4F-83DE-4AA12C49900B}"/>
            </c:ext>
          </c:extLst>
        </c:ser>
        <c:ser>
          <c:idx val="7"/>
          <c:order val="9"/>
          <c:tx>
            <c:v>Image 249mb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'cold start'!$L$3:$L$9</c:f>
              <c:numCache>
                <c:formatCode>0.0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4"/>
          <c:order val="0"/>
          <c:tx>
            <c:v>Zip 230mb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0.0</c:formatCode>
                <c:ptCount val="7"/>
                <c:pt idx="0">
                  <c:v>12.128450000000001</c:v>
                </c:pt>
                <c:pt idx="1">
                  <c:v>8.2236000000000011</c:v>
                </c:pt>
                <c:pt idx="2">
                  <c:v>5.8582000000000001</c:v>
                </c:pt>
                <c:pt idx="3">
                  <c:v>4.8888999999999996</c:v>
                </c:pt>
                <c:pt idx="4">
                  <c:v>3.9879499999999997</c:v>
                </c:pt>
                <c:pt idx="5">
                  <c:v>3.39845</c:v>
                </c:pt>
                <c:pt idx="6">
                  <c:v>2.9441999999999999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9C-DB4F-83DE-4AA12C49900B}"/>
            </c:ext>
          </c:extLst>
        </c:ser>
        <c:ser>
          <c:idx val="2"/>
          <c:order val="1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start'!$N$3:$N$9</c:f>
              <c:numCache>
                <c:formatCode>General</c:formatCode>
                <c:ptCount val="7"/>
                <c:pt idx="0">
                  <c:v>12.69225</c:v>
                </c:pt>
                <c:pt idx="1">
                  <c:v>8.5152000000000001</c:v>
                </c:pt>
                <c:pt idx="2">
                  <c:v>6.3908500000000004</c:v>
                </c:pt>
                <c:pt idx="3">
                  <c:v>5.0598000000000001</c:v>
                </c:pt>
                <c:pt idx="4">
                  <c:v>4.1367500000000001</c:v>
                </c:pt>
                <c:pt idx="5">
                  <c:v>3.5381</c:v>
                </c:pt>
                <c:pt idx="6">
                  <c:v>3.0644499999999999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9C-DB4F-83DE-4AA12C49900B}"/>
            </c:ext>
          </c:extLst>
        </c:ser>
        <c:ser>
          <c:idx val="0"/>
          <c:order val="2"/>
          <c:tx>
            <c:v>Zip 241mb</c:v>
          </c:tx>
          <c:spPr>
            <a:ln w="2222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0.0</c:formatCode>
                <c:ptCount val="7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C-DB4F-83DE-4AA12C49900B}"/>
            </c:ext>
          </c:extLst>
        </c:ser>
        <c:ser>
          <c:idx val="3"/>
          <c:order val="3"/>
          <c:tx>
            <c:v>Zip 245mb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'cold start'!$R$3:$R$9</c:f>
              <c:numCache>
                <c:formatCode>General</c:formatCode>
                <c:ptCount val="7"/>
                <c:pt idx="0">
                  <c:v>14.0905</c:v>
                </c:pt>
                <c:pt idx="1">
                  <c:v>9.5402999999999984</c:v>
                </c:pt>
                <c:pt idx="2">
                  <c:v>7.1855500000000001</c:v>
                </c:pt>
                <c:pt idx="3">
                  <c:v>5.6292999999999997</c:v>
                </c:pt>
                <c:pt idx="4">
                  <c:v>4.5728999999999997</c:v>
                </c:pt>
                <c:pt idx="5">
                  <c:v>3.9009499999999999</c:v>
                </c:pt>
                <c:pt idx="6">
                  <c:v>3.3694499999999996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9C-DB4F-83DE-4AA12C49900B}"/>
            </c:ext>
          </c:extLst>
        </c:ser>
        <c:ser>
          <c:idx val="1"/>
          <c:order val="4"/>
          <c:tx>
            <c:v>Zip 249mb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0.0</c:formatCode>
                <c:ptCount val="7"/>
                <c:pt idx="0">
                  <c:v>14.8401</c:v>
                </c:pt>
                <c:pt idx="1">
                  <c:v>10.42825</c:v>
                </c:pt>
                <c:pt idx="2">
                  <c:v>7.3516000000000004</c:v>
                </c:pt>
                <c:pt idx="3">
                  <c:v>6.0501000000000005</c:v>
                </c:pt>
                <c:pt idx="4">
                  <c:v>4.7641999999999998</c:v>
                </c:pt>
                <c:pt idx="5">
                  <c:v>4.06175</c:v>
                </c:pt>
                <c:pt idx="6">
                  <c:v>3.5368000000000004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image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241mb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start'!$D$3:$D$9</c:f>
              <c:numCache>
                <c:formatCode>0.0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E-D44A-A904-0B3E8052F9F7}"/>
            </c:ext>
          </c:extLst>
        </c:ser>
        <c:ser>
          <c:idx val="4"/>
          <c:order val="1"/>
          <c:tx>
            <c:v>230mb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start'!$H$3:$H$9</c:f>
              <c:numCache>
                <c:formatCode>0.0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E-D44A-A904-0B3E8052F9F7}"/>
            </c:ext>
          </c:extLst>
        </c:ser>
        <c:ser>
          <c:idx val="1"/>
          <c:order val="2"/>
          <c:tx>
            <c:v>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start'!$L$3:$L$9</c:f>
              <c:numCache>
                <c:formatCode>0.0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E-D44A-A904-0B3E8052F9F7}"/>
            </c:ext>
          </c:extLst>
        </c:ser>
        <c:ser>
          <c:idx val="2"/>
          <c:order val="3"/>
          <c:tx>
            <c:v>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start'!$P$3:$P$9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E-D44A-A904-0B3E8052F9F7}"/>
            </c:ext>
          </c:extLst>
        </c:ser>
        <c:ser>
          <c:idx val="3"/>
          <c:order val="4"/>
          <c:tx>
            <c:v>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start'!$T$3:$T$9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E-D44A-A904-0B3E8052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ML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Zip 241mb</c:v>
          </c:tx>
          <c:spPr>
            <a:ln w="2222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0.0</c:formatCode>
                <c:ptCount val="7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7-BF4A-8E9A-AECCCD4432D7}"/>
            </c:ext>
          </c:extLst>
        </c:ser>
        <c:ser>
          <c:idx val="4"/>
          <c:order val="1"/>
          <c:tx>
            <c:v>Zip 230mb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0.0</c:formatCode>
                <c:ptCount val="7"/>
                <c:pt idx="0">
                  <c:v>12.128450000000001</c:v>
                </c:pt>
                <c:pt idx="1">
                  <c:v>8.2236000000000011</c:v>
                </c:pt>
                <c:pt idx="2">
                  <c:v>5.8582000000000001</c:v>
                </c:pt>
                <c:pt idx="3">
                  <c:v>4.8888999999999996</c:v>
                </c:pt>
                <c:pt idx="4">
                  <c:v>3.9879499999999997</c:v>
                </c:pt>
                <c:pt idx="5">
                  <c:v>3.39845</c:v>
                </c:pt>
                <c:pt idx="6">
                  <c:v>2.9441999999999999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7-BF4A-8E9A-AECCCD4432D7}"/>
            </c:ext>
          </c:extLst>
        </c:ser>
        <c:ser>
          <c:idx val="1"/>
          <c:order val="2"/>
          <c:tx>
            <c:v>Zip 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0.0</c:formatCode>
                <c:ptCount val="7"/>
                <c:pt idx="0">
                  <c:v>14.8401</c:v>
                </c:pt>
                <c:pt idx="1">
                  <c:v>10.42825</c:v>
                </c:pt>
                <c:pt idx="2">
                  <c:v>7.3516000000000004</c:v>
                </c:pt>
                <c:pt idx="3">
                  <c:v>6.0501000000000005</c:v>
                </c:pt>
                <c:pt idx="4">
                  <c:v>4.7641999999999998</c:v>
                </c:pt>
                <c:pt idx="5">
                  <c:v>4.06175</c:v>
                </c:pt>
                <c:pt idx="6">
                  <c:v>3.5368000000000004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7-BF4A-8E9A-AECCCD4432D7}"/>
            </c:ext>
          </c:extLst>
        </c:ser>
        <c:ser>
          <c:idx val="2"/>
          <c:order val="3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start'!$N$3:$N$9</c:f>
              <c:numCache>
                <c:formatCode>General</c:formatCode>
                <c:ptCount val="7"/>
                <c:pt idx="0">
                  <c:v>12.69225</c:v>
                </c:pt>
                <c:pt idx="1">
                  <c:v>8.5152000000000001</c:v>
                </c:pt>
                <c:pt idx="2">
                  <c:v>6.3908500000000004</c:v>
                </c:pt>
                <c:pt idx="3">
                  <c:v>5.0598000000000001</c:v>
                </c:pt>
                <c:pt idx="4">
                  <c:v>4.1367500000000001</c:v>
                </c:pt>
                <c:pt idx="5">
                  <c:v>3.5381</c:v>
                </c:pt>
                <c:pt idx="6">
                  <c:v>3.0644499999999999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7-BF4A-8E9A-AECCCD4432D7}"/>
            </c:ext>
          </c:extLst>
        </c:ser>
        <c:ser>
          <c:idx val="3"/>
          <c:order val="4"/>
          <c:tx>
            <c:v>Zip 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start'!$R$3:$R$9</c:f>
              <c:numCache>
                <c:formatCode>General</c:formatCode>
                <c:ptCount val="7"/>
                <c:pt idx="0">
                  <c:v>14.0905</c:v>
                </c:pt>
                <c:pt idx="1">
                  <c:v>9.5402999999999984</c:v>
                </c:pt>
                <c:pt idx="2">
                  <c:v>7.1855500000000001</c:v>
                </c:pt>
                <c:pt idx="3">
                  <c:v>5.6292999999999997</c:v>
                </c:pt>
                <c:pt idx="4">
                  <c:v>4.5728999999999997</c:v>
                </c:pt>
                <c:pt idx="5">
                  <c:v>3.9009499999999999</c:v>
                </c:pt>
                <c:pt idx="6">
                  <c:v>3.3694499999999996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7-BF4A-8E9A-AECCCD44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Improvement of the image container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resize!$A$3:$A$9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resize!$F$3:$F$9</c:f>
              <c:numCache>
                <c:formatCode>0%</c:formatCode>
                <c:ptCount val="7"/>
                <c:pt idx="0">
                  <c:v>5.5833934022036735E-2</c:v>
                </c:pt>
                <c:pt idx="1">
                  <c:v>2.6579607416876594E-2</c:v>
                </c:pt>
                <c:pt idx="2">
                  <c:v>-7.9280134913822131E-2</c:v>
                </c:pt>
                <c:pt idx="3">
                  <c:v>-3.8883380787015254E-2</c:v>
                </c:pt>
                <c:pt idx="4">
                  <c:v>-0.13318749591514267</c:v>
                </c:pt>
                <c:pt idx="5">
                  <c:v>-0.14232110718782964</c:v>
                </c:pt>
                <c:pt idx="6">
                  <c:v>-0.1277446801298292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6-234E-98F5-17CBF2924811}"/>
            </c:ext>
          </c:extLst>
        </c:ser>
        <c:ser>
          <c:idx val="2"/>
          <c:order val="1"/>
          <c:tx>
            <c:v>Resize + Feature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resize!$K$3:$K$9</c:f>
              <c:numCache>
                <c:formatCode>0%</c:formatCode>
                <c:ptCount val="7"/>
                <c:pt idx="0">
                  <c:v>6.2411719344502403E-2</c:v>
                </c:pt>
                <c:pt idx="1">
                  <c:v>6.1931890775252851E-2</c:v>
                </c:pt>
                <c:pt idx="2">
                  <c:v>6.8002842663328344E-2</c:v>
                </c:pt>
                <c:pt idx="3">
                  <c:v>1.7048549794708157E-2</c:v>
                </c:pt>
                <c:pt idx="4">
                  <c:v>4.2218045435103102E-2</c:v>
                </c:pt>
                <c:pt idx="5">
                  <c:v>3.0868132930943148E-2</c:v>
                </c:pt>
                <c:pt idx="6">
                  <c:v>4.3051411386417437E-2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6-234E-98F5-17CBF2924811}"/>
            </c:ext>
          </c:extLst>
        </c:ser>
        <c:ser>
          <c:idx val="4"/>
          <c:order val="2"/>
          <c:tx>
            <c:v>TensorFlow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resize!$Z$3:$Z$9</c:f>
              <c:numCache>
                <c:formatCode>0%</c:formatCode>
                <c:ptCount val="7"/>
                <c:pt idx="0">
                  <c:v>0.14793472775325645</c:v>
                </c:pt>
                <c:pt idx="1">
                  <c:v>0.13277589431743808</c:v>
                </c:pt>
                <c:pt idx="2">
                  <c:v>0.14634669477451423</c:v>
                </c:pt>
                <c:pt idx="3">
                  <c:v>0.14880437199408048</c:v>
                </c:pt>
                <c:pt idx="4">
                  <c:v>0.15546448573519356</c:v>
                </c:pt>
                <c:pt idx="5">
                  <c:v>0.15739746637150331</c:v>
                </c:pt>
                <c:pt idx="6">
                  <c:v>0.13742937220313645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B-2A42-B0AA-800A7DD2E896}"/>
            </c:ext>
          </c:extLst>
        </c:ser>
        <c:ser>
          <c:idx val="1"/>
          <c:order val="3"/>
          <c:tx>
            <c:v>OpenCV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resize!$U$3:$U$9</c:f>
              <c:numCache>
                <c:formatCode>0%</c:formatCode>
                <c:ptCount val="7"/>
                <c:pt idx="0">
                  <c:v>0.38039275930050953</c:v>
                </c:pt>
                <c:pt idx="1">
                  <c:v>0.35172752844815802</c:v>
                </c:pt>
                <c:pt idx="2">
                  <c:v>0.3234057044223313</c:v>
                </c:pt>
                <c:pt idx="3">
                  <c:v>0.30116463299856</c:v>
                </c:pt>
                <c:pt idx="4">
                  <c:v>0.2768007822509152</c:v>
                </c:pt>
                <c:pt idx="5">
                  <c:v>0.2520008800907555</c:v>
                </c:pt>
                <c:pt idx="6">
                  <c:v>0.24972109110278617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B-2A42-B0AA-800A7DD2E896}"/>
            </c:ext>
          </c:extLst>
        </c:ser>
        <c:ser>
          <c:idx val="3"/>
          <c:order val="4"/>
          <c:tx>
            <c:v>Math Scipy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resize!$P$3:$P$9</c:f>
              <c:numCache>
                <c:formatCode>0%</c:formatCode>
                <c:ptCount val="7"/>
                <c:pt idx="0">
                  <c:v>0.21016725493084965</c:v>
                </c:pt>
                <c:pt idx="1">
                  <c:v>0.19360501055261359</c:v>
                </c:pt>
                <c:pt idx="2">
                  <c:v>0.18418994717230208</c:v>
                </c:pt>
                <c:pt idx="3">
                  <c:v>0.18707655305307913</c:v>
                </c:pt>
                <c:pt idx="4">
                  <c:v>0.17635508311291204</c:v>
                </c:pt>
                <c:pt idx="5">
                  <c:v>0.17465441862189512</c:v>
                </c:pt>
                <c:pt idx="6">
                  <c:v>0.18331991640071821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6-234E-98F5-17CBF2924811}"/>
            </c:ext>
          </c:extLst>
        </c:ser>
        <c:ser>
          <c:idx val="5"/>
          <c:order val="5"/>
          <c:tx>
            <c:v>Image Classifier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resize!$AE$3:$AE$9</c:f>
              <c:numCache>
                <c:formatCode>0%</c:formatCode>
                <c:ptCount val="7"/>
                <c:pt idx="0">
                  <c:v>0.78039663615213872</c:v>
                </c:pt>
                <c:pt idx="1">
                  <c:v>0.7518960616675181</c:v>
                </c:pt>
                <c:pt idx="2">
                  <c:v>0.69905994539159844</c:v>
                </c:pt>
                <c:pt idx="3">
                  <c:v>0.67255007100918296</c:v>
                </c:pt>
                <c:pt idx="4">
                  <c:v>0.63786651340742584</c:v>
                </c:pt>
                <c:pt idx="5">
                  <c:v>0.59390548247701713</c:v>
                </c:pt>
                <c:pt idx="6">
                  <c:v>0.55889683489699782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B-2A42-B0AA-800A7DD2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E-574C-A693-1E07C0540D8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E-574C-A693-1E07C054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Zip 95th Perc.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C-FC4D-AE8B-F0F625525AAB}"/>
            </c:ext>
          </c:extLst>
        </c:ser>
        <c:ser>
          <c:idx val="3"/>
          <c:order val="3"/>
          <c:tx>
            <c:v>Image Container 95th Perc.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0"/>
          <c:order val="0"/>
          <c:tx>
            <c:v>Zip Average</c:v>
          </c:tx>
          <c:spPr>
            <a:ln w="2222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bk'!$B$3:$B$14</c:f>
              <c:numCache>
                <c:formatCode>0.0</c:formatCode>
                <c:ptCount val="12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  <c:pt idx="7">
                  <c:v>1.5779090909090909</c:v>
                </c:pt>
                <c:pt idx="8">
                  <c:v>1.7783499999999999</c:v>
                </c:pt>
                <c:pt idx="9">
                  <c:v>0.94452000000000003</c:v>
                </c:pt>
                <c:pt idx="10">
                  <c:v>0.92816666666666658</c:v>
                </c:pt>
                <c:pt idx="11">
                  <c:v>0.92620000000000002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C-FC4D-AE8B-F0F625525AAB}"/>
            </c:ext>
          </c:extLst>
        </c:ser>
        <c:ser>
          <c:idx val="1"/>
          <c:order val="2"/>
          <c:tx>
            <c:v>Image Container Average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bk'!$D$3:$D$14</c:f>
              <c:numCache>
                <c:formatCode>0.0</c:formatCode>
                <c:ptCount val="12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  <c:pt idx="7">
                  <c:v>1.387909090909091</c:v>
                </c:pt>
                <c:pt idx="8">
                  <c:v>1.2533181818181818</c:v>
                </c:pt>
                <c:pt idx="9">
                  <c:v>1.3562400000000001</c:v>
                </c:pt>
                <c:pt idx="10">
                  <c:v>1.3615833333333334</c:v>
                </c:pt>
                <c:pt idx="11">
                  <c:v>1.1634980769230769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</cx:chartData>
  <cx:chart>
    <cx:title pos="t" align="ctr" overlay="0">
      <cx:tx>
        <cx:txData>
          <cx:v>AVERAGE COLD START - 128MB TO 3GB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COLD START - 128MB TO 3GB</a:t>
          </a:r>
        </a:p>
      </cx:txPr>
    </cx:title>
    <cx:plotArea>
      <cx:plotAreaRegion>
        <cx:series layoutId="boxWhisker" uniqueId="{1027A42A-5AA0-674F-AD44-EB53C8071287}">
          <cx:tx>
            <cx:txData>
              <cx:f>_xlchart.v1.14</cx:f>
              <cx:v>Zip Package	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91611B-19A8-E44E-966E-83FC41317DC0}">
          <cx:tx>
            <cx:txData>
              <cx:f>_xlchart.v1.16</cx:f>
              <cx:v>Image Container	</cx:v>
            </cx:txData>
          </cx:tx>
          <cx:spPr>
            <a:solidFill>
              <a:srgbClr val="FFC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DEPLOYMENT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+mn-lt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DEPLOYMENT</a:t>
              </a:r>
            </a:p>
          </cx:txPr>
        </cx:title>
        <cx:tickLabels/>
      </cx:axis>
      <cx:axis id="1">
        <cx:valScaling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TIME (S)</a:t>
              </a:r>
            </a:p>
          </cx:txPr>
        </cx:title>
        <cx:majorGridlines/>
        <cx:majorTickMarks type="out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148617</xdr:colOff>
      <xdr:row>17</xdr:row>
      <xdr:rowOff>160666</xdr:rowOff>
    </xdr:from>
    <xdr:to>
      <xdr:col>6</xdr:col>
      <xdr:colOff>189148</xdr:colOff>
      <xdr:row>30</xdr:row>
      <xdr:rowOff>45357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D3D7B-CB6C-8643-A45C-E912273BF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254002</xdr:colOff>
      <xdr:row>14</xdr:row>
      <xdr:rowOff>84667</xdr:rowOff>
    </xdr:from>
    <xdr:to>
      <xdr:col>11</xdr:col>
      <xdr:colOff>567268</xdr:colOff>
      <xdr:row>27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C38BC-E624-9A4E-89A8-A70E9A87B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12063</xdr:rowOff>
    </xdr:from>
    <xdr:to>
      <xdr:col>5</xdr:col>
      <xdr:colOff>155892</xdr:colOff>
      <xdr:row>78</xdr:row>
      <xdr:rowOff>94613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2BB9-12F0-4C44-867F-5FE036F6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13</xdr:row>
      <xdr:rowOff>160337</xdr:rowOff>
    </xdr:from>
    <xdr:to>
      <xdr:col>14</xdr:col>
      <xdr:colOff>508000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98BD6-AE47-204B-BB3E-E56823F6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629920</xdr:colOff>
      <xdr:row>12</xdr:row>
      <xdr:rowOff>106680</xdr:rowOff>
    </xdr:from>
    <xdr:to>
      <xdr:col>25</xdr:col>
      <xdr:colOff>589280</xdr:colOff>
      <xdr:row>33</xdr:row>
      <xdr:rowOff>124143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799AE-2EAC-994E-9B36-2DE944689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42</xdr:row>
      <xdr:rowOff>177800</xdr:rowOff>
    </xdr:from>
    <xdr:to>
      <xdr:col>14</xdr:col>
      <xdr:colOff>647700</xdr:colOff>
      <xdr:row>63</xdr:row>
      <xdr:rowOff>195263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14BCD5-08F1-944D-BF61-49AFAD0F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272051</xdr:colOff>
      <xdr:row>12</xdr:row>
      <xdr:rowOff>155162</xdr:rowOff>
    </xdr:from>
    <xdr:to>
      <xdr:col>12</xdr:col>
      <xdr:colOff>614405</xdr:colOff>
      <xdr:row>30</xdr:row>
      <xdr:rowOff>91663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106EC-8300-A448-BF2B-DD35BF57B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436562</xdr:colOff>
      <xdr:row>1</xdr:row>
      <xdr:rowOff>136523</xdr:rowOff>
    </xdr:from>
    <xdr:to>
      <xdr:col>18</xdr:col>
      <xdr:colOff>460374</xdr:colOff>
      <xdr:row>18</xdr:row>
      <xdr:rowOff>15873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DA01B-CF0D-164F-8EAC-3A1ABD9D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658812</xdr:colOff>
      <xdr:row>19</xdr:row>
      <xdr:rowOff>134937</xdr:rowOff>
    </xdr:from>
    <xdr:to>
      <xdr:col>12</xdr:col>
      <xdr:colOff>174625</xdr:colOff>
      <xdr:row>36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5ADB7-B86D-BB4E-A86E-AD5CB5A04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184406</xdr:colOff>
      <xdr:row>19</xdr:row>
      <xdr:rowOff>128734</xdr:rowOff>
    </xdr:from>
    <xdr:to>
      <xdr:col>16</xdr:col>
      <xdr:colOff>661300</xdr:colOff>
      <xdr:row>35</xdr:row>
      <xdr:rowOff>100579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BD8EB34-6636-E447-A45F-C6D43FFDF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6206" y="3989534"/>
              <a:ext cx="3778894" cy="3223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9F75-3855-FE49-9A21-1A6C70A44219}">
  <dimension ref="A1:I40"/>
  <sheetViews>
    <sheetView zoomScale="200" workbookViewId="0">
      <selection activeCell="C11" sqref="C11"/>
    </sheetView>
  </sheetViews>
  <sheetFormatPr baseColWidth="10" defaultRowHeight="16" x14ac:dyDescent="0.2"/>
  <cols>
    <col min="3" max="4" width="11" customWidth="1"/>
    <col min="5" max="5" width="12.1640625" customWidth="1"/>
    <col min="6" max="6" width="14.83203125" bestFit="1" customWidth="1"/>
    <col min="9" max="9" width="12.33203125" style="1" customWidth="1"/>
  </cols>
  <sheetData>
    <row r="1" spans="1:9" x14ac:dyDescent="0.2">
      <c r="A1" s="33" t="s">
        <v>0</v>
      </c>
      <c r="B1" s="34" t="s">
        <v>1</v>
      </c>
      <c r="C1" s="35"/>
      <c r="D1" s="35"/>
      <c r="E1" s="36"/>
      <c r="F1" s="37" t="s">
        <v>2</v>
      </c>
      <c r="G1" s="38"/>
      <c r="H1" s="38"/>
      <c r="I1" s="39"/>
    </row>
    <row r="2" spans="1:9" x14ac:dyDescent="0.2">
      <c r="A2" s="33"/>
      <c r="B2" s="3" t="s">
        <v>3</v>
      </c>
      <c r="C2" s="4" t="s">
        <v>4</v>
      </c>
      <c r="D2" s="4" t="s">
        <v>6</v>
      </c>
      <c r="E2" s="5" t="s">
        <v>5</v>
      </c>
      <c r="F2" s="3" t="s">
        <v>3</v>
      </c>
      <c r="G2" s="4" t="s">
        <v>4</v>
      </c>
      <c r="H2" s="4" t="s">
        <v>6</v>
      </c>
      <c r="I2" s="6" t="s">
        <v>5</v>
      </c>
    </row>
    <row r="3" spans="1:9" x14ac:dyDescent="0.2">
      <c r="A3">
        <v>128</v>
      </c>
      <c r="B3" s="9">
        <v>1139.6099999999999</v>
      </c>
      <c r="C3" s="10">
        <v>8567.1999999999862</v>
      </c>
      <c r="D3" s="10">
        <v>276</v>
      </c>
      <c r="E3" s="11">
        <v>2707.4445289398695</v>
      </c>
      <c r="F3" s="9">
        <v>760.35</v>
      </c>
      <c r="G3" s="10">
        <v>4776.3999999999978</v>
      </c>
      <c r="H3" s="10">
        <v>260</v>
      </c>
      <c r="I3" s="11">
        <v>1910.4558080396316</v>
      </c>
    </row>
    <row r="4" spans="1:9" x14ac:dyDescent="0.2">
      <c r="A4">
        <v>192</v>
      </c>
      <c r="B4" s="9">
        <v>683.46</v>
      </c>
      <c r="C4" s="10">
        <v>4872.4999999999964</v>
      </c>
      <c r="D4" s="10">
        <v>176</v>
      </c>
      <c r="E4" s="11">
        <v>1709.2665853220476</v>
      </c>
      <c r="F4" s="9">
        <v>549.70000000000005</v>
      </c>
      <c r="G4" s="10">
        <v>4983.1999999999935</v>
      </c>
      <c r="H4" s="10">
        <v>150.80000000000001</v>
      </c>
      <c r="I4" s="11">
        <v>1469.8577171082627</v>
      </c>
    </row>
    <row r="5" spans="1:9" x14ac:dyDescent="0.2">
      <c r="A5">
        <v>256</v>
      </c>
      <c r="B5" s="9">
        <v>434.07499999999999</v>
      </c>
      <c r="C5" s="10">
        <v>2943.0999999999976</v>
      </c>
      <c r="D5" s="10">
        <v>137</v>
      </c>
      <c r="E5" s="11">
        <v>1123.4326164007189</v>
      </c>
      <c r="F5" s="12">
        <v>445.84</v>
      </c>
      <c r="G5" s="13">
        <v>4203.8499999999876</v>
      </c>
      <c r="H5" s="13">
        <v>116</v>
      </c>
      <c r="I5" s="14">
        <v>1261.4750496559664</v>
      </c>
    </row>
    <row r="6" spans="1:9" x14ac:dyDescent="0.2">
      <c r="A6">
        <v>320</v>
      </c>
      <c r="B6" s="9">
        <v>323.52499999999998</v>
      </c>
      <c r="C6" s="10">
        <v>2242.8000000000002</v>
      </c>
      <c r="D6" s="10">
        <v>95</v>
      </c>
      <c r="E6" s="11">
        <v>908.31544858916095</v>
      </c>
      <c r="F6" s="9">
        <v>362.69499999999999</v>
      </c>
      <c r="G6" s="10">
        <v>3172.9999999999905</v>
      </c>
      <c r="H6" s="10">
        <v>91.600000000000023</v>
      </c>
      <c r="I6" s="11">
        <v>1038.9143018594173</v>
      </c>
    </row>
    <row r="7" spans="1:9" x14ac:dyDescent="0.2">
      <c r="A7">
        <v>384</v>
      </c>
      <c r="B7" s="9">
        <v>58.75</v>
      </c>
      <c r="C7" s="10">
        <v>86.699999999999932</v>
      </c>
      <c r="D7" s="10">
        <v>66</v>
      </c>
      <c r="E7" s="11">
        <v>10.964013679287159</v>
      </c>
      <c r="F7" s="9">
        <v>65.849999999999994</v>
      </c>
      <c r="G7" s="10">
        <v>101.89999999999998</v>
      </c>
      <c r="H7" s="10">
        <v>68</v>
      </c>
      <c r="I7" s="11">
        <v>28.969288859999999</v>
      </c>
    </row>
    <row r="8" spans="1:9" x14ac:dyDescent="0.2">
      <c r="A8">
        <v>448</v>
      </c>
      <c r="B8" s="12">
        <v>49.64</v>
      </c>
      <c r="C8" s="13">
        <v>82.849999999999966</v>
      </c>
      <c r="D8" s="13">
        <v>54.800000000000011</v>
      </c>
      <c r="E8" s="14">
        <v>13.562068314593356</v>
      </c>
      <c r="F8" s="9">
        <v>49.86</v>
      </c>
      <c r="G8" s="10">
        <v>100</v>
      </c>
      <c r="H8" s="10">
        <v>54.800000000000011</v>
      </c>
      <c r="I8" s="11">
        <v>17.642934316976056</v>
      </c>
    </row>
    <row r="9" spans="1:9" x14ac:dyDescent="0.2">
      <c r="A9">
        <v>512</v>
      </c>
      <c r="B9" s="15">
        <v>44.65</v>
      </c>
      <c r="C9" s="16">
        <v>69.845499999999959</v>
      </c>
      <c r="D9" s="16"/>
      <c r="E9" s="17"/>
      <c r="F9" s="15">
        <v>44.7</v>
      </c>
      <c r="G9" s="16">
        <v>74.849999999999966</v>
      </c>
      <c r="H9" s="16"/>
      <c r="I9" s="17"/>
    </row>
    <row r="10" spans="1:9" x14ac:dyDescent="0.2">
      <c r="A10">
        <v>1024</v>
      </c>
      <c r="B10" s="15">
        <v>20.940099009900987</v>
      </c>
      <c r="C10" s="16">
        <v>33.949999999999989</v>
      </c>
      <c r="D10" s="16"/>
      <c r="E10" s="17"/>
      <c r="F10" s="15">
        <v>21.33</v>
      </c>
      <c r="G10" s="16">
        <v>30</v>
      </c>
      <c r="H10" s="16"/>
      <c r="I10" s="17"/>
    </row>
    <row r="11" spans="1:9" x14ac:dyDescent="0.2">
      <c r="A11">
        <v>1536</v>
      </c>
      <c r="B11" s="15">
        <v>17.53</v>
      </c>
      <c r="C11" s="16">
        <v>30.849999999999966</v>
      </c>
      <c r="D11" s="16"/>
      <c r="E11" s="17"/>
      <c r="F11" s="15">
        <v>17.29</v>
      </c>
      <c r="G11" s="16">
        <v>28</v>
      </c>
      <c r="H11" s="16"/>
      <c r="I11" s="17"/>
    </row>
    <row r="12" spans="1:9" x14ac:dyDescent="0.2">
      <c r="A12">
        <v>2048</v>
      </c>
      <c r="B12" s="15">
        <v>16.079999999999998</v>
      </c>
      <c r="C12" s="16">
        <v>22.949999999999989</v>
      </c>
      <c r="D12" s="16"/>
      <c r="E12" s="17"/>
      <c r="F12" s="15">
        <v>17.16</v>
      </c>
      <c r="G12" s="16">
        <v>24.949999999999989</v>
      </c>
      <c r="H12" s="16"/>
      <c r="I12" s="17"/>
    </row>
    <row r="13" spans="1:9" x14ac:dyDescent="0.2">
      <c r="A13">
        <v>2560</v>
      </c>
      <c r="B13" s="15">
        <v>16.08080808080808</v>
      </c>
      <c r="C13" s="16">
        <v>18</v>
      </c>
      <c r="D13" s="16"/>
      <c r="E13" s="17"/>
      <c r="F13" s="15">
        <v>16.37</v>
      </c>
      <c r="G13" s="16">
        <v>21.899999999999977</v>
      </c>
      <c r="H13" s="16"/>
      <c r="I13" s="17"/>
    </row>
    <row r="14" spans="1:9" ht="17" thickBot="1" x14ac:dyDescent="0.25">
      <c r="A14">
        <v>3008</v>
      </c>
      <c r="B14" s="18">
        <v>16.579999999999998</v>
      </c>
      <c r="C14" s="19">
        <v>18</v>
      </c>
      <c r="D14" s="19"/>
      <c r="E14" s="20"/>
      <c r="F14" s="18">
        <v>16.27</v>
      </c>
      <c r="G14" s="19">
        <v>22</v>
      </c>
      <c r="H14" s="19"/>
      <c r="I14" s="20"/>
    </row>
    <row r="36" spans="3:6" x14ac:dyDescent="0.2">
      <c r="C36" t="s">
        <v>11</v>
      </c>
    </row>
    <row r="39" spans="3:6" x14ac:dyDescent="0.2">
      <c r="E39" t="s">
        <v>10</v>
      </c>
      <c r="F39" t="s">
        <v>9</v>
      </c>
    </row>
    <row r="40" spans="3:6" x14ac:dyDescent="0.2">
      <c r="E40" s="28">
        <f>(B3-F3)/F3</f>
        <v>0.49879660682580373</v>
      </c>
      <c r="F40" s="27">
        <f>(F6-B6)/B6</f>
        <v>0.12107256008036479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5D20-AEC8-E342-9EA8-01B34B7AB9E3}">
  <dimension ref="A1:U50"/>
  <sheetViews>
    <sheetView zoomScale="133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" sqref="F1:M9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21" x14ac:dyDescent="0.2">
      <c r="A1" s="41" t="s">
        <v>0</v>
      </c>
      <c r="B1" s="41" t="s">
        <v>18</v>
      </c>
      <c r="C1" s="41"/>
      <c r="D1" s="42" t="s">
        <v>2</v>
      </c>
      <c r="E1" s="42"/>
      <c r="F1" s="43" t="s">
        <v>12</v>
      </c>
      <c r="G1" s="43"/>
      <c r="H1" s="44" t="s">
        <v>2</v>
      </c>
      <c r="I1" s="44"/>
      <c r="J1" s="40" t="s">
        <v>13</v>
      </c>
      <c r="K1" s="40"/>
      <c r="L1" s="45" t="s">
        <v>2</v>
      </c>
      <c r="M1" s="45"/>
      <c r="N1" s="46" t="s">
        <v>16</v>
      </c>
      <c r="O1" s="46"/>
      <c r="P1" s="47" t="s">
        <v>2</v>
      </c>
      <c r="Q1" s="47"/>
      <c r="R1" s="48" t="s">
        <v>15</v>
      </c>
      <c r="S1" s="48"/>
      <c r="T1" s="49" t="s">
        <v>2</v>
      </c>
      <c r="U1" s="49"/>
    </row>
    <row r="2" spans="1:21" x14ac:dyDescent="0.2">
      <c r="A2" s="41"/>
      <c r="B2" s="7" t="s">
        <v>3</v>
      </c>
      <c r="C2" s="8" t="s">
        <v>4</v>
      </c>
      <c r="D2" s="7" t="s">
        <v>3</v>
      </c>
      <c r="E2" s="8" t="s">
        <v>4</v>
      </c>
      <c r="F2" s="7" t="s">
        <v>3</v>
      </c>
      <c r="G2" s="8" t="s">
        <v>4</v>
      </c>
      <c r="H2" s="7" t="s">
        <v>3</v>
      </c>
      <c r="I2" s="8" t="s">
        <v>4</v>
      </c>
      <c r="J2" s="7" t="s">
        <v>3</v>
      </c>
      <c r="K2" s="8" t="s">
        <v>4</v>
      </c>
      <c r="L2" s="7" t="s">
        <v>3</v>
      </c>
      <c r="M2" s="8" t="s">
        <v>4</v>
      </c>
      <c r="N2" s="7" t="s">
        <v>3</v>
      </c>
      <c r="O2" s="8" t="s">
        <v>4</v>
      </c>
      <c r="P2" s="7" t="s">
        <v>3</v>
      </c>
      <c r="Q2" s="8" t="s">
        <v>4</v>
      </c>
      <c r="R2" s="7" t="s">
        <v>3</v>
      </c>
      <c r="S2" s="8" t="s">
        <v>4</v>
      </c>
      <c r="T2" s="7" t="s">
        <v>3</v>
      </c>
      <c r="U2" s="8" t="s">
        <v>4</v>
      </c>
    </row>
    <row r="3" spans="1:21" x14ac:dyDescent="0.2">
      <c r="A3" s="7">
        <v>128</v>
      </c>
      <c r="B3" s="21">
        <v>13.311719999999999</v>
      </c>
      <c r="C3" s="21">
        <v>13.792399999999999</v>
      </c>
      <c r="D3" s="21">
        <v>2.7707083333333333</v>
      </c>
      <c r="E3" s="21">
        <v>2.9409999999999998</v>
      </c>
      <c r="F3" s="21">
        <v>12.128450000000001</v>
      </c>
      <c r="G3" s="21">
        <v>12.38785</v>
      </c>
      <c r="H3" s="21">
        <v>2.7635500000000004</v>
      </c>
      <c r="I3" s="21">
        <v>3.7194500000000001</v>
      </c>
      <c r="J3" s="21">
        <v>14.8401</v>
      </c>
      <c r="K3" s="21">
        <v>15.20805</v>
      </c>
      <c r="L3" s="21">
        <v>3.05945</v>
      </c>
      <c r="M3" s="21">
        <v>3.1539999999999999</v>
      </c>
      <c r="N3">
        <v>12.69225</v>
      </c>
      <c r="O3">
        <v>12.989799999999999</v>
      </c>
      <c r="P3">
        <v>2.8224499999999999</v>
      </c>
      <c r="Q3">
        <v>2.992</v>
      </c>
      <c r="R3">
        <v>14.0905</v>
      </c>
      <c r="S3">
        <v>14.515549999999999</v>
      </c>
      <c r="T3">
        <v>2.8411999999999997</v>
      </c>
      <c r="U3">
        <v>2.9591500000000002</v>
      </c>
    </row>
    <row r="4" spans="1:21" x14ac:dyDescent="0.2">
      <c r="A4" s="7">
        <v>192</v>
      </c>
      <c r="B4" s="21">
        <v>9.0824500000000015</v>
      </c>
      <c r="C4" s="21">
        <v>9.1213300000000004</v>
      </c>
      <c r="D4" s="21">
        <v>2.2185999999999999</v>
      </c>
      <c r="E4" s="21">
        <v>2.3544</v>
      </c>
      <c r="F4" s="21">
        <v>8.2236000000000011</v>
      </c>
      <c r="G4" s="21">
        <v>8.6032999999999991</v>
      </c>
      <c r="H4" s="21">
        <v>2.1535500000000001</v>
      </c>
      <c r="I4" s="21">
        <v>2.3201499999999999</v>
      </c>
      <c r="J4" s="21">
        <v>10.42825</v>
      </c>
      <c r="K4" s="21">
        <v>10.841000000000006</v>
      </c>
      <c r="L4" s="21">
        <v>2.55335</v>
      </c>
      <c r="M4" s="21">
        <v>2.6930500000000022</v>
      </c>
      <c r="N4">
        <v>8.5152000000000001</v>
      </c>
      <c r="O4">
        <v>8.6844999999999999</v>
      </c>
      <c r="P4">
        <v>2.2601999999999998</v>
      </c>
      <c r="Q4">
        <v>2.3608000000000002</v>
      </c>
      <c r="R4" s="29">
        <v>9.5402999999999984</v>
      </c>
      <c r="S4" s="29">
        <v>9.8483000000000001</v>
      </c>
      <c r="T4">
        <v>2.2308000000000003</v>
      </c>
      <c r="U4">
        <v>2.3284000000000002</v>
      </c>
    </row>
    <row r="5" spans="1:21" x14ac:dyDescent="0.2">
      <c r="A5" s="7">
        <v>256</v>
      </c>
      <c r="B5" s="21">
        <v>6.6768400000000003</v>
      </c>
      <c r="C5" s="21">
        <v>6.8608000000000002</v>
      </c>
      <c r="D5" s="21">
        <v>1.9008333333333332</v>
      </c>
      <c r="E5" s="21">
        <v>2.1312500000000001</v>
      </c>
      <c r="F5" s="21">
        <v>5.8582000000000001</v>
      </c>
      <c r="G5" s="21">
        <v>5.9985499999999998</v>
      </c>
      <c r="H5" s="21">
        <v>1.8953</v>
      </c>
      <c r="I5" s="21">
        <v>2.0604500000000003</v>
      </c>
      <c r="J5" s="21">
        <v>7.3516000000000004</v>
      </c>
      <c r="K5" s="21">
        <v>7.5841500000000002</v>
      </c>
      <c r="L5" s="21">
        <v>2.0696500000000002</v>
      </c>
      <c r="M5" s="21">
        <v>2.2613000000000003</v>
      </c>
      <c r="N5">
        <v>6.3908500000000004</v>
      </c>
      <c r="O5">
        <v>6.5433999999999992</v>
      </c>
      <c r="P5">
        <v>1.8931</v>
      </c>
      <c r="Q5">
        <v>1.94425</v>
      </c>
      <c r="R5">
        <v>7.1855500000000001</v>
      </c>
      <c r="S5">
        <v>7.5023000000000009</v>
      </c>
      <c r="T5">
        <v>1.8946000000000001</v>
      </c>
      <c r="U5">
        <v>1.9694</v>
      </c>
    </row>
    <row r="6" spans="1:21" x14ac:dyDescent="0.2">
      <c r="A6" s="7">
        <v>320</v>
      </c>
      <c r="B6" s="21">
        <v>5.30016</v>
      </c>
      <c r="C6" s="21">
        <v>5.5291000000000006</v>
      </c>
      <c r="D6" s="21">
        <v>1.6772799999999999</v>
      </c>
      <c r="E6" s="21">
        <v>1.7584000000000002</v>
      </c>
      <c r="F6" s="21">
        <v>4.8888999999999996</v>
      </c>
      <c r="G6" s="21">
        <v>5.0956999999999999</v>
      </c>
      <c r="H6" s="21">
        <v>1.7514000000000001</v>
      </c>
      <c r="I6" s="21">
        <v>2.2029999999999998</v>
      </c>
      <c r="J6" s="21">
        <v>6.0501000000000005</v>
      </c>
      <c r="K6" s="21">
        <v>6.695400000000002</v>
      </c>
      <c r="L6" s="21">
        <v>1.9704000000000002</v>
      </c>
      <c r="M6" s="21">
        <v>2.2710000000000021</v>
      </c>
      <c r="N6">
        <v>5.0598000000000001</v>
      </c>
      <c r="O6">
        <v>5.2791000000000006</v>
      </c>
      <c r="P6">
        <v>1.7212499999999999</v>
      </c>
      <c r="Q6">
        <v>1.82955</v>
      </c>
      <c r="R6">
        <v>5.6292999999999997</v>
      </c>
      <c r="S6">
        <v>5.8271000000000015</v>
      </c>
      <c r="T6">
        <v>1.6910499999999999</v>
      </c>
      <c r="U6">
        <v>1.7534000000000001</v>
      </c>
    </row>
    <row r="7" spans="1:21" x14ac:dyDescent="0.2">
      <c r="A7" s="7">
        <v>384</v>
      </c>
      <c r="B7" s="21">
        <v>4.4290000000000003</v>
      </c>
      <c r="C7" s="21">
        <v>4.5209999999999999</v>
      </c>
      <c r="D7" s="21">
        <v>1.5789200000000001</v>
      </c>
      <c r="E7" s="21">
        <v>1.7197</v>
      </c>
      <c r="F7" s="21">
        <v>3.9879499999999997</v>
      </c>
      <c r="G7" s="21">
        <v>4.0850499999999998</v>
      </c>
      <c r="H7" s="21">
        <v>1.6086500000000001</v>
      </c>
      <c r="I7" s="21">
        <v>1.7222500000000001</v>
      </c>
      <c r="J7" s="21">
        <v>4.7641999999999998</v>
      </c>
      <c r="K7" s="21">
        <v>4.8965500000000004</v>
      </c>
      <c r="L7" s="21">
        <v>1.67875</v>
      </c>
      <c r="M7" s="21">
        <v>1.7477000000000003</v>
      </c>
      <c r="N7">
        <v>4.1367500000000001</v>
      </c>
      <c r="O7">
        <v>4.2753500000000004</v>
      </c>
      <c r="P7">
        <v>1.6033499999999998</v>
      </c>
      <c r="Q7">
        <v>1.6649500000000002</v>
      </c>
      <c r="R7">
        <v>4.5728999999999997</v>
      </c>
      <c r="S7">
        <v>4.7068500000000002</v>
      </c>
      <c r="T7">
        <v>1.5882499999999999</v>
      </c>
      <c r="U7">
        <v>1.6602000000000001</v>
      </c>
    </row>
    <row r="8" spans="1:21" x14ac:dyDescent="0.2">
      <c r="A8" s="7">
        <v>448</v>
      </c>
      <c r="B8" s="21">
        <v>3.7201111111111111</v>
      </c>
      <c r="C8" s="21">
        <v>3.7754000000000003</v>
      </c>
      <c r="D8" s="21">
        <v>1.4825599999999999</v>
      </c>
      <c r="E8" s="21">
        <v>1.5283</v>
      </c>
      <c r="F8" s="21">
        <v>3.39845</v>
      </c>
      <c r="G8" s="21">
        <v>3.4793499999999997</v>
      </c>
      <c r="H8" s="21">
        <v>1.56555</v>
      </c>
      <c r="I8" s="21">
        <v>1.7153</v>
      </c>
      <c r="J8" s="21">
        <v>4.06175</v>
      </c>
      <c r="K8" s="21">
        <v>4.2613000000000003</v>
      </c>
      <c r="L8" s="21">
        <v>1.5960000000000001</v>
      </c>
      <c r="M8" s="21">
        <v>1.7636500000000002</v>
      </c>
      <c r="N8">
        <v>3.5381</v>
      </c>
      <c r="O8">
        <v>3.6567500000000002</v>
      </c>
      <c r="P8">
        <v>1.5258</v>
      </c>
      <c r="Q8">
        <v>1.5828</v>
      </c>
      <c r="R8">
        <v>3.9009499999999999</v>
      </c>
      <c r="S8">
        <v>4.0278</v>
      </c>
      <c r="T8">
        <v>1.5144500000000001</v>
      </c>
      <c r="U8">
        <v>1.5534000000000001</v>
      </c>
    </row>
    <row r="9" spans="1:21" x14ac:dyDescent="0.2">
      <c r="A9" s="7">
        <v>512</v>
      </c>
      <c r="B9" s="21">
        <v>3.2016999999999998</v>
      </c>
      <c r="C9" s="21">
        <v>3.2849499999999998</v>
      </c>
      <c r="D9" s="21">
        <v>1.4725652173913042</v>
      </c>
      <c r="E9" s="21">
        <v>1.6849999999999998</v>
      </c>
      <c r="F9" s="21">
        <v>2.9441999999999999</v>
      </c>
      <c r="G9" s="21">
        <v>3.0791500000000003</v>
      </c>
      <c r="H9" s="21">
        <v>1.5003499999999999</v>
      </c>
      <c r="I9" s="21">
        <v>1.6402000000000001</v>
      </c>
      <c r="J9" s="21">
        <v>3.5368000000000004</v>
      </c>
      <c r="K9" s="21">
        <v>3.6219999999999999</v>
      </c>
      <c r="L9" s="21">
        <v>1.5340597014925372</v>
      </c>
      <c r="M9" s="21">
        <v>1.6802999999999997</v>
      </c>
      <c r="N9">
        <v>3.0644499999999999</v>
      </c>
      <c r="O9">
        <v>3.1629999999999998</v>
      </c>
      <c r="P9">
        <v>1.46055</v>
      </c>
      <c r="Q9">
        <v>1.5424500000000001</v>
      </c>
      <c r="R9">
        <v>3.3694499999999996</v>
      </c>
      <c r="S9">
        <v>3.4679000000000002</v>
      </c>
      <c r="T9">
        <v>1.4807999999999999</v>
      </c>
      <c r="U9">
        <v>1.5562</v>
      </c>
    </row>
    <row r="10" spans="1:21" x14ac:dyDescent="0.2">
      <c r="F10" s="21"/>
      <c r="G10" s="21"/>
      <c r="H10" s="21"/>
      <c r="I10" s="21"/>
    </row>
    <row r="11" spans="1:21" x14ac:dyDescent="0.2">
      <c r="F11" s="21"/>
      <c r="G11" s="21"/>
      <c r="H11" s="21"/>
      <c r="I11" s="21"/>
    </row>
    <row r="12" spans="1:21" x14ac:dyDescent="0.2">
      <c r="F12" s="21"/>
      <c r="G12" s="21"/>
      <c r="H12" s="21"/>
      <c r="I12" s="21"/>
    </row>
    <row r="13" spans="1:21" x14ac:dyDescent="0.2">
      <c r="F13" s="25"/>
      <c r="G13" s="25"/>
      <c r="H13" s="21"/>
      <c r="I13" s="21"/>
    </row>
    <row r="14" spans="1:21" x14ac:dyDescent="0.2">
      <c r="F14" s="26"/>
      <c r="G14" s="26"/>
      <c r="H14" s="21"/>
      <c r="I14" s="21"/>
    </row>
    <row r="36" spans="1:16" x14ac:dyDescent="0.2">
      <c r="A36" s="2"/>
      <c r="B36" s="2"/>
    </row>
    <row r="37" spans="1:16" x14ac:dyDescent="0.2">
      <c r="A37" s="2"/>
      <c r="B37" s="2"/>
    </row>
    <row r="38" spans="1:16" x14ac:dyDescent="0.2">
      <c r="A38" s="2"/>
      <c r="B38" s="2"/>
    </row>
    <row r="39" spans="1:16" x14ac:dyDescent="0.2">
      <c r="A39" s="2"/>
      <c r="B39" s="2"/>
      <c r="P39" s="2"/>
    </row>
    <row r="40" spans="1:16" x14ac:dyDescent="0.2">
      <c r="A40" s="2"/>
      <c r="B40" s="2"/>
      <c r="P40" s="2"/>
    </row>
    <row r="41" spans="1:16" x14ac:dyDescent="0.2">
      <c r="A41" s="2"/>
      <c r="B41" s="2"/>
      <c r="P41" s="2"/>
    </row>
    <row r="42" spans="1:16" x14ac:dyDescent="0.2">
      <c r="A42" s="2"/>
      <c r="B42" s="2"/>
      <c r="P42" s="2"/>
    </row>
    <row r="43" spans="1:16" x14ac:dyDescent="0.2">
      <c r="A43" s="2"/>
      <c r="B43" s="2"/>
      <c r="P43" s="2"/>
    </row>
    <row r="44" spans="1:16" x14ac:dyDescent="0.2">
      <c r="A44" s="2"/>
      <c r="B44" s="2"/>
      <c r="P44" s="2"/>
    </row>
    <row r="45" spans="1:16" x14ac:dyDescent="0.2">
      <c r="A45" s="2"/>
      <c r="B45" s="2"/>
      <c r="P45" s="2"/>
    </row>
    <row r="46" spans="1:16" x14ac:dyDescent="0.2">
      <c r="A46" s="22"/>
      <c r="B46" s="2"/>
      <c r="P46" s="2"/>
    </row>
    <row r="47" spans="1:16" x14ac:dyDescent="0.2">
      <c r="A47" s="23"/>
      <c r="B47" s="2"/>
      <c r="P47" s="2"/>
    </row>
    <row r="48" spans="1:16" x14ac:dyDescent="0.2">
      <c r="P48" s="2"/>
    </row>
    <row r="49" spans="16:16" x14ac:dyDescent="0.2">
      <c r="P49" s="22"/>
    </row>
    <row r="50" spans="16:16" x14ac:dyDescent="0.2">
      <c r="P50" s="23"/>
    </row>
  </sheetData>
  <mergeCells count="11">
    <mergeCell ref="L1:M1"/>
    <mergeCell ref="N1:O1"/>
    <mergeCell ref="P1:Q1"/>
    <mergeCell ref="R1:S1"/>
    <mergeCell ref="T1:U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693F-DFBF-A645-98AD-B3E2E7E6F16B}">
  <dimension ref="A1:AE48"/>
  <sheetViews>
    <sheetView tabSelected="1" zoomScale="148" zoomScaleNormal="148" workbookViewId="0">
      <pane xSplit="1" topLeftCell="B1" activePane="topRight" state="frozen"/>
      <selection pane="topRight" activeCell="N23" sqref="N23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31" x14ac:dyDescent="0.2">
      <c r="A1" s="41" t="s">
        <v>0</v>
      </c>
      <c r="B1" s="41" t="s">
        <v>14</v>
      </c>
      <c r="C1" s="41"/>
      <c r="D1" s="42" t="s">
        <v>2</v>
      </c>
      <c r="E1" s="42"/>
      <c r="F1" s="31"/>
      <c r="G1" s="46" t="s">
        <v>17</v>
      </c>
      <c r="H1" s="46"/>
      <c r="I1" s="47" t="s">
        <v>2</v>
      </c>
      <c r="J1" s="47"/>
      <c r="K1" s="30"/>
      <c r="L1" s="50" t="s">
        <v>19</v>
      </c>
      <c r="M1" s="50"/>
      <c r="N1" s="51" t="s">
        <v>2</v>
      </c>
      <c r="O1" s="51"/>
      <c r="P1" s="32"/>
      <c r="Q1" s="52" t="s">
        <v>20</v>
      </c>
      <c r="R1" s="52"/>
      <c r="S1" s="53" t="s">
        <v>2</v>
      </c>
      <c r="T1" s="53"/>
      <c r="U1" s="58"/>
      <c r="V1" s="54" t="s">
        <v>21</v>
      </c>
      <c r="W1" s="54"/>
      <c r="X1" s="55" t="s">
        <v>2</v>
      </c>
      <c r="Y1" s="55"/>
      <c r="Z1" s="59"/>
      <c r="AA1" s="43" t="s">
        <v>12</v>
      </c>
      <c r="AB1" s="43"/>
      <c r="AC1" s="44" t="s">
        <v>2</v>
      </c>
      <c r="AD1" s="44"/>
      <c r="AE1" s="60"/>
    </row>
    <row r="2" spans="1:31" x14ac:dyDescent="0.2">
      <c r="A2" s="41"/>
      <c r="B2" s="7" t="s">
        <v>3</v>
      </c>
      <c r="C2" s="8" t="s">
        <v>4</v>
      </c>
      <c r="D2" s="7" t="s">
        <v>3</v>
      </c>
      <c r="E2" s="8" t="s">
        <v>4</v>
      </c>
      <c r="F2" s="8" t="s">
        <v>22</v>
      </c>
      <c r="G2" s="7" t="s">
        <v>3</v>
      </c>
      <c r="H2" s="8" t="s">
        <v>4</v>
      </c>
      <c r="I2" s="7" t="s">
        <v>3</v>
      </c>
      <c r="J2" s="8" t="s">
        <v>4</v>
      </c>
      <c r="K2" s="8" t="s">
        <v>22</v>
      </c>
      <c r="L2" s="7" t="s">
        <v>3</v>
      </c>
      <c r="M2" s="8" t="s">
        <v>4</v>
      </c>
      <c r="N2" s="7" t="s">
        <v>3</v>
      </c>
      <c r="O2" s="8" t="s">
        <v>4</v>
      </c>
      <c r="P2" s="8" t="s">
        <v>22</v>
      </c>
      <c r="Q2" s="7" t="s">
        <v>3</v>
      </c>
      <c r="R2" s="8" t="s">
        <v>4</v>
      </c>
      <c r="S2" s="7" t="s">
        <v>3</v>
      </c>
      <c r="T2" s="8" t="s">
        <v>4</v>
      </c>
      <c r="U2" s="8" t="s">
        <v>22</v>
      </c>
      <c r="V2" s="7" t="s">
        <v>3</v>
      </c>
      <c r="W2" s="8" t="s">
        <v>4</v>
      </c>
      <c r="X2" s="7" t="s">
        <v>3</v>
      </c>
      <c r="Y2" s="8" t="s">
        <v>4</v>
      </c>
      <c r="Z2" s="8" t="s">
        <v>22</v>
      </c>
      <c r="AA2" s="7" t="s">
        <v>3</v>
      </c>
      <c r="AB2" s="8" t="s">
        <v>4</v>
      </c>
      <c r="AC2" s="7" t="s">
        <v>3</v>
      </c>
      <c r="AD2" s="8" t="s">
        <v>4</v>
      </c>
      <c r="AE2" s="7" t="s">
        <v>22</v>
      </c>
    </row>
    <row r="3" spans="1:31" x14ac:dyDescent="0.2">
      <c r="A3" s="7">
        <v>128</v>
      </c>
      <c r="B3" s="21">
        <v>514.68700000000001</v>
      </c>
      <c r="C3" s="21">
        <v>534.60900000000004</v>
      </c>
      <c r="D3" s="21">
        <v>485.95</v>
      </c>
      <c r="E3" s="21">
        <v>519.1</v>
      </c>
      <c r="F3" s="27">
        <f>1-D3/B3</f>
        <v>5.5833934022036735E-2</v>
      </c>
      <c r="G3" s="25">
        <v>785.84599999999978</v>
      </c>
      <c r="H3" s="25">
        <v>821.59649999999999</v>
      </c>
      <c r="I3" s="21">
        <v>736.8</v>
      </c>
      <c r="J3" s="21">
        <v>771.30000000000007</v>
      </c>
      <c r="K3" s="27">
        <f>1-I3/G3</f>
        <v>6.2411719344502403E-2</v>
      </c>
      <c r="L3">
        <v>1170.8175000000001</v>
      </c>
      <c r="M3">
        <v>1206.662</v>
      </c>
      <c r="N3">
        <v>924.75</v>
      </c>
      <c r="O3">
        <v>1145.5500000000002</v>
      </c>
      <c r="P3" s="27">
        <f>1-N3/L3</f>
        <v>0.21016725493084965</v>
      </c>
      <c r="Q3">
        <v>1054.539</v>
      </c>
      <c r="R3">
        <v>1084.4325000000001</v>
      </c>
      <c r="S3">
        <v>653.4</v>
      </c>
      <c r="T3">
        <v>696.05000000000007</v>
      </c>
      <c r="U3" s="27">
        <f>1-S3/Q3</f>
        <v>0.38039275930050953</v>
      </c>
      <c r="V3">
        <v>6716.2694999999994</v>
      </c>
      <c r="W3">
        <v>6907.2835000000005</v>
      </c>
      <c r="X3">
        <v>5722.7</v>
      </c>
      <c r="Y3">
        <v>5841.7</v>
      </c>
      <c r="Z3" s="27">
        <f>1-X3/V3</f>
        <v>0.14793472775325645</v>
      </c>
      <c r="AA3" s="21">
        <v>12584.279</v>
      </c>
      <c r="AB3" s="21">
        <v>12847.5445</v>
      </c>
      <c r="AC3" s="21">
        <v>2763.55</v>
      </c>
      <c r="AD3" s="21">
        <v>3719.4500000000003</v>
      </c>
      <c r="AE3" s="27">
        <f>1-AC3/AA3</f>
        <v>0.78039663615213872</v>
      </c>
    </row>
    <row r="4" spans="1:31" x14ac:dyDescent="0.2">
      <c r="A4" s="7">
        <v>192</v>
      </c>
      <c r="B4" s="21">
        <v>391.91700000000003</v>
      </c>
      <c r="C4" s="21">
        <v>410.25600000000003</v>
      </c>
      <c r="D4" s="21">
        <v>381.5</v>
      </c>
      <c r="E4" s="21">
        <v>398.1</v>
      </c>
      <c r="F4" s="27">
        <f t="shared" ref="F4:F9" si="0">1-D4/B4</f>
        <v>2.6579607416876594E-2</v>
      </c>
      <c r="G4" s="21">
        <v>649.63299999999981</v>
      </c>
      <c r="H4" s="21">
        <v>674.25350000000003</v>
      </c>
      <c r="I4" s="21">
        <v>609.4</v>
      </c>
      <c r="J4" s="21">
        <v>649.15</v>
      </c>
      <c r="K4" s="27">
        <f t="shared" ref="K4:K9" si="1">1-I4/G4</f>
        <v>6.1931890775252851E-2</v>
      </c>
      <c r="L4">
        <v>1089.5404999999998</v>
      </c>
      <c r="M4">
        <v>1106.6965</v>
      </c>
      <c r="N4">
        <v>878.6</v>
      </c>
      <c r="O4">
        <v>913.00000000000011</v>
      </c>
      <c r="P4" s="27">
        <f t="shared" ref="P4:P9" si="2">1-N4/L4</f>
        <v>0.19360501055261359</v>
      </c>
      <c r="Q4">
        <v>862.44600000000014</v>
      </c>
      <c r="R4">
        <v>906.14</v>
      </c>
      <c r="S4">
        <v>559.1</v>
      </c>
      <c r="T4">
        <v>587.75</v>
      </c>
      <c r="U4" s="27">
        <f t="shared" ref="U4:U9" si="3">1-S4/Q4</f>
        <v>0.35172752844815802</v>
      </c>
      <c r="V4">
        <v>4632.1360000000004</v>
      </c>
      <c r="W4">
        <v>4697.8755000000001</v>
      </c>
      <c r="X4">
        <v>4017.1</v>
      </c>
      <c r="Y4">
        <v>4203.9500000000007</v>
      </c>
      <c r="Z4" s="27">
        <f t="shared" ref="Z4:Z9" si="4">1-X4/V4</f>
        <v>0.13277589431743808</v>
      </c>
      <c r="AA4" s="21">
        <v>8680.031500000001</v>
      </c>
      <c r="AB4" s="21">
        <v>9072.0564999999988</v>
      </c>
      <c r="AC4" s="21">
        <v>2153.5500000000002</v>
      </c>
      <c r="AD4" s="21">
        <v>2320.15</v>
      </c>
      <c r="AE4" s="27">
        <f t="shared" ref="AE4:AE9" si="5">1-AC4/AA4</f>
        <v>0.7518960616675181</v>
      </c>
    </row>
    <row r="5" spans="1:31" x14ac:dyDescent="0.2">
      <c r="A5" s="7">
        <v>256</v>
      </c>
      <c r="B5" s="21">
        <v>328.50599999999997</v>
      </c>
      <c r="C5" s="21">
        <v>347.40950000000004</v>
      </c>
      <c r="D5" s="21">
        <v>354.55</v>
      </c>
      <c r="E5" s="21">
        <v>376.90000000000015</v>
      </c>
      <c r="F5" s="27">
        <f t="shared" si="0"/>
        <v>-7.9280134913822131E-2</v>
      </c>
      <c r="G5" s="21">
        <v>590.29150000000004</v>
      </c>
      <c r="H5" s="21">
        <v>620.77499999999998</v>
      </c>
      <c r="I5" s="21">
        <v>550.15</v>
      </c>
      <c r="J5" s="21">
        <v>588.15000000000009</v>
      </c>
      <c r="K5" s="27">
        <f t="shared" si="1"/>
        <v>6.8002842663328344E-2</v>
      </c>
      <c r="L5">
        <v>1066.4859999999996</v>
      </c>
      <c r="M5">
        <v>1093.9804999999999</v>
      </c>
      <c r="N5">
        <v>870.05</v>
      </c>
      <c r="O5">
        <v>901.05000000000007</v>
      </c>
      <c r="P5" s="27">
        <f t="shared" si="2"/>
        <v>0.18418994717230208</v>
      </c>
      <c r="Q5">
        <v>769.36800000000017</v>
      </c>
      <c r="R5">
        <v>795.572</v>
      </c>
      <c r="S5">
        <v>520.54999999999995</v>
      </c>
      <c r="T5">
        <v>549</v>
      </c>
      <c r="U5" s="27">
        <f t="shared" si="3"/>
        <v>0.3234057044223313</v>
      </c>
      <c r="V5">
        <v>3589.982</v>
      </c>
      <c r="W5">
        <v>3652.1385</v>
      </c>
      <c r="X5">
        <v>3064.6</v>
      </c>
      <c r="Y5">
        <v>3125</v>
      </c>
      <c r="Z5" s="27">
        <f t="shared" si="4"/>
        <v>0.14634669477451423</v>
      </c>
      <c r="AA5" s="21">
        <v>6297.9319999999998</v>
      </c>
      <c r="AB5" s="21">
        <v>6455.8615</v>
      </c>
      <c r="AC5" s="21">
        <v>1895.3</v>
      </c>
      <c r="AD5" s="21">
        <v>2060.4500000000003</v>
      </c>
      <c r="AE5" s="27">
        <f t="shared" si="5"/>
        <v>0.69905994539159844</v>
      </c>
    </row>
    <row r="6" spans="1:31" x14ac:dyDescent="0.2">
      <c r="A6" s="7">
        <v>320</v>
      </c>
      <c r="B6" s="21">
        <v>290.9855</v>
      </c>
      <c r="C6" s="21">
        <v>305.50300000000004</v>
      </c>
      <c r="D6" s="21">
        <v>302.3</v>
      </c>
      <c r="E6" s="21">
        <v>310.35000000000002</v>
      </c>
      <c r="F6" s="27">
        <f t="shared" si="0"/>
        <v>-3.8883380787015254E-2</v>
      </c>
      <c r="G6" s="21">
        <v>547.02600000000007</v>
      </c>
      <c r="H6" s="21">
        <v>577.76049999999998</v>
      </c>
      <c r="I6" s="21">
        <v>537.70000000000005</v>
      </c>
      <c r="J6" s="21">
        <v>692.80000000000007</v>
      </c>
      <c r="K6" s="27">
        <f t="shared" si="1"/>
        <v>1.7048549794708157E-2</v>
      </c>
      <c r="L6">
        <v>1056.0650000000001</v>
      </c>
      <c r="M6">
        <v>1085.9730000000002</v>
      </c>
      <c r="N6">
        <v>858.5</v>
      </c>
      <c r="O6">
        <v>881.3</v>
      </c>
      <c r="P6" s="27">
        <f t="shared" si="2"/>
        <v>0.18707655305307913</v>
      </c>
      <c r="Q6">
        <v>719.84049999999991</v>
      </c>
      <c r="R6">
        <v>746.03300000000002</v>
      </c>
      <c r="S6">
        <v>503.05</v>
      </c>
      <c r="T6">
        <v>521.29999999999995</v>
      </c>
      <c r="U6" s="27">
        <f t="shared" si="3"/>
        <v>0.30116463299856</v>
      </c>
      <c r="V6">
        <v>2952.6115</v>
      </c>
      <c r="W6">
        <v>3029.2019999999998</v>
      </c>
      <c r="X6">
        <v>2513.25</v>
      </c>
      <c r="Y6">
        <v>2613.4</v>
      </c>
      <c r="Z6" s="27">
        <f t="shared" si="4"/>
        <v>0.14880437199408048</v>
      </c>
      <c r="AA6" s="21">
        <v>5348.6040000000003</v>
      </c>
      <c r="AB6" s="21">
        <v>5556.4615000000003</v>
      </c>
      <c r="AC6" s="21">
        <v>1751.4</v>
      </c>
      <c r="AD6" s="21">
        <v>2203</v>
      </c>
      <c r="AE6" s="27">
        <f t="shared" si="5"/>
        <v>0.67255007100918296</v>
      </c>
    </row>
    <row r="7" spans="1:31" x14ac:dyDescent="0.2">
      <c r="A7" s="7">
        <v>384</v>
      </c>
      <c r="B7" s="21">
        <v>260.10699999999997</v>
      </c>
      <c r="C7" s="21">
        <v>283.09449999999998</v>
      </c>
      <c r="D7" s="21">
        <v>294.75</v>
      </c>
      <c r="E7" s="21">
        <v>314.25000000000006</v>
      </c>
      <c r="F7" s="27">
        <f t="shared" si="0"/>
        <v>-0.13318749591514267</v>
      </c>
      <c r="G7" s="21">
        <v>524.85850000000005</v>
      </c>
      <c r="H7" s="21">
        <v>548.50099999999998</v>
      </c>
      <c r="I7" s="21">
        <v>502.7</v>
      </c>
      <c r="J7" s="21">
        <v>668.45</v>
      </c>
      <c r="K7" s="27">
        <f t="shared" si="1"/>
        <v>4.2218045435103102E-2</v>
      </c>
      <c r="L7">
        <v>1045.5355</v>
      </c>
      <c r="M7">
        <v>1075.5204999999999</v>
      </c>
      <c r="N7">
        <v>861.15</v>
      </c>
      <c r="O7">
        <v>903.80000000000007</v>
      </c>
      <c r="P7" s="27">
        <f t="shared" si="2"/>
        <v>0.17635508311291204</v>
      </c>
      <c r="Q7">
        <v>679.06600000000003</v>
      </c>
      <c r="R7">
        <v>697.84749999999997</v>
      </c>
      <c r="S7">
        <v>491.1</v>
      </c>
      <c r="T7">
        <v>512.25</v>
      </c>
      <c r="U7" s="27">
        <f t="shared" si="3"/>
        <v>0.2768007822509152</v>
      </c>
      <c r="V7">
        <v>2557.5005000000006</v>
      </c>
      <c r="W7">
        <v>2635.422</v>
      </c>
      <c r="X7">
        <v>2159.9</v>
      </c>
      <c r="Y7">
        <v>2260.6</v>
      </c>
      <c r="Z7" s="27">
        <f t="shared" si="4"/>
        <v>0.15546448573519356</v>
      </c>
      <c r="AA7" s="21">
        <v>4442.1464999999998</v>
      </c>
      <c r="AB7" s="21">
        <v>4542.6000000000004</v>
      </c>
      <c r="AC7" s="21">
        <v>1608.65</v>
      </c>
      <c r="AD7" s="21">
        <v>1722.25</v>
      </c>
      <c r="AE7" s="27">
        <f t="shared" si="5"/>
        <v>0.63786651340742584</v>
      </c>
    </row>
    <row r="8" spans="1:31" x14ac:dyDescent="0.2">
      <c r="A8" s="7">
        <v>448</v>
      </c>
      <c r="B8" s="21">
        <v>255.31350000000003</v>
      </c>
      <c r="C8" s="21">
        <v>263.99249999999995</v>
      </c>
      <c r="D8" s="21">
        <v>291.64999999999998</v>
      </c>
      <c r="E8" s="21">
        <v>310.30000000000013</v>
      </c>
      <c r="F8" s="27">
        <f t="shared" si="0"/>
        <v>-0.14232110718782964</v>
      </c>
      <c r="G8" s="21">
        <v>506.63900000000012</v>
      </c>
      <c r="H8" s="21">
        <v>528.33649999999989</v>
      </c>
      <c r="I8" s="21">
        <v>491</v>
      </c>
      <c r="J8" s="21">
        <v>657.8</v>
      </c>
      <c r="K8" s="27">
        <f t="shared" si="1"/>
        <v>3.0868132930943148E-2</v>
      </c>
      <c r="L8">
        <v>1051.9229999999998</v>
      </c>
      <c r="M8">
        <v>1082.8644999999999</v>
      </c>
      <c r="N8">
        <v>868.2</v>
      </c>
      <c r="O8">
        <v>908.10000000000014</v>
      </c>
      <c r="P8" s="27">
        <f t="shared" si="2"/>
        <v>0.17465441862189512</v>
      </c>
      <c r="Q8">
        <v>640.84300000000007</v>
      </c>
      <c r="R8">
        <v>661.35750000000007</v>
      </c>
      <c r="S8">
        <v>479.35</v>
      </c>
      <c r="T8">
        <v>501.1</v>
      </c>
      <c r="U8" s="27">
        <f t="shared" si="3"/>
        <v>0.2520008800907555</v>
      </c>
      <c r="V8">
        <v>2241.9229999999998</v>
      </c>
      <c r="W8">
        <v>2280.6129999999998</v>
      </c>
      <c r="X8">
        <v>1889.05</v>
      </c>
      <c r="Y8">
        <v>2013.9</v>
      </c>
      <c r="Z8" s="27">
        <f t="shared" si="4"/>
        <v>0.15739746637150331</v>
      </c>
      <c r="AA8" s="21">
        <v>3855.1370000000011</v>
      </c>
      <c r="AB8" s="21">
        <v>3950.585</v>
      </c>
      <c r="AC8" s="21">
        <v>1565.55</v>
      </c>
      <c r="AD8" s="21">
        <v>1715.3</v>
      </c>
      <c r="AE8" s="27">
        <f t="shared" si="5"/>
        <v>0.59390548247701713</v>
      </c>
    </row>
    <row r="9" spans="1:31" x14ac:dyDescent="0.2">
      <c r="A9" s="7">
        <v>512</v>
      </c>
      <c r="B9" s="21">
        <v>236.00200000000004</v>
      </c>
      <c r="C9" s="21">
        <v>247.209</v>
      </c>
      <c r="D9" s="21">
        <v>266.14999999999998</v>
      </c>
      <c r="E9" s="21">
        <v>277.3</v>
      </c>
      <c r="F9" s="27">
        <f t="shared" si="0"/>
        <v>-0.1277446801298292</v>
      </c>
      <c r="G9" s="21">
        <v>487.80050000000011</v>
      </c>
      <c r="H9" s="21">
        <v>510.13650000000001</v>
      </c>
      <c r="I9" s="21">
        <v>466.8</v>
      </c>
      <c r="J9" s="21">
        <v>571.85</v>
      </c>
      <c r="K9" s="27">
        <f t="shared" si="1"/>
        <v>4.3051411386417437E-2</v>
      </c>
      <c r="L9">
        <v>1045.942</v>
      </c>
      <c r="M9">
        <v>1078.2284999999999</v>
      </c>
      <c r="N9">
        <v>854.2</v>
      </c>
      <c r="O9">
        <v>883.9</v>
      </c>
      <c r="P9" s="27">
        <f t="shared" si="2"/>
        <v>0.18331991640071821</v>
      </c>
      <c r="Q9">
        <v>626.10050000000001</v>
      </c>
      <c r="R9">
        <v>641.43700000000001</v>
      </c>
      <c r="S9">
        <v>469.75</v>
      </c>
      <c r="T9">
        <v>489.15</v>
      </c>
      <c r="U9" s="27">
        <f t="shared" si="3"/>
        <v>0.24972109110278617</v>
      </c>
      <c r="V9">
        <v>2020.0084999999995</v>
      </c>
      <c r="W9">
        <v>2065.1440000000002</v>
      </c>
      <c r="X9">
        <v>1742.4</v>
      </c>
      <c r="Y9">
        <v>1848.95</v>
      </c>
      <c r="Z9" s="27">
        <f t="shared" si="4"/>
        <v>0.13742937220313645</v>
      </c>
      <c r="AA9" s="21">
        <v>3401.3584999999998</v>
      </c>
      <c r="AB9" s="21">
        <v>3566.55</v>
      </c>
      <c r="AC9" s="21">
        <v>1500.35</v>
      </c>
      <c r="AD9" s="21">
        <v>1640.2</v>
      </c>
      <c r="AE9" s="27">
        <f t="shared" si="5"/>
        <v>0.55889683489699782</v>
      </c>
    </row>
    <row r="16" spans="1:31" x14ac:dyDescent="0.2">
      <c r="D16" s="57"/>
      <c r="E16" s="57"/>
      <c r="F16" s="56"/>
    </row>
    <row r="18" spans="4:7" x14ac:dyDescent="0.2">
      <c r="D18" s="21"/>
      <c r="E18" s="21"/>
      <c r="F18" s="21"/>
      <c r="G18" s="27"/>
    </row>
    <row r="19" spans="4:7" x14ac:dyDescent="0.2">
      <c r="D19" s="21"/>
      <c r="E19" s="21"/>
      <c r="F19" s="21"/>
      <c r="G19" s="27"/>
    </row>
    <row r="20" spans="4:7" x14ac:dyDescent="0.2">
      <c r="G20" s="27"/>
    </row>
    <row r="21" spans="4:7" x14ac:dyDescent="0.2">
      <c r="G21" s="27"/>
    </row>
    <row r="22" spans="4:7" x14ac:dyDescent="0.2">
      <c r="G22" s="27"/>
    </row>
    <row r="23" spans="4:7" x14ac:dyDescent="0.2">
      <c r="D23" s="21"/>
      <c r="E23" s="21"/>
      <c r="F23" s="21"/>
      <c r="G23" s="27"/>
    </row>
    <row r="35" spans="1:21" x14ac:dyDescent="0.2">
      <c r="T35" s="2"/>
      <c r="U35" s="2"/>
    </row>
    <row r="36" spans="1:21" x14ac:dyDescent="0.2">
      <c r="T36" s="2"/>
      <c r="U36" s="2"/>
    </row>
    <row r="37" spans="1:21" x14ac:dyDescent="0.2">
      <c r="A37" s="2"/>
      <c r="B37" s="2"/>
      <c r="T37" s="2"/>
      <c r="U37" s="2"/>
    </row>
    <row r="38" spans="1:21" x14ac:dyDescent="0.2">
      <c r="A38" s="2"/>
      <c r="B38" s="2"/>
      <c r="T38" s="2"/>
      <c r="U38" s="2"/>
    </row>
    <row r="39" spans="1:21" x14ac:dyDescent="0.2">
      <c r="A39" s="2"/>
      <c r="B39" s="2"/>
      <c r="T39" s="2"/>
      <c r="U39" s="2"/>
    </row>
    <row r="40" spans="1:21" x14ac:dyDescent="0.2">
      <c r="A40" s="2"/>
      <c r="B40" s="2"/>
      <c r="T40" s="2"/>
      <c r="U40" s="2"/>
    </row>
    <row r="41" spans="1:21" x14ac:dyDescent="0.2">
      <c r="A41" s="2"/>
      <c r="B41" s="2"/>
      <c r="T41" s="2"/>
      <c r="U41" s="2"/>
    </row>
    <row r="42" spans="1:21" x14ac:dyDescent="0.2">
      <c r="A42" s="2"/>
      <c r="B42" s="2"/>
      <c r="T42" s="2"/>
      <c r="U42" s="2"/>
    </row>
    <row r="43" spans="1:21" x14ac:dyDescent="0.2">
      <c r="A43" s="2"/>
      <c r="B43" s="2"/>
      <c r="T43" s="2"/>
      <c r="U43" s="2"/>
    </row>
    <row r="44" spans="1:21" x14ac:dyDescent="0.2">
      <c r="A44" s="2"/>
      <c r="B44" s="2"/>
      <c r="T44" s="2"/>
      <c r="U44" s="2"/>
    </row>
    <row r="45" spans="1:21" x14ac:dyDescent="0.2">
      <c r="A45" s="2"/>
      <c r="B45" s="2"/>
      <c r="T45" s="22"/>
      <c r="U45" s="22"/>
    </row>
    <row r="46" spans="1:21" x14ac:dyDescent="0.2">
      <c r="A46" s="2"/>
      <c r="B46" s="2"/>
      <c r="T46" s="23"/>
      <c r="U46" s="23"/>
    </row>
    <row r="47" spans="1:21" x14ac:dyDescent="0.2">
      <c r="A47" s="22"/>
      <c r="B47" s="2"/>
    </row>
    <row r="48" spans="1:21" x14ac:dyDescent="0.2">
      <c r="A48" s="23"/>
      <c r="B48" s="2"/>
    </row>
  </sheetData>
  <mergeCells count="14">
    <mergeCell ref="AC1:AD1"/>
    <mergeCell ref="D16:E16"/>
    <mergeCell ref="Q1:R1"/>
    <mergeCell ref="S1:T1"/>
    <mergeCell ref="V1:W1"/>
    <mergeCell ref="X1:Y1"/>
    <mergeCell ref="AA1:AB1"/>
    <mergeCell ref="L1:M1"/>
    <mergeCell ref="N1:O1"/>
    <mergeCell ref="A1:A2"/>
    <mergeCell ref="B1:C1"/>
    <mergeCell ref="D1:E1"/>
    <mergeCell ref="G1:H1"/>
    <mergeCell ref="I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387A-1CBC-9545-9516-2C253950AE23}">
  <dimension ref="A1:R52"/>
  <sheetViews>
    <sheetView workbookViewId="0">
      <selection activeCell="C31" sqref="C31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8" x14ac:dyDescent="0.2">
      <c r="A1" s="41" t="s">
        <v>0</v>
      </c>
      <c r="B1" s="41" t="s">
        <v>1</v>
      </c>
      <c r="C1" s="41"/>
      <c r="D1" s="42" t="s">
        <v>2</v>
      </c>
      <c r="E1" s="42"/>
    </row>
    <row r="2" spans="1:8" x14ac:dyDescent="0.2">
      <c r="A2" s="41"/>
      <c r="B2" s="7" t="s">
        <v>3</v>
      </c>
      <c r="C2" s="8" t="s">
        <v>4</v>
      </c>
      <c r="D2" s="7" t="s">
        <v>3</v>
      </c>
      <c r="E2" s="8" t="s">
        <v>4</v>
      </c>
    </row>
    <row r="3" spans="1:8" x14ac:dyDescent="0.2">
      <c r="A3" s="7">
        <v>128</v>
      </c>
      <c r="B3" s="21">
        <v>13.311719999999999</v>
      </c>
      <c r="C3" s="21">
        <v>13.792399999999999</v>
      </c>
      <c r="D3" s="21">
        <v>2.7707083333333333</v>
      </c>
      <c r="E3" s="21">
        <v>2.9409999999999998</v>
      </c>
    </row>
    <row r="4" spans="1:8" x14ac:dyDescent="0.2">
      <c r="A4" s="7">
        <v>192</v>
      </c>
      <c r="B4" s="21">
        <v>9.0824500000000015</v>
      </c>
      <c r="C4" s="21">
        <v>9.1213300000000004</v>
      </c>
      <c r="D4" s="21">
        <v>2.2185999999999999</v>
      </c>
      <c r="E4" s="21">
        <v>2.3544</v>
      </c>
    </row>
    <row r="5" spans="1:8" x14ac:dyDescent="0.2">
      <c r="A5" s="7">
        <v>256</v>
      </c>
      <c r="B5" s="21">
        <v>6.6768400000000003</v>
      </c>
      <c r="C5" s="21">
        <v>6.8608000000000002</v>
      </c>
      <c r="D5" s="21">
        <v>1.9008333333333332</v>
      </c>
      <c r="E5" s="21">
        <v>2.1312500000000001</v>
      </c>
    </row>
    <row r="6" spans="1:8" x14ac:dyDescent="0.2">
      <c r="A6" s="7">
        <v>320</v>
      </c>
      <c r="B6" s="21">
        <v>5.30016</v>
      </c>
      <c r="C6" s="21">
        <v>5.5291000000000006</v>
      </c>
      <c r="D6" s="21">
        <v>1.6772799999999999</v>
      </c>
      <c r="E6" s="21">
        <v>1.7584000000000002</v>
      </c>
    </row>
    <row r="7" spans="1:8" x14ac:dyDescent="0.2">
      <c r="A7" s="7">
        <v>384</v>
      </c>
      <c r="B7" s="21">
        <v>4.4290000000000003</v>
      </c>
      <c r="C7" s="21">
        <v>4.5209999999999999</v>
      </c>
      <c r="D7" s="21">
        <v>1.5789200000000001</v>
      </c>
      <c r="E7" s="21">
        <v>1.7197</v>
      </c>
    </row>
    <row r="8" spans="1:8" x14ac:dyDescent="0.2">
      <c r="A8" s="7">
        <v>448</v>
      </c>
      <c r="B8" s="21">
        <v>3.7201111111111111</v>
      </c>
      <c r="C8" s="21">
        <v>3.7754000000000003</v>
      </c>
      <c r="D8" s="21">
        <v>1.4825599999999999</v>
      </c>
      <c r="E8" s="21">
        <v>1.5283</v>
      </c>
      <c r="H8">
        <f>B3/D3</f>
        <v>4.8044465163841972</v>
      </c>
    </row>
    <row r="9" spans="1:8" x14ac:dyDescent="0.2">
      <c r="A9" s="7">
        <v>512</v>
      </c>
      <c r="B9" s="21">
        <v>3.2016999999999998</v>
      </c>
      <c r="C9" s="21">
        <v>3.2849499999999998</v>
      </c>
      <c r="D9" s="21">
        <v>1.4725652173913042</v>
      </c>
      <c r="E9" s="21">
        <v>1.6849999999999998</v>
      </c>
      <c r="H9">
        <f>B4/D4</f>
        <v>4.0937753538267385</v>
      </c>
    </row>
    <row r="10" spans="1:8" x14ac:dyDescent="0.2">
      <c r="A10" s="7">
        <v>1024</v>
      </c>
      <c r="B10" s="21">
        <v>1.5779090909090909</v>
      </c>
      <c r="C10" s="21">
        <v>1.6827499999999997</v>
      </c>
      <c r="D10" s="21">
        <v>1.387909090909091</v>
      </c>
      <c r="E10" s="21">
        <v>1.6154999999999997</v>
      </c>
      <c r="H10">
        <f t="shared" ref="H10:H13" si="0">B5/D5</f>
        <v>3.5125857080227973</v>
      </c>
    </row>
    <row r="11" spans="1:8" x14ac:dyDescent="0.2">
      <c r="A11" s="7">
        <v>1536</v>
      </c>
      <c r="B11" s="21">
        <v>1.7783499999999999</v>
      </c>
      <c r="C11" s="21">
        <v>1.9133499999999999</v>
      </c>
      <c r="D11" s="21">
        <v>1.2533181818181818</v>
      </c>
      <c r="E11" s="21">
        <v>1.4418499999999999</v>
      </c>
      <c r="H11">
        <f t="shared" si="0"/>
        <v>3.1599732900887152</v>
      </c>
    </row>
    <row r="12" spans="1:8" x14ac:dyDescent="0.2">
      <c r="A12" s="7">
        <v>2048</v>
      </c>
      <c r="B12" s="21">
        <v>0.94452000000000003</v>
      </c>
      <c r="C12" s="21">
        <v>0.99320000000000008</v>
      </c>
      <c r="D12" s="21">
        <v>1.3562400000000001</v>
      </c>
      <c r="E12" s="21">
        <v>1.4190999999999998</v>
      </c>
      <c r="H12">
        <f t="shared" si="0"/>
        <v>2.8050819547538826</v>
      </c>
    </row>
    <row r="13" spans="1:8" x14ac:dyDescent="0.2">
      <c r="A13" s="7">
        <v>2560</v>
      </c>
      <c r="B13" s="25">
        <v>0.92816666666666658</v>
      </c>
      <c r="C13" s="25">
        <v>0.95525000000000004</v>
      </c>
      <c r="D13" s="21">
        <v>1.3615833333333334</v>
      </c>
      <c r="E13" s="21">
        <v>1.6719999999999999</v>
      </c>
      <c r="H13">
        <f t="shared" si="0"/>
        <v>2.5092482672614338</v>
      </c>
    </row>
    <row r="14" spans="1:8" x14ac:dyDescent="0.2">
      <c r="A14">
        <v>3008</v>
      </c>
      <c r="B14" s="26">
        <v>0.92620000000000002</v>
      </c>
      <c r="C14" s="26">
        <v>0.93579999999999997</v>
      </c>
      <c r="D14" s="21">
        <v>1.1634980769230769</v>
      </c>
      <c r="E14" s="21">
        <v>1.4667999999999999</v>
      </c>
    </row>
    <row r="18" spans="3:5" x14ac:dyDescent="0.2">
      <c r="E18">
        <f>D3/D14</f>
        <v>2.3813604751806694</v>
      </c>
    </row>
    <row r="20" spans="3:5" x14ac:dyDescent="0.2">
      <c r="C20">
        <f>B3/B14</f>
        <v>14.372403368602892</v>
      </c>
    </row>
    <row r="26" spans="3:5" x14ac:dyDescent="0.2">
      <c r="C26">
        <f>C20-E18</f>
        <v>11.991042893422224</v>
      </c>
    </row>
    <row r="39" spans="1:18" x14ac:dyDescent="0.2">
      <c r="Q39" s="2">
        <v>13311.72</v>
      </c>
      <c r="R39">
        <f>Q39/1000</f>
        <v>13.311719999999999</v>
      </c>
    </row>
    <row r="40" spans="1:18" x14ac:dyDescent="0.2">
      <c r="A40" t="s">
        <v>8</v>
      </c>
      <c r="B40" t="s">
        <v>7</v>
      </c>
      <c r="P40">
        <f>B41/1000</f>
        <v>2.7707083333333334E-3</v>
      </c>
      <c r="Q40" s="2">
        <v>9082.4500000000007</v>
      </c>
      <c r="R40">
        <f t="shared" ref="R40:R50" si="1">Q40/1000</f>
        <v>9.0824500000000015</v>
      </c>
    </row>
    <row r="41" spans="1:18" x14ac:dyDescent="0.2">
      <c r="A41" s="2">
        <v>13.311719999999999</v>
      </c>
      <c r="B41" s="2">
        <v>2.7707083333333333</v>
      </c>
      <c r="P41">
        <f t="shared" ref="P41:P51" si="2">B42/1000</f>
        <v>2.2185999999999998E-3</v>
      </c>
      <c r="Q41" s="2">
        <v>6676.84</v>
      </c>
      <c r="R41">
        <f t="shared" si="1"/>
        <v>6.6768400000000003</v>
      </c>
    </row>
    <row r="42" spans="1:18" x14ac:dyDescent="0.2">
      <c r="A42" s="2">
        <v>9.0824500000000015</v>
      </c>
      <c r="B42" s="2">
        <v>2.2185999999999999</v>
      </c>
      <c r="P42">
        <f t="shared" si="2"/>
        <v>1.9008333333333332E-3</v>
      </c>
      <c r="Q42" s="2">
        <v>5300.16</v>
      </c>
      <c r="R42">
        <f t="shared" si="1"/>
        <v>5.30016</v>
      </c>
    </row>
    <row r="43" spans="1:18" x14ac:dyDescent="0.2">
      <c r="A43" s="2">
        <v>6.6768400000000003</v>
      </c>
      <c r="B43" s="2">
        <v>1.9008333333333332</v>
      </c>
      <c r="P43">
        <f t="shared" si="2"/>
        <v>1.67728E-3</v>
      </c>
      <c r="Q43" s="2">
        <v>4429</v>
      </c>
      <c r="R43">
        <f t="shared" si="1"/>
        <v>4.4290000000000003</v>
      </c>
    </row>
    <row r="44" spans="1:18" x14ac:dyDescent="0.2">
      <c r="A44" s="2">
        <v>5.30016</v>
      </c>
      <c r="B44" s="2">
        <v>1.6772799999999999</v>
      </c>
      <c r="P44">
        <f t="shared" si="2"/>
        <v>1.5789200000000001E-3</v>
      </c>
      <c r="Q44" s="2">
        <v>3720.1111111111113</v>
      </c>
      <c r="R44">
        <f t="shared" si="1"/>
        <v>3.7201111111111111</v>
      </c>
    </row>
    <row r="45" spans="1:18" x14ac:dyDescent="0.2">
      <c r="A45" s="2">
        <v>4.4290000000000003</v>
      </c>
      <c r="B45" s="2">
        <v>1.5789200000000001</v>
      </c>
      <c r="P45">
        <f t="shared" si="2"/>
        <v>1.48256E-3</v>
      </c>
      <c r="Q45" s="2">
        <v>3201.7</v>
      </c>
      <c r="R45">
        <f t="shared" si="1"/>
        <v>3.2016999999999998</v>
      </c>
    </row>
    <row r="46" spans="1:18" x14ac:dyDescent="0.2">
      <c r="A46" s="2">
        <v>3.7201111111111111</v>
      </c>
      <c r="B46" s="2">
        <v>1.4825599999999999</v>
      </c>
      <c r="P46">
        <f t="shared" si="2"/>
        <v>1.4725652173913043E-3</v>
      </c>
      <c r="Q46" s="2">
        <v>1577.909090909091</v>
      </c>
      <c r="R46">
        <f t="shared" si="1"/>
        <v>1.5779090909090909</v>
      </c>
    </row>
    <row r="47" spans="1:18" x14ac:dyDescent="0.2">
      <c r="A47" s="2">
        <v>3.2016999999999998</v>
      </c>
      <c r="B47" s="2">
        <v>1.4725652173913042</v>
      </c>
      <c r="P47">
        <f t="shared" si="2"/>
        <v>1.3879090909090909E-3</v>
      </c>
      <c r="Q47" s="2">
        <v>1778.35</v>
      </c>
      <c r="R47">
        <f t="shared" si="1"/>
        <v>1.7783499999999999</v>
      </c>
    </row>
    <row r="48" spans="1:18" x14ac:dyDescent="0.2">
      <c r="A48" s="2">
        <v>1.5779090909090909</v>
      </c>
      <c r="B48" s="2">
        <v>1.387909090909091</v>
      </c>
      <c r="P48">
        <f t="shared" si="2"/>
        <v>1.2533181818181818E-3</v>
      </c>
      <c r="Q48" s="2">
        <v>944.52</v>
      </c>
      <c r="R48">
        <f t="shared" si="1"/>
        <v>0.94452000000000003</v>
      </c>
    </row>
    <row r="49" spans="1:18" x14ac:dyDescent="0.2">
      <c r="A49" s="2">
        <v>1.7783499999999999</v>
      </c>
      <c r="B49" s="2">
        <v>1.2533181818181818</v>
      </c>
      <c r="P49">
        <f t="shared" si="2"/>
        <v>1.3562400000000001E-3</v>
      </c>
      <c r="Q49" s="22">
        <v>928.16666666666663</v>
      </c>
      <c r="R49">
        <f t="shared" si="1"/>
        <v>0.92816666666666658</v>
      </c>
    </row>
    <row r="50" spans="1:18" x14ac:dyDescent="0.2">
      <c r="A50" s="2">
        <v>0.94452000000000003</v>
      </c>
      <c r="B50" s="2">
        <v>1.3562400000000001</v>
      </c>
      <c r="P50">
        <f t="shared" si="2"/>
        <v>1.3615833333333334E-3</v>
      </c>
      <c r="Q50" s="23">
        <v>926.2</v>
      </c>
      <c r="R50">
        <f t="shared" si="1"/>
        <v>0.92620000000000002</v>
      </c>
    </row>
    <row r="51" spans="1:18" x14ac:dyDescent="0.2">
      <c r="A51" s="22">
        <v>0.92816666666666658</v>
      </c>
      <c r="B51" s="2">
        <v>1.3615833333333334</v>
      </c>
      <c r="P51">
        <f t="shared" si="2"/>
        <v>1.1634980769230769E-3</v>
      </c>
    </row>
    <row r="52" spans="1:18" x14ac:dyDescent="0.2">
      <c r="A52" s="23">
        <v>0.92620000000000002</v>
      </c>
      <c r="B52" s="2">
        <v>1.1634980769230769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DA0-766F-5F43-8375-D13F8810FCA8}">
  <dimension ref="I4:M5"/>
  <sheetViews>
    <sheetView workbookViewId="0">
      <selection activeCell="M5" sqref="M5"/>
    </sheetView>
  </sheetViews>
  <sheetFormatPr baseColWidth="10" defaultRowHeight="16" x14ac:dyDescent="0.2"/>
  <sheetData>
    <row r="4" spans="9:13" x14ac:dyDescent="0.2">
      <c r="I4" s="24">
        <v>9039.25</v>
      </c>
    </row>
    <row r="5" spans="9:13" x14ac:dyDescent="0.2">
      <c r="I5" s="24">
        <v>9125.65</v>
      </c>
      <c r="L5">
        <f>AVERAGE(I4:I5)</f>
        <v>9082.4500000000007</v>
      </c>
      <c r="M5">
        <f>_xlfn.PERCENTILE.INC(I4:I5,95%)</f>
        <v>9121.33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time</vt:lpstr>
      <vt:lpstr>cold start</vt:lpstr>
      <vt:lpstr>resize</vt:lpstr>
      <vt:lpstr>cold start bk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2021-12-01T04:00:46Z</dcterms:created>
  <dcterms:modified xsi:type="dcterms:W3CDTF">2022-01-01T22:13:42Z</dcterms:modified>
</cp:coreProperties>
</file>