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50" windowWidth="15195" windowHeight="796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U26" i="1"/>
  <c r="S26"/>
  <c r="R26"/>
  <c r="Q26"/>
  <c r="O26"/>
  <c r="V26" s="1"/>
  <c r="M26"/>
  <c r="L26"/>
  <c r="K26"/>
  <c r="J26"/>
  <c r="G26"/>
  <c r="F26"/>
  <c r="H26" s="1"/>
  <c r="D26"/>
  <c r="C26"/>
  <c r="B26"/>
  <c r="I26" l="1"/>
  <c r="U23"/>
  <c r="S23"/>
  <c r="N23"/>
  <c r="O23"/>
  <c r="V23" s="1"/>
  <c r="P23"/>
  <c r="P26" s="1"/>
  <c r="Q23"/>
  <c r="R23"/>
  <c r="J23"/>
  <c r="K23"/>
  <c r="L23"/>
  <c r="M23"/>
  <c r="F23"/>
  <c r="G23"/>
  <c r="B23"/>
  <c r="C23"/>
  <c r="D23"/>
  <c r="I19"/>
  <c r="H19"/>
  <c r="V20"/>
  <c r="U20"/>
  <c r="S20"/>
  <c r="I20"/>
  <c r="H20"/>
  <c r="S16"/>
  <c r="I16"/>
  <c r="H16"/>
  <c r="I22"/>
  <c r="H22"/>
  <c r="V21"/>
  <c r="U21"/>
  <c r="S21"/>
  <c r="I21"/>
  <c r="H21"/>
  <c r="V18"/>
  <c r="U18"/>
  <c r="S18"/>
  <c r="U15"/>
  <c r="I15"/>
  <c r="H15"/>
  <c r="I11"/>
  <c r="H11"/>
  <c r="I14"/>
  <c r="H14"/>
  <c r="U13"/>
  <c r="I7"/>
  <c r="H7"/>
  <c r="I9"/>
  <c r="H9"/>
  <c r="S9"/>
  <c r="V9"/>
  <c r="U9"/>
  <c r="I6"/>
  <c r="H6"/>
  <c r="I4"/>
  <c r="H4"/>
  <c r="I3"/>
  <c r="H3"/>
  <c r="I10"/>
  <c r="H10"/>
  <c r="V5"/>
  <c r="U5"/>
  <c r="S5"/>
  <c r="I5"/>
  <c r="H5"/>
  <c r="I8"/>
  <c r="H8"/>
  <c r="I17"/>
  <c r="H17"/>
  <c r="V19"/>
  <c r="U19"/>
  <c r="S19"/>
  <c r="V16"/>
  <c r="U16"/>
  <c r="V14"/>
  <c r="U14"/>
  <c r="S14"/>
  <c r="V10"/>
  <c r="U10"/>
  <c r="S10"/>
  <c r="V7"/>
  <c r="U7"/>
  <c r="S7"/>
  <c r="V4"/>
  <c r="U4"/>
  <c r="S4"/>
  <c r="H23" l="1"/>
  <c r="I23"/>
</calcChain>
</file>

<file path=xl/sharedStrings.xml><?xml version="1.0" encoding="utf-8"?>
<sst xmlns="http://schemas.openxmlformats.org/spreadsheetml/2006/main" count="63" uniqueCount="58">
  <si>
    <t>2010/11</t>
  </si>
  <si>
    <t>Name</t>
  </si>
  <si>
    <t>M</t>
  </si>
  <si>
    <t>Inns</t>
  </si>
  <si>
    <t>NO</t>
  </si>
  <si>
    <t>HS</t>
  </si>
  <si>
    <t>Runs</t>
  </si>
  <si>
    <t>Balls</t>
  </si>
  <si>
    <t>Ave</t>
  </si>
  <si>
    <t>S/R</t>
  </si>
  <si>
    <t>Ct</t>
  </si>
  <si>
    <t>St</t>
  </si>
  <si>
    <t>Overs</t>
  </si>
  <si>
    <t>Mdns</t>
  </si>
  <si>
    <t>Wkts</t>
  </si>
  <si>
    <t>Best</t>
  </si>
  <si>
    <t>R/O</t>
  </si>
  <si>
    <t>TD Astle</t>
  </si>
  <si>
    <t>ME Claydon</t>
  </si>
  <si>
    <t>AM Ellis</t>
  </si>
  <si>
    <t>25*</t>
  </si>
  <si>
    <t>PG Fulton</t>
  </si>
  <si>
    <t>TWM Latham</t>
  </si>
  <si>
    <t>RJ McCone</t>
  </si>
  <si>
    <t>RJ Nicol</t>
  </si>
  <si>
    <t>SL Stewart</t>
  </si>
  <si>
    <t>RA Young</t>
  </si>
  <si>
    <t>LV Van Beek</t>
  </si>
  <si>
    <t>GH Worker</t>
  </si>
  <si>
    <t>MJ Henry</t>
  </si>
  <si>
    <t>TG Johnstone</t>
  </si>
  <si>
    <t>EJ Nuttall</t>
  </si>
  <si>
    <t>JK Abraham</t>
  </si>
  <si>
    <t>CE McConchie</t>
  </si>
  <si>
    <t>BJ Diamanti</t>
  </si>
  <si>
    <t>WM Lonsdale</t>
  </si>
  <si>
    <t>MB McEwan</t>
  </si>
  <si>
    <t>74*</t>
  </si>
  <si>
    <t>1/27</t>
  </si>
  <si>
    <t>78*</t>
  </si>
  <si>
    <t>102*</t>
  </si>
  <si>
    <t>4/25</t>
  </si>
  <si>
    <t>2/36</t>
  </si>
  <si>
    <t>4/63</t>
  </si>
  <si>
    <t>1*</t>
  </si>
  <si>
    <t>2/25</t>
  </si>
  <si>
    <t>1/13</t>
  </si>
  <si>
    <t>1/22</t>
  </si>
  <si>
    <t>2/40</t>
  </si>
  <si>
    <t>1/15</t>
  </si>
  <si>
    <t>Total</t>
  </si>
  <si>
    <t>4/39</t>
  </si>
  <si>
    <t>2009/10</t>
  </si>
  <si>
    <t>5/26</t>
  </si>
  <si>
    <t>2011/12</t>
  </si>
  <si>
    <t>1/28</t>
  </si>
  <si>
    <t>2/67</t>
  </si>
  <si>
    <t>HM Nicholls</t>
  </si>
</sst>
</file>

<file path=xl/styles.xml><?xml version="1.0" encoding="utf-8"?>
<styleSheet xmlns="http://schemas.openxmlformats.org/spreadsheetml/2006/main">
  <fonts count="9">
    <font>
      <sz val="10"/>
      <color theme="1"/>
      <name val="Times New Roman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theme="1"/>
      <name val="Times New Roman"/>
      <family val="2"/>
    </font>
    <font>
      <b/>
      <sz val="10"/>
      <color theme="1"/>
      <name val="Arial"/>
      <family val="2"/>
    </font>
    <font>
      <b/>
      <sz val="8"/>
      <name val="Times New Roman"/>
      <family val="1"/>
    </font>
    <font>
      <sz val="8"/>
      <name val="Times New Roman"/>
      <family val="1"/>
    </font>
    <font>
      <sz val="8"/>
      <color theme="1"/>
      <name val="Times New Roman"/>
      <family val="1"/>
    </font>
    <font>
      <b/>
      <sz val="8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36">
    <xf numFmtId="0" fontId="0" fillId="0" borderId="0" xfId="0"/>
    <xf numFmtId="0" fontId="3" fillId="0" borderId="1" xfId="0" applyFont="1" applyBorder="1"/>
    <xf numFmtId="2" fontId="1" fillId="0" borderId="1" xfId="0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49" fontId="1" fillId="0" borderId="1" xfId="0" applyNumberFormat="1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0" xfId="0" applyFont="1"/>
    <xf numFmtId="49" fontId="4" fillId="0" borderId="1" xfId="0" applyNumberFormat="1" applyFont="1" applyBorder="1" applyAlignment="1">
      <alignment horizontal="center"/>
    </xf>
    <xf numFmtId="2" fontId="4" fillId="0" borderId="1" xfId="0" applyNumberFormat="1" applyFont="1" applyBorder="1" applyAlignment="1">
      <alignment horizontal="center"/>
    </xf>
    <xf numFmtId="0" fontId="5" fillId="0" borderId="1" xfId="0" applyFont="1" applyBorder="1"/>
    <xf numFmtId="0" fontId="5" fillId="0" borderId="1" xfId="0" applyFont="1" applyBorder="1" applyAlignment="1">
      <alignment horizontal="center"/>
    </xf>
    <xf numFmtId="0" fontId="6" fillId="0" borderId="1" xfId="0" applyFont="1" applyBorder="1" applyAlignment="1">
      <alignment horizontal="left"/>
    </xf>
    <xf numFmtId="0" fontId="6" fillId="0" borderId="1" xfId="0" applyFont="1" applyFill="1" applyBorder="1" applyAlignment="1">
      <alignment horizontal="center"/>
    </xf>
    <xf numFmtId="2" fontId="6" fillId="0" borderId="1" xfId="0" applyNumberFormat="1" applyFont="1" applyFill="1" applyBorder="1" applyAlignment="1">
      <alignment horizontal="center"/>
    </xf>
    <xf numFmtId="0" fontId="6" fillId="0" borderId="1" xfId="1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49" fontId="6" fillId="0" borderId="1" xfId="0" applyNumberFormat="1" applyFont="1" applyFill="1" applyBorder="1" applyAlignment="1">
      <alignment horizontal="center"/>
    </xf>
    <xf numFmtId="0" fontId="6" fillId="0" borderId="1" xfId="0" applyFont="1" applyBorder="1"/>
    <xf numFmtId="0" fontId="6" fillId="0" borderId="1" xfId="0" applyFont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2" fontId="6" fillId="0" borderId="2" xfId="0" applyNumberFormat="1" applyFont="1" applyFill="1" applyBorder="1" applyAlignment="1">
      <alignment horizontal="center"/>
    </xf>
    <xf numFmtId="49" fontId="6" fillId="0" borderId="1" xfId="0" applyNumberFormat="1" applyFont="1" applyBorder="1" applyAlignment="1">
      <alignment horizontal="center"/>
    </xf>
    <xf numFmtId="1" fontId="6" fillId="0" borderId="1" xfId="1" applyNumberFormat="1" applyFont="1" applyFill="1" applyBorder="1" applyAlignment="1">
      <alignment horizontal="center"/>
    </xf>
    <xf numFmtId="0" fontId="6" fillId="0" borderId="1" xfId="1" applyFont="1" applyBorder="1" applyAlignment="1">
      <alignment horizontal="center"/>
    </xf>
    <xf numFmtId="2" fontId="6" fillId="0" borderId="3" xfId="0" applyNumberFormat="1" applyFont="1" applyFill="1" applyBorder="1" applyAlignment="1">
      <alignment horizontal="center"/>
    </xf>
    <xf numFmtId="0" fontId="5" fillId="0" borderId="1" xfId="0" applyFont="1" applyBorder="1" applyAlignment="1">
      <alignment horizontal="left"/>
    </xf>
    <xf numFmtId="0" fontId="5" fillId="0" borderId="0" xfId="0" applyFont="1"/>
    <xf numFmtId="0" fontId="7" fillId="0" borderId="0" xfId="0" applyFont="1"/>
    <xf numFmtId="0" fontId="7" fillId="0" borderId="0" xfId="0" applyFont="1" applyBorder="1"/>
    <xf numFmtId="0" fontId="7" fillId="0" borderId="1" xfId="0" applyFont="1" applyBorder="1"/>
    <xf numFmtId="0" fontId="8" fillId="0" borderId="1" xfId="0" applyFont="1" applyBorder="1" applyAlignment="1">
      <alignment horizontal="center"/>
    </xf>
    <xf numFmtId="2" fontId="5" fillId="0" borderId="1" xfId="0" applyNumberFormat="1" applyFont="1" applyFill="1" applyBorder="1" applyAlignment="1">
      <alignment horizontal="center"/>
    </xf>
    <xf numFmtId="2" fontId="5" fillId="0" borderId="3" xfId="0" applyNumberFormat="1" applyFont="1" applyFill="1" applyBorder="1" applyAlignment="1">
      <alignment horizontal="center"/>
    </xf>
    <xf numFmtId="49" fontId="8" fillId="0" borderId="1" xfId="0" applyNumberFormat="1" applyFont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28"/>
  <sheetViews>
    <sheetView tabSelected="1" zoomScaleNormal="100" workbookViewId="0">
      <selection activeCell="X12" sqref="X12"/>
    </sheetView>
  </sheetViews>
  <sheetFormatPr defaultRowHeight="12.75"/>
  <cols>
    <col min="1" max="1" width="13" customWidth="1"/>
    <col min="2" max="2" width="4.6640625" customWidth="1"/>
    <col min="3" max="3" width="5.1640625" customWidth="1"/>
    <col min="4" max="4" width="3.5" customWidth="1"/>
    <col min="5" max="5" width="4.5" customWidth="1"/>
    <col min="6" max="7" width="6" customWidth="1"/>
    <col min="8" max="8" width="7.1640625" customWidth="1"/>
    <col min="9" max="9" width="7.33203125" customWidth="1"/>
    <col min="10" max="10" width="4.1640625" customWidth="1"/>
    <col min="11" max="11" width="3.1640625" customWidth="1"/>
    <col min="12" max="12" width="3.5" customWidth="1"/>
    <col min="13" max="13" width="3.83203125" customWidth="1"/>
    <col min="14" max="14" width="6.33203125" customWidth="1"/>
    <col min="15" max="15" width="5.33203125" customWidth="1"/>
    <col min="16" max="16" width="6.1640625" customWidth="1"/>
    <col min="17" max="17" width="6" customWidth="1"/>
    <col min="18" max="18" width="5.5" customWidth="1"/>
    <col min="19" max="19" width="6.83203125" customWidth="1"/>
    <col min="20" max="20" width="6" customWidth="1"/>
    <col min="21" max="21" width="6.5" customWidth="1"/>
    <col min="22" max="22" width="7.1640625" customWidth="1"/>
  </cols>
  <sheetData>
    <row r="1" spans="1:22">
      <c r="A1" s="28" t="s">
        <v>54</v>
      </c>
      <c r="B1" s="29"/>
      <c r="C1" s="29"/>
      <c r="D1" s="29"/>
      <c r="E1" s="29"/>
      <c r="F1" s="29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</row>
    <row r="2" spans="1:22">
      <c r="A2" s="10" t="s">
        <v>1</v>
      </c>
      <c r="B2" s="11" t="s">
        <v>2</v>
      </c>
      <c r="C2" s="11" t="s">
        <v>3</v>
      </c>
      <c r="D2" s="11" t="s">
        <v>4</v>
      </c>
      <c r="E2" s="11" t="s">
        <v>5</v>
      </c>
      <c r="F2" s="11" t="s">
        <v>6</v>
      </c>
      <c r="G2" s="11" t="s">
        <v>7</v>
      </c>
      <c r="H2" s="11" t="s">
        <v>8</v>
      </c>
      <c r="I2" s="11" t="s">
        <v>9</v>
      </c>
      <c r="J2" s="11">
        <v>100</v>
      </c>
      <c r="K2" s="11">
        <v>50</v>
      </c>
      <c r="L2" s="11" t="s">
        <v>10</v>
      </c>
      <c r="M2" s="11" t="s">
        <v>11</v>
      </c>
      <c r="N2" s="11" t="s">
        <v>12</v>
      </c>
      <c r="O2" s="11" t="s">
        <v>7</v>
      </c>
      <c r="P2" s="11" t="s">
        <v>13</v>
      </c>
      <c r="Q2" s="11" t="s">
        <v>6</v>
      </c>
      <c r="R2" s="11" t="s">
        <v>14</v>
      </c>
      <c r="S2" s="11" t="s">
        <v>8</v>
      </c>
      <c r="T2" s="11" t="s">
        <v>15</v>
      </c>
      <c r="U2" s="11" t="s">
        <v>16</v>
      </c>
      <c r="V2" s="11" t="s">
        <v>9</v>
      </c>
    </row>
    <row r="3" spans="1:22">
      <c r="A3" s="12" t="s">
        <v>32</v>
      </c>
      <c r="B3" s="13">
        <v>1</v>
      </c>
      <c r="C3" s="13">
        <v>1</v>
      </c>
      <c r="D3" s="13">
        <v>0</v>
      </c>
      <c r="E3" s="13">
        <v>0</v>
      </c>
      <c r="F3" s="13">
        <v>0</v>
      </c>
      <c r="G3" s="13">
        <v>7</v>
      </c>
      <c r="H3" s="14">
        <f>F3/(C3-D3)</f>
        <v>0</v>
      </c>
      <c r="I3" s="14">
        <f>(F3/G3)*100</f>
        <v>0</v>
      </c>
      <c r="J3" s="15"/>
      <c r="K3" s="15"/>
      <c r="L3" s="15"/>
      <c r="M3" s="16"/>
      <c r="N3" s="15"/>
      <c r="O3" s="15"/>
      <c r="P3" s="15"/>
      <c r="Q3" s="15"/>
      <c r="R3" s="15"/>
      <c r="S3" s="14"/>
      <c r="T3" s="17"/>
      <c r="U3" s="14"/>
      <c r="V3" s="14"/>
    </row>
    <row r="4" spans="1:22">
      <c r="A4" s="18" t="s">
        <v>17</v>
      </c>
      <c r="B4" s="19">
        <v>5</v>
      </c>
      <c r="C4" s="19">
        <v>5</v>
      </c>
      <c r="D4" s="19">
        <v>2</v>
      </c>
      <c r="E4" s="19" t="s">
        <v>39</v>
      </c>
      <c r="F4" s="19">
        <v>109</v>
      </c>
      <c r="G4" s="19">
        <v>100</v>
      </c>
      <c r="H4" s="14">
        <f>F4/(C4-D4)</f>
        <v>36.333333333333336</v>
      </c>
      <c r="I4" s="14">
        <f>(F4/G4)*100</f>
        <v>109.00000000000001</v>
      </c>
      <c r="J4" s="19"/>
      <c r="K4" s="19">
        <v>1</v>
      </c>
      <c r="L4" s="19"/>
      <c r="M4" s="16"/>
      <c r="N4" s="19">
        <v>18</v>
      </c>
      <c r="O4" s="19">
        <v>108</v>
      </c>
      <c r="P4" s="19">
        <v>1</v>
      </c>
      <c r="Q4" s="19">
        <v>103</v>
      </c>
      <c r="R4" s="19">
        <v>2</v>
      </c>
      <c r="S4" s="14">
        <f t="shared" ref="S4:S14" si="0">Q4/R4</f>
        <v>51.5</v>
      </c>
      <c r="T4" s="17" t="s">
        <v>55</v>
      </c>
      <c r="U4" s="14">
        <f t="shared" ref="U4:U14" si="1">Q4/N4</f>
        <v>5.7222222222222223</v>
      </c>
      <c r="V4" s="14">
        <f t="shared" ref="V4:V14" si="2">O4/R4</f>
        <v>54</v>
      </c>
    </row>
    <row r="5" spans="1:22">
      <c r="A5" s="18" t="s">
        <v>18</v>
      </c>
      <c r="B5" s="13">
        <v>6</v>
      </c>
      <c r="C5" s="13">
        <v>4</v>
      </c>
      <c r="D5" s="13">
        <v>2</v>
      </c>
      <c r="E5" s="13">
        <v>10</v>
      </c>
      <c r="F5" s="13">
        <v>17</v>
      </c>
      <c r="G5" s="13">
        <v>16</v>
      </c>
      <c r="H5" s="14">
        <f>F5/(C5-D5)</f>
        <v>8.5</v>
      </c>
      <c r="I5" s="14">
        <f>(F5/G5)*100</f>
        <v>106.25</v>
      </c>
      <c r="J5" s="13"/>
      <c r="K5" s="13"/>
      <c r="L5" s="13"/>
      <c r="M5" s="29"/>
      <c r="N5" s="13">
        <v>43.5</v>
      </c>
      <c r="O5" s="13">
        <v>263</v>
      </c>
      <c r="P5" s="13">
        <v>4</v>
      </c>
      <c r="Q5" s="13">
        <v>233</v>
      </c>
      <c r="R5" s="13">
        <v>5</v>
      </c>
      <c r="S5" s="14">
        <f t="shared" ref="S5" si="3">Q5/R5</f>
        <v>46.6</v>
      </c>
      <c r="T5" s="17" t="s">
        <v>56</v>
      </c>
      <c r="U5" s="14">
        <f t="shared" ref="U5" si="4">Q5/N5</f>
        <v>5.3563218390804597</v>
      </c>
      <c r="V5" s="14">
        <f t="shared" ref="V5" si="5">O5/R5</f>
        <v>52.6</v>
      </c>
    </row>
    <row r="6" spans="1:22">
      <c r="A6" s="12" t="s">
        <v>34</v>
      </c>
      <c r="B6" s="13">
        <v>2</v>
      </c>
      <c r="C6" s="13">
        <v>2</v>
      </c>
      <c r="D6" s="13">
        <v>1</v>
      </c>
      <c r="E6" s="13" t="s">
        <v>40</v>
      </c>
      <c r="F6" s="13">
        <v>143</v>
      </c>
      <c r="G6" s="13">
        <v>117</v>
      </c>
      <c r="H6" s="14">
        <f>F6/(C6-D6)</f>
        <v>143</v>
      </c>
      <c r="I6" s="14">
        <f>(F6/G6)*100</f>
        <v>122.22222222222223</v>
      </c>
      <c r="J6" s="13">
        <v>1</v>
      </c>
      <c r="K6" s="13"/>
      <c r="L6" s="13">
        <v>1</v>
      </c>
      <c r="M6" s="20"/>
      <c r="N6" s="15"/>
      <c r="O6" s="15"/>
      <c r="P6" s="15"/>
      <c r="Q6" s="15"/>
      <c r="R6" s="15"/>
      <c r="S6" s="14"/>
      <c r="T6" s="17"/>
      <c r="U6" s="14"/>
      <c r="V6" s="14"/>
    </row>
    <row r="7" spans="1:22">
      <c r="A7" s="18" t="s">
        <v>19</v>
      </c>
      <c r="B7" s="21">
        <v>6</v>
      </c>
      <c r="C7" s="21">
        <v>6</v>
      </c>
      <c r="D7" s="21">
        <v>2</v>
      </c>
      <c r="E7" s="21">
        <v>40</v>
      </c>
      <c r="F7" s="21">
        <v>134</v>
      </c>
      <c r="G7" s="21">
        <v>115</v>
      </c>
      <c r="H7" s="22">
        <f>F7/(C7-D7)</f>
        <v>33.5</v>
      </c>
      <c r="I7" s="14">
        <f t="shared" ref="I7" si="6">(F7/G7)*100</f>
        <v>116.52173913043478</v>
      </c>
      <c r="J7" s="31"/>
      <c r="K7" s="31"/>
      <c r="L7" s="19">
        <v>2</v>
      </c>
      <c r="M7" s="20"/>
      <c r="N7" s="13">
        <v>45.1</v>
      </c>
      <c r="O7" s="13">
        <v>271</v>
      </c>
      <c r="P7" s="13">
        <v>2</v>
      </c>
      <c r="Q7" s="21">
        <v>214</v>
      </c>
      <c r="R7" s="21">
        <v>7</v>
      </c>
      <c r="S7" s="14">
        <f t="shared" si="0"/>
        <v>30.571428571428573</v>
      </c>
      <c r="T7" s="17" t="s">
        <v>42</v>
      </c>
      <c r="U7" s="14">
        <f t="shared" si="1"/>
        <v>4.7450110864745012</v>
      </c>
      <c r="V7" s="14">
        <f t="shared" si="2"/>
        <v>38.714285714285715</v>
      </c>
    </row>
    <row r="8" spans="1:22">
      <c r="A8" s="18" t="s">
        <v>21</v>
      </c>
      <c r="B8" s="13">
        <v>8</v>
      </c>
      <c r="C8" s="13">
        <v>8</v>
      </c>
      <c r="D8" s="13">
        <v>0</v>
      </c>
      <c r="E8" s="13">
        <v>66</v>
      </c>
      <c r="F8" s="13">
        <v>196</v>
      </c>
      <c r="G8" s="13">
        <v>338</v>
      </c>
      <c r="H8" s="14">
        <f t="shared" ref="H8" si="7">F8/(C8-D8)</f>
        <v>24.5</v>
      </c>
      <c r="I8" s="14">
        <f t="shared" ref="I8" si="8">(F8/G8)*100</f>
        <v>57.988165680473372</v>
      </c>
      <c r="J8" s="31"/>
      <c r="K8" s="13">
        <v>2</v>
      </c>
      <c r="L8" s="13">
        <v>3</v>
      </c>
      <c r="M8" s="31"/>
      <c r="N8" s="15"/>
      <c r="O8" s="15"/>
      <c r="P8" s="15"/>
      <c r="Q8" s="15"/>
      <c r="R8" s="15"/>
      <c r="S8" s="14"/>
      <c r="T8" s="17"/>
      <c r="U8" s="14"/>
      <c r="V8" s="14"/>
    </row>
    <row r="9" spans="1:22">
      <c r="A9" s="18" t="s">
        <v>29</v>
      </c>
      <c r="B9" s="15">
        <v>7</v>
      </c>
      <c r="C9" s="15">
        <v>6</v>
      </c>
      <c r="D9" s="15">
        <v>2</v>
      </c>
      <c r="E9" s="15" t="s">
        <v>20</v>
      </c>
      <c r="F9" s="15">
        <v>68</v>
      </c>
      <c r="G9" s="15">
        <v>53</v>
      </c>
      <c r="H9" s="14">
        <f t="shared" ref="H9" si="9">F9/(C9-D9)</f>
        <v>17</v>
      </c>
      <c r="I9" s="14">
        <f t="shared" ref="I9" si="10">(F9/G9)*100</f>
        <v>128.30188679245282</v>
      </c>
      <c r="J9" s="15"/>
      <c r="K9" s="15"/>
      <c r="L9" s="15">
        <v>3</v>
      </c>
      <c r="M9" s="20"/>
      <c r="N9" s="13">
        <v>48</v>
      </c>
      <c r="O9" s="13">
        <v>288</v>
      </c>
      <c r="P9" s="13">
        <v>4</v>
      </c>
      <c r="Q9" s="13">
        <v>224</v>
      </c>
      <c r="R9" s="13">
        <v>13</v>
      </c>
      <c r="S9" s="14">
        <f>Q9/R9</f>
        <v>17.23076923076923</v>
      </c>
      <c r="T9" s="23" t="s">
        <v>41</v>
      </c>
      <c r="U9" s="14">
        <f>Q9/N9</f>
        <v>4.666666666666667</v>
      </c>
      <c r="V9" s="14">
        <f>O9/R9</f>
        <v>22.153846153846153</v>
      </c>
    </row>
    <row r="10" spans="1:22">
      <c r="A10" s="18" t="s">
        <v>30</v>
      </c>
      <c r="B10" s="13">
        <v>1</v>
      </c>
      <c r="C10" s="13">
        <v>1</v>
      </c>
      <c r="D10" s="13">
        <v>0</v>
      </c>
      <c r="E10" s="13">
        <v>9</v>
      </c>
      <c r="F10" s="13">
        <v>9</v>
      </c>
      <c r="G10" s="13">
        <v>9</v>
      </c>
      <c r="H10" s="14">
        <f>F10/(C10-D10)</f>
        <v>9</v>
      </c>
      <c r="I10" s="14">
        <f>(F10/G10)*100</f>
        <v>100</v>
      </c>
      <c r="J10" s="13"/>
      <c r="K10" s="13"/>
      <c r="L10" s="13"/>
      <c r="M10" s="20"/>
      <c r="N10" s="13">
        <v>6</v>
      </c>
      <c r="O10" s="13">
        <v>36</v>
      </c>
      <c r="P10" s="13">
        <v>1</v>
      </c>
      <c r="Q10" s="13">
        <v>27</v>
      </c>
      <c r="R10" s="13">
        <v>1</v>
      </c>
      <c r="S10" s="14">
        <f t="shared" si="0"/>
        <v>27</v>
      </c>
      <c r="T10" s="17" t="s">
        <v>38</v>
      </c>
      <c r="U10" s="14">
        <f t="shared" si="1"/>
        <v>4.5</v>
      </c>
      <c r="V10" s="14">
        <f t="shared" si="2"/>
        <v>36</v>
      </c>
    </row>
    <row r="11" spans="1:22">
      <c r="A11" s="18" t="s">
        <v>22</v>
      </c>
      <c r="B11" s="13">
        <v>6</v>
      </c>
      <c r="C11" s="13">
        <v>6</v>
      </c>
      <c r="D11" s="13">
        <v>0</v>
      </c>
      <c r="E11" s="13">
        <v>130</v>
      </c>
      <c r="F11" s="13">
        <v>332</v>
      </c>
      <c r="G11" s="13">
        <v>351</v>
      </c>
      <c r="H11" s="14">
        <f t="shared" ref="H11" si="11">F11/(C11-D11)</f>
        <v>55.333333333333336</v>
      </c>
      <c r="I11" s="14">
        <f t="shared" ref="I11" si="12">(F11/G11)*100</f>
        <v>94.586894586894587</v>
      </c>
      <c r="J11" s="13">
        <v>1</v>
      </c>
      <c r="K11" s="13">
        <v>2</v>
      </c>
      <c r="L11" s="13">
        <v>3</v>
      </c>
      <c r="M11" s="13">
        <v>1</v>
      </c>
      <c r="N11" s="29"/>
      <c r="O11" s="15"/>
      <c r="P11" s="15"/>
      <c r="Q11" s="15"/>
      <c r="R11" s="15"/>
      <c r="S11" s="14"/>
      <c r="T11" s="17"/>
      <c r="U11" s="14"/>
      <c r="V11" s="14"/>
    </row>
    <row r="12" spans="1:22">
      <c r="A12" s="12" t="s">
        <v>35</v>
      </c>
      <c r="B12" s="15">
        <v>1</v>
      </c>
      <c r="C12" s="15"/>
      <c r="D12" s="15"/>
      <c r="E12" s="15"/>
      <c r="F12" s="15"/>
      <c r="G12" s="24"/>
      <c r="H12" s="14"/>
      <c r="I12" s="14"/>
      <c r="J12" s="15"/>
      <c r="K12" s="15"/>
      <c r="L12" s="15"/>
      <c r="M12" s="20"/>
      <c r="N12" s="13">
        <v>7.3</v>
      </c>
      <c r="O12" s="13">
        <v>45</v>
      </c>
      <c r="P12" s="13">
        <v>1</v>
      </c>
      <c r="Q12" s="13">
        <v>44</v>
      </c>
      <c r="R12" s="13">
        <v>0</v>
      </c>
      <c r="S12" s="14"/>
      <c r="T12" s="17"/>
      <c r="U12" s="14">
        <v>5.86</v>
      </c>
      <c r="V12" s="14"/>
    </row>
    <row r="13" spans="1:22">
      <c r="A13" s="18" t="s">
        <v>33</v>
      </c>
      <c r="B13" s="15">
        <v>1</v>
      </c>
      <c r="C13" s="15">
        <v>1</v>
      </c>
      <c r="D13" s="15">
        <v>0</v>
      </c>
      <c r="E13" s="15">
        <v>2</v>
      </c>
      <c r="F13" s="15">
        <v>2</v>
      </c>
      <c r="G13" s="24">
        <v>4</v>
      </c>
      <c r="H13" s="14">
        <v>2</v>
      </c>
      <c r="I13" s="14">
        <v>50</v>
      </c>
      <c r="J13" s="15"/>
      <c r="K13" s="15"/>
      <c r="L13" s="15">
        <v>1</v>
      </c>
      <c r="M13" s="20"/>
      <c r="N13" s="13">
        <v>4</v>
      </c>
      <c r="O13" s="13">
        <v>24</v>
      </c>
      <c r="P13" s="13">
        <v>0</v>
      </c>
      <c r="Q13" s="13">
        <v>25</v>
      </c>
      <c r="R13" s="13">
        <v>0</v>
      </c>
      <c r="S13" s="14"/>
      <c r="T13" s="23"/>
      <c r="U13" s="14">
        <f>Q13/N13</f>
        <v>6.25</v>
      </c>
      <c r="V13" s="14"/>
    </row>
    <row r="14" spans="1:22">
      <c r="A14" s="18" t="s">
        <v>23</v>
      </c>
      <c r="B14" s="13">
        <v>8</v>
      </c>
      <c r="C14" s="13">
        <v>5</v>
      </c>
      <c r="D14" s="13">
        <v>1</v>
      </c>
      <c r="E14" s="13">
        <v>3</v>
      </c>
      <c r="F14" s="13">
        <v>8</v>
      </c>
      <c r="G14" s="13">
        <v>24</v>
      </c>
      <c r="H14" s="14">
        <f>F14/(C14-D14)</f>
        <v>2</v>
      </c>
      <c r="I14" s="14">
        <f>(F14/G14)*100</f>
        <v>33.333333333333329</v>
      </c>
      <c r="J14" s="13"/>
      <c r="K14" s="13"/>
      <c r="L14" s="13">
        <v>3</v>
      </c>
      <c r="M14" s="20"/>
      <c r="N14" s="13">
        <v>55</v>
      </c>
      <c r="O14" s="13">
        <v>330</v>
      </c>
      <c r="P14" s="13">
        <v>3</v>
      </c>
      <c r="Q14" s="13">
        <v>290</v>
      </c>
      <c r="R14" s="13">
        <v>10</v>
      </c>
      <c r="S14" s="14">
        <f t="shared" si="0"/>
        <v>29</v>
      </c>
      <c r="T14" s="17" t="s">
        <v>43</v>
      </c>
      <c r="U14" s="14">
        <f t="shared" si="1"/>
        <v>5.2727272727272725</v>
      </c>
      <c r="V14" s="14">
        <f t="shared" si="2"/>
        <v>33</v>
      </c>
    </row>
    <row r="15" spans="1:22">
      <c r="A15" s="12" t="s">
        <v>36</v>
      </c>
      <c r="B15" s="13">
        <v>1</v>
      </c>
      <c r="C15" s="13">
        <v>1</v>
      </c>
      <c r="D15" s="13">
        <v>0</v>
      </c>
      <c r="E15" s="13">
        <v>0</v>
      </c>
      <c r="F15" s="13">
        <v>0</v>
      </c>
      <c r="G15" s="13">
        <v>1</v>
      </c>
      <c r="H15" s="14">
        <f>F15/(C15-D15)</f>
        <v>0</v>
      </c>
      <c r="I15" s="14">
        <f>(F15/G15)*100</f>
        <v>0</v>
      </c>
      <c r="J15" s="15"/>
      <c r="K15" s="15"/>
      <c r="L15" s="15"/>
      <c r="M15" s="20"/>
      <c r="N15" s="13">
        <v>2</v>
      </c>
      <c r="O15" s="13">
        <v>12</v>
      </c>
      <c r="P15" s="13">
        <v>0</v>
      </c>
      <c r="Q15" s="13">
        <v>15</v>
      </c>
      <c r="R15" s="13">
        <v>0</v>
      </c>
      <c r="S15" s="14"/>
      <c r="T15" s="17"/>
      <c r="U15" s="14">
        <f>Q15/N15</f>
        <v>7.5</v>
      </c>
      <c r="V15" s="14"/>
    </row>
    <row r="16" spans="1:22">
      <c r="A16" s="18" t="s">
        <v>24</v>
      </c>
      <c r="B16" s="19">
        <v>5</v>
      </c>
      <c r="C16" s="19">
        <v>5</v>
      </c>
      <c r="D16" s="19">
        <v>0</v>
      </c>
      <c r="E16" s="19">
        <v>55</v>
      </c>
      <c r="F16" s="19">
        <v>133</v>
      </c>
      <c r="G16" s="19">
        <v>201</v>
      </c>
      <c r="H16" s="14">
        <f>F16/(C16-D16)</f>
        <v>26.6</v>
      </c>
      <c r="I16" s="14">
        <f>(F16/G16)*100</f>
        <v>66.169154228855717</v>
      </c>
      <c r="J16" s="19"/>
      <c r="K16" s="19">
        <v>1</v>
      </c>
      <c r="L16" s="19">
        <v>3</v>
      </c>
      <c r="M16" s="20"/>
      <c r="N16" s="19">
        <v>35</v>
      </c>
      <c r="O16" s="19">
        <v>210</v>
      </c>
      <c r="P16" s="19">
        <v>0</v>
      </c>
      <c r="Q16" s="19">
        <v>211</v>
      </c>
      <c r="R16" s="19">
        <v>2</v>
      </c>
      <c r="S16" s="14">
        <f>Q16/R16</f>
        <v>105.5</v>
      </c>
      <c r="T16" s="17" t="s">
        <v>47</v>
      </c>
      <c r="U16" s="14">
        <f t="shared" ref="U16:U19" si="13">Q16/N16</f>
        <v>6.0285714285714285</v>
      </c>
      <c r="V16" s="14">
        <f t="shared" ref="V16:V19" si="14">O16/R16</f>
        <v>105</v>
      </c>
    </row>
    <row r="17" spans="1:22">
      <c r="A17" s="18" t="s">
        <v>57</v>
      </c>
      <c r="B17" s="13">
        <v>6</v>
      </c>
      <c r="C17" s="13">
        <v>5</v>
      </c>
      <c r="D17" s="13">
        <v>1</v>
      </c>
      <c r="E17" s="13" t="s">
        <v>37</v>
      </c>
      <c r="F17" s="13">
        <v>177</v>
      </c>
      <c r="G17" s="13">
        <v>232</v>
      </c>
      <c r="H17" s="14">
        <f>F17/(C17-D17)</f>
        <v>44.25</v>
      </c>
      <c r="I17" s="14">
        <f>(F17/G17)*100</f>
        <v>76.293103448275872</v>
      </c>
      <c r="J17" s="13"/>
      <c r="K17" s="13">
        <v>1</v>
      </c>
      <c r="L17" s="13">
        <v>3</v>
      </c>
      <c r="M17" s="13"/>
      <c r="N17" s="13"/>
      <c r="O17" s="13"/>
      <c r="P17" s="13"/>
      <c r="Q17" s="13"/>
      <c r="R17" s="13"/>
      <c r="S17" s="14"/>
      <c r="T17" s="13"/>
      <c r="U17" s="13"/>
      <c r="V17" s="14"/>
    </row>
    <row r="18" spans="1:22">
      <c r="A18" s="18" t="s">
        <v>31</v>
      </c>
      <c r="B18" s="13">
        <v>1</v>
      </c>
      <c r="C18" s="13">
        <v>1</v>
      </c>
      <c r="D18" s="13">
        <v>1</v>
      </c>
      <c r="E18" s="13" t="s">
        <v>44</v>
      </c>
      <c r="F18" s="13">
        <v>1</v>
      </c>
      <c r="G18" s="13">
        <v>1</v>
      </c>
      <c r="H18" s="14"/>
      <c r="I18" s="14">
        <v>1</v>
      </c>
      <c r="J18" s="13"/>
      <c r="K18" s="13"/>
      <c r="L18" s="13">
        <v>1</v>
      </c>
      <c r="M18" s="20"/>
      <c r="N18" s="13">
        <v>6</v>
      </c>
      <c r="O18" s="13">
        <v>36</v>
      </c>
      <c r="P18" s="13">
        <v>0</v>
      </c>
      <c r="Q18" s="13">
        <v>25</v>
      </c>
      <c r="R18" s="13">
        <v>2</v>
      </c>
      <c r="S18" s="14">
        <f>Q18/R18</f>
        <v>12.5</v>
      </c>
      <c r="T18" s="17" t="s">
        <v>45</v>
      </c>
      <c r="U18" s="14">
        <f>Q18/N18</f>
        <v>4.166666666666667</v>
      </c>
      <c r="V18" s="14">
        <f>O18/R18</f>
        <v>18</v>
      </c>
    </row>
    <row r="19" spans="1:22">
      <c r="A19" s="18" t="s">
        <v>25</v>
      </c>
      <c r="B19" s="13">
        <v>6</v>
      </c>
      <c r="C19" s="13">
        <v>6</v>
      </c>
      <c r="D19" s="13">
        <v>0</v>
      </c>
      <c r="E19" s="13">
        <v>64</v>
      </c>
      <c r="F19" s="13">
        <v>179</v>
      </c>
      <c r="G19" s="13">
        <v>237</v>
      </c>
      <c r="H19" s="14">
        <f t="shared" ref="H19" si="15">F19/(C19-D19)</f>
        <v>29.833333333333332</v>
      </c>
      <c r="I19" s="14">
        <f t="shared" ref="I19" si="16">(F19/G19)*100</f>
        <v>75.527426160337555</v>
      </c>
      <c r="J19" s="19"/>
      <c r="K19" s="13">
        <v>1</v>
      </c>
      <c r="L19" s="13">
        <v>1</v>
      </c>
      <c r="M19" s="20"/>
      <c r="N19" s="25">
        <v>3</v>
      </c>
      <c r="O19" s="25">
        <v>18</v>
      </c>
      <c r="P19" s="25">
        <v>0</v>
      </c>
      <c r="Q19" s="25">
        <v>15</v>
      </c>
      <c r="R19" s="25">
        <v>1</v>
      </c>
      <c r="S19" s="14">
        <f t="shared" ref="S19" si="17">Q19/R19</f>
        <v>15</v>
      </c>
      <c r="T19" s="17" t="s">
        <v>49</v>
      </c>
      <c r="U19" s="14">
        <f t="shared" si="13"/>
        <v>5</v>
      </c>
      <c r="V19" s="14">
        <f t="shared" si="14"/>
        <v>18</v>
      </c>
    </row>
    <row r="20" spans="1:22">
      <c r="A20" s="18" t="s">
        <v>27</v>
      </c>
      <c r="B20" s="13">
        <v>5</v>
      </c>
      <c r="C20" s="13">
        <v>5</v>
      </c>
      <c r="D20" s="13">
        <v>0</v>
      </c>
      <c r="E20" s="13">
        <v>7</v>
      </c>
      <c r="F20" s="13">
        <v>23</v>
      </c>
      <c r="G20" s="13">
        <v>43</v>
      </c>
      <c r="H20" s="26">
        <f>F20/(C20-D20)</f>
        <v>4.5999999999999996</v>
      </c>
      <c r="I20" s="26">
        <f>(F20/G20)*100</f>
        <v>53.488372093023251</v>
      </c>
      <c r="J20" s="13"/>
      <c r="K20" s="13"/>
      <c r="L20" s="13">
        <v>5</v>
      </c>
      <c r="M20" s="20"/>
      <c r="N20" s="13">
        <v>19.2</v>
      </c>
      <c r="O20" s="13">
        <v>116</v>
      </c>
      <c r="P20" s="13">
        <v>0</v>
      </c>
      <c r="Q20" s="13">
        <v>93</v>
      </c>
      <c r="R20" s="13">
        <v>2</v>
      </c>
      <c r="S20" s="26">
        <f>Q20/R20</f>
        <v>46.5</v>
      </c>
      <c r="T20" s="17" t="s">
        <v>48</v>
      </c>
      <c r="U20" s="14">
        <f>Q20/N20</f>
        <v>4.84375</v>
      </c>
      <c r="V20" s="14">
        <f>O20/R20</f>
        <v>58</v>
      </c>
    </row>
    <row r="21" spans="1:22">
      <c r="A21" s="18" t="s">
        <v>28</v>
      </c>
      <c r="B21" s="13">
        <v>8</v>
      </c>
      <c r="C21" s="13">
        <v>8</v>
      </c>
      <c r="D21" s="13">
        <v>0</v>
      </c>
      <c r="E21" s="13">
        <v>108</v>
      </c>
      <c r="F21" s="13">
        <v>308</v>
      </c>
      <c r="G21" s="13">
        <v>428</v>
      </c>
      <c r="H21" s="14">
        <f>F21/(C21-D21)</f>
        <v>38.5</v>
      </c>
      <c r="I21" s="14">
        <f>(F21/G21)*100</f>
        <v>71.962616822429908</v>
      </c>
      <c r="J21" s="13">
        <v>1</v>
      </c>
      <c r="K21" s="13">
        <v>1</v>
      </c>
      <c r="L21" s="13">
        <v>2</v>
      </c>
      <c r="M21" s="20"/>
      <c r="N21" s="13">
        <v>12</v>
      </c>
      <c r="O21" s="13">
        <v>72</v>
      </c>
      <c r="P21" s="13">
        <v>0</v>
      </c>
      <c r="Q21" s="13">
        <v>80</v>
      </c>
      <c r="R21" s="13">
        <v>2</v>
      </c>
      <c r="S21" s="14">
        <f>Q21/R21</f>
        <v>40</v>
      </c>
      <c r="T21" s="23" t="s">
        <v>46</v>
      </c>
      <c r="U21" s="14">
        <f>Q21/N21</f>
        <v>6.666666666666667</v>
      </c>
      <c r="V21" s="14">
        <f>O21/R21</f>
        <v>36</v>
      </c>
    </row>
    <row r="22" spans="1:22">
      <c r="A22" s="18" t="s">
        <v>26</v>
      </c>
      <c r="B22" s="13">
        <v>4</v>
      </c>
      <c r="C22" s="13">
        <v>4</v>
      </c>
      <c r="D22" s="13">
        <v>1</v>
      </c>
      <c r="E22" s="13">
        <v>29</v>
      </c>
      <c r="F22" s="13">
        <v>79</v>
      </c>
      <c r="G22" s="13">
        <v>94</v>
      </c>
      <c r="H22" s="14">
        <f t="shared" ref="H22" si="18">F22/(C22-D22)</f>
        <v>26.333333333333332</v>
      </c>
      <c r="I22" s="14">
        <f t="shared" ref="I22" si="19">(F22/G22)*100</f>
        <v>84.042553191489361</v>
      </c>
      <c r="J22" s="14"/>
      <c r="K22" s="14"/>
      <c r="L22" s="13">
        <v>4</v>
      </c>
      <c r="M22" s="13"/>
      <c r="N22" s="13"/>
      <c r="O22" s="25"/>
      <c r="P22" s="25"/>
      <c r="Q22" s="25"/>
      <c r="R22" s="25"/>
      <c r="S22" s="14"/>
      <c r="T22" s="17"/>
      <c r="U22" s="14"/>
      <c r="V22" s="14"/>
    </row>
    <row r="23" spans="1:22">
      <c r="A23" s="27" t="s">
        <v>50</v>
      </c>
      <c r="B23" s="32">
        <f>SUM(B3:B22)</f>
        <v>88</v>
      </c>
      <c r="C23" s="32">
        <f>SUM(C3:C22)</f>
        <v>80</v>
      </c>
      <c r="D23" s="32">
        <f>SUM(D3:D22)</f>
        <v>13</v>
      </c>
      <c r="E23" s="32">
        <v>130</v>
      </c>
      <c r="F23" s="32">
        <f>SUM(F3:F22)</f>
        <v>1918</v>
      </c>
      <c r="G23" s="32">
        <f>SUM(G3:G22)</f>
        <v>2371</v>
      </c>
      <c r="H23" s="33">
        <f t="shared" ref="H23" si="20">F23/(C23-D23)</f>
        <v>28.626865671641792</v>
      </c>
      <c r="I23" s="33">
        <f t="shared" ref="I23" si="21">(F23/G23)*100</f>
        <v>80.894137494727957</v>
      </c>
      <c r="J23" s="32">
        <f t="shared" ref="J23:R23" si="22">SUM(J4:J22)</f>
        <v>3</v>
      </c>
      <c r="K23" s="32">
        <f t="shared" si="22"/>
        <v>9</v>
      </c>
      <c r="L23" s="32">
        <f t="shared" si="22"/>
        <v>35</v>
      </c>
      <c r="M23" s="32">
        <f t="shared" si="22"/>
        <v>1</v>
      </c>
      <c r="N23" s="32">
        <f t="shared" si="22"/>
        <v>304.09999999999997</v>
      </c>
      <c r="O23" s="32">
        <f t="shared" si="22"/>
        <v>1829</v>
      </c>
      <c r="P23" s="32">
        <f t="shared" si="22"/>
        <v>16</v>
      </c>
      <c r="Q23" s="32">
        <f t="shared" si="22"/>
        <v>1599</v>
      </c>
      <c r="R23" s="32">
        <f t="shared" si="22"/>
        <v>47</v>
      </c>
      <c r="S23" s="34">
        <f>Q23/R23</f>
        <v>34.021276595744681</v>
      </c>
      <c r="T23" s="35" t="s">
        <v>41</v>
      </c>
      <c r="U23" s="33">
        <f>Q23/N23</f>
        <v>5.2581387701414011</v>
      </c>
      <c r="V23" s="33">
        <f>O23/R23</f>
        <v>38.914893617021278</v>
      </c>
    </row>
    <row r="26" spans="1:22">
      <c r="A26" s="1" t="s">
        <v>0</v>
      </c>
      <c r="B26" s="3">
        <f>SUM(B10:B25)</f>
        <v>141</v>
      </c>
      <c r="C26" s="3">
        <f>SUM(C10:C25)</f>
        <v>128</v>
      </c>
      <c r="D26" s="3">
        <f>SUM(D10:D25)</f>
        <v>17</v>
      </c>
      <c r="E26" s="4">
        <v>119</v>
      </c>
      <c r="F26" s="4">
        <f>SUM(F10:F25)</f>
        <v>3169</v>
      </c>
      <c r="G26" s="4">
        <f>SUM(G10:G25)</f>
        <v>3996</v>
      </c>
      <c r="H26" s="2">
        <f>F26/(C26-D26)</f>
        <v>28.54954954954955</v>
      </c>
      <c r="I26" s="2">
        <f>(F26/G26)*100</f>
        <v>79.30430430430431</v>
      </c>
      <c r="J26" s="4">
        <f>SUM(J10:J25)</f>
        <v>5</v>
      </c>
      <c r="K26" s="4">
        <f>SUM(K10:K25)</f>
        <v>15</v>
      </c>
      <c r="L26" s="4">
        <f>SUM(L10:L25)</f>
        <v>61</v>
      </c>
      <c r="M26" s="4">
        <f>SUM(M10:M25)</f>
        <v>2</v>
      </c>
      <c r="N26" s="3">
        <v>409.4</v>
      </c>
      <c r="O26" s="3">
        <f>SUM(O10:O25)</f>
        <v>2728</v>
      </c>
      <c r="P26" s="3">
        <f>SUM(P10:P25)</f>
        <v>21</v>
      </c>
      <c r="Q26" s="3">
        <f>SUM(Q10:Q25)</f>
        <v>2424</v>
      </c>
      <c r="R26" s="3">
        <f>SUM(R10:R25)</f>
        <v>67</v>
      </c>
      <c r="S26" s="2">
        <f>Q26/R26</f>
        <v>36.179104477611943</v>
      </c>
      <c r="T26" s="5" t="s">
        <v>51</v>
      </c>
      <c r="U26" s="2">
        <f t="shared" ref="U26" si="23">Q26/N26</f>
        <v>5.9208597948216903</v>
      </c>
      <c r="V26" s="2">
        <f>O26/R26</f>
        <v>40.71641791044776</v>
      </c>
    </row>
    <row r="27" spans="1:22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</row>
    <row r="28" spans="1:22">
      <c r="A28" s="1" t="s">
        <v>52</v>
      </c>
      <c r="B28" s="6">
        <v>99</v>
      </c>
      <c r="C28" s="6">
        <v>82</v>
      </c>
      <c r="D28" s="6">
        <v>15</v>
      </c>
      <c r="E28" s="6">
        <v>150</v>
      </c>
      <c r="F28" s="6">
        <v>2376</v>
      </c>
      <c r="G28" s="6">
        <v>2591</v>
      </c>
      <c r="H28" s="6">
        <v>35.46</v>
      </c>
      <c r="I28" s="9">
        <v>91.7</v>
      </c>
      <c r="J28" s="6">
        <v>5</v>
      </c>
      <c r="K28" s="6">
        <v>11</v>
      </c>
      <c r="L28" s="6">
        <v>40</v>
      </c>
      <c r="M28" s="6">
        <v>2</v>
      </c>
      <c r="N28" s="6">
        <v>392.2</v>
      </c>
      <c r="O28" s="6">
        <v>2354</v>
      </c>
      <c r="P28" s="6">
        <v>13</v>
      </c>
      <c r="Q28" s="6">
        <v>2244</v>
      </c>
      <c r="R28" s="6">
        <v>58</v>
      </c>
      <c r="S28" s="6">
        <v>38.69</v>
      </c>
      <c r="T28" s="8" t="s">
        <v>53</v>
      </c>
      <c r="U28" s="6">
        <v>5.72</v>
      </c>
      <c r="V28" s="6">
        <v>40.590000000000003</v>
      </c>
    </row>
  </sheetData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Adams</dc:creator>
  <cp:lastModifiedBy>Brian Adams</cp:lastModifiedBy>
  <dcterms:created xsi:type="dcterms:W3CDTF">2012-02-05T09:02:49Z</dcterms:created>
  <dcterms:modified xsi:type="dcterms:W3CDTF">2013-04-02T21:48:15Z</dcterms:modified>
</cp:coreProperties>
</file>