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519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Y24" i="1"/>
  <c r="X24"/>
  <c r="W24"/>
  <c r="Y23"/>
  <c r="X23"/>
  <c r="W23"/>
  <c r="Y22"/>
  <c r="X22"/>
  <c r="W22"/>
  <c r="Y21"/>
  <c r="X21"/>
  <c r="W21"/>
  <c r="Y20"/>
  <c r="X20"/>
  <c r="W20"/>
  <c r="Y18"/>
  <c r="X18"/>
  <c r="W18"/>
  <c r="Y17"/>
  <c r="X17"/>
  <c r="W17"/>
  <c r="Y16"/>
  <c r="X16"/>
  <c r="W16"/>
  <c r="Y15"/>
  <c r="X15"/>
  <c r="W15"/>
  <c r="Y14"/>
  <c r="X14"/>
  <c r="W14"/>
  <c r="Y12"/>
  <c r="X12"/>
  <c r="W12"/>
  <c r="Y11"/>
  <c r="X11"/>
  <c r="W11"/>
  <c r="Y8"/>
  <c r="X8"/>
  <c r="W8"/>
  <c r="Y7"/>
  <c r="X7"/>
  <c r="W7"/>
  <c r="Q24"/>
  <c r="R24"/>
  <c r="F24"/>
  <c r="G24"/>
  <c r="D24"/>
  <c r="B24"/>
  <c r="C24"/>
  <c r="I23"/>
  <c r="H23"/>
  <c r="I12"/>
  <c r="H12"/>
  <c r="S12"/>
  <c r="I10"/>
  <c r="H10"/>
  <c r="I4"/>
  <c r="H4"/>
  <c r="Y3"/>
  <c r="X3"/>
  <c r="W3"/>
  <c r="S3"/>
  <c r="K24"/>
  <c r="S22"/>
  <c r="I22"/>
  <c r="H22"/>
  <c r="S8"/>
  <c r="I8"/>
  <c r="H8"/>
  <c r="I9"/>
  <c r="H9"/>
  <c r="S20"/>
  <c r="I20"/>
  <c r="H20"/>
  <c r="J24"/>
  <c r="L24"/>
  <c r="S17"/>
  <c r="I17"/>
  <c r="H17"/>
  <c r="S16"/>
  <c r="I16"/>
  <c r="H16"/>
  <c r="P24"/>
  <c r="I19"/>
  <c r="H19"/>
  <c r="S18"/>
  <c r="I18"/>
  <c r="H18"/>
  <c r="S15"/>
  <c r="I15"/>
  <c r="H15"/>
  <c r="S21"/>
  <c r="I21"/>
  <c r="H21"/>
  <c r="I13"/>
  <c r="H13"/>
  <c r="S14"/>
  <c r="I14"/>
  <c r="H14"/>
  <c r="W4"/>
  <c r="Y4"/>
  <c r="X4"/>
  <c r="I11"/>
  <c r="H11"/>
  <c r="S11"/>
  <c r="S7"/>
  <c r="I7"/>
  <c r="H7"/>
  <c r="I6"/>
  <c r="H6"/>
  <c r="I3"/>
  <c r="H3"/>
  <c r="I5"/>
  <c r="H5"/>
  <c r="S4"/>
  <c r="I24" l="1"/>
  <c r="O24"/>
  <c r="S23"/>
  <c r="H24" l="1"/>
  <c r="S24"/>
</calcChain>
</file>

<file path=xl/sharedStrings.xml><?xml version="1.0" encoding="utf-8"?>
<sst xmlns="http://schemas.openxmlformats.org/spreadsheetml/2006/main" count="74" uniqueCount="65">
  <si>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</si>
  <si>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</si>
  <si>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</si>
  <si>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</si>
  <si>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</si>
  <si>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</si>
  <si>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</si>
  <si>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</si>
  <si>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</si>
  <si>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</t>
  </si>
  <si>
    <t>St</t>
  </si>
  <si>
    <t>Overs</t>
  </si>
  <si>
    <t>Mdns</t>
  </si>
  <si>
    <t>Wkts</t>
  </si>
  <si>
    <t>Best</t>
  </si>
  <si>
    <t>5W/I</t>
  </si>
  <si>
    <t>10W/M</t>
  </si>
  <si>
    <t>R/O</t>
  </si>
  <si>
    <t>R/100B</t>
  </si>
  <si>
    <t>TD Astle</t>
  </si>
  <si>
    <t>DG Brownlie</t>
  </si>
  <si>
    <t>AM Ellis</t>
  </si>
  <si>
    <t>PG Fulton</t>
  </si>
  <si>
    <t>1</t>
  </si>
  <si>
    <t>TG Johnston</t>
  </si>
  <si>
    <t>TWM Latham</t>
  </si>
  <si>
    <t>WM Lonsdale</t>
  </si>
  <si>
    <t>RJ McCone</t>
  </si>
  <si>
    <t>MB McEwan</t>
  </si>
  <si>
    <t>SL Stewart</t>
  </si>
  <si>
    <t>5/42</t>
  </si>
  <si>
    <t>GH Worker</t>
  </si>
  <si>
    <t>3/83</t>
  </si>
  <si>
    <t>135*</t>
  </si>
  <si>
    <t>180*</t>
  </si>
  <si>
    <t>GM Andrew</t>
  </si>
  <si>
    <t>3/46</t>
  </si>
  <si>
    <t>B Cachopa</t>
  </si>
  <si>
    <t>6/58</t>
  </si>
  <si>
    <t>3/85</t>
  </si>
  <si>
    <t>R Hira</t>
  </si>
  <si>
    <t>57*</t>
  </si>
  <si>
    <t>33*</t>
  </si>
  <si>
    <t>2/59</t>
  </si>
  <si>
    <t>CE McConchie</t>
  </si>
  <si>
    <t>2/32</t>
  </si>
  <si>
    <t>5/20</t>
  </si>
  <si>
    <t>DH Fulton</t>
  </si>
  <si>
    <t>BR Findlay</t>
  </si>
  <si>
    <t>EJ Nuttal</t>
  </si>
  <si>
    <t>WSA Wiliams</t>
  </si>
  <si>
    <t>Total</t>
  </si>
  <si>
    <t>3/35</t>
  </si>
  <si>
    <t>5/56</t>
  </si>
  <si>
    <t>5</t>
  </si>
  <si>
    <t>2/28</t>
  </si>
  <si>
    <t>1/23</t>
  </si>
  <si>
    <t>1/27</t>
  </si>
  <si>
    <t>BEW McCord</t>
  </si>
  <si>
    <t>5/105</t>
  </si>
  <si>
    <t>35*</t>
  </si>
  <si>
    <t>27*</t>
  </si>
  <si>
    <t>1*</t>
  </si>
  <si>
    <t>2012/13</t>
  </si>
  <si>
    <t>HM Nicholls</t>
  </si>
</sst>
</file>

<file path=xl/styles.xml><?xml version="1.0" encoding="utf-8"?>
<styleSheet xmlns="http://schemas.openxmlformats.org/spreadsheetml/2006/main">
  <numFmts count="1">
    <numFmt numFmtId="164" formatCode="0.0"/>
  </numFmts>
  <fonts count="12">
    <font>
      <sz val="10"/>
      <color theme="1"/>
      <name val="Times New Roman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b/>
      <sz val="8"/>
      <color indexed="8"/>
      <name val="Times New Roman"/>
      <family val="1"/>
    </font>
    <font>
      <sz val="8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10" fillId="2" borderId="1" xfId="2" applyFont="1" applyFill="1" applyBorder="1" applyAlignment="1" applyProtection="1">
      <alignment horizontal="left" vertical="center" wrapText="1"/>
    </xf>
    <xf numFmtId="2" fontId="9" fillId="0" borderId="3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2" fontId="11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6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zoomScaleNormal="100" workbookViewId="0">
      <selection activeCell="Z3" sqref="Z3"/>
    </sheetView>
  </sheetViews>
  <sheetFormatPr defaultRowHeight="12.75"/>
  <cols>
    <col min="1" max="1" width="13.6640625" customWidth="1"/>
    <col min="2" max="3" width="5.33203125" customWidth="1"/>
    <col min="4" max="4" width="5" customWidth="1"/>
    <col min="5" max="5" width="5.1640625" customWidth="1"/>
    <col min="6" max="6" width="6.1640625" customWidth="1"/>
    <col min="7" max="7" width="5.1640625" customWidth="1"/>
    <col min="8" max="8" width="6.5" customWidth="1"/>
    <col min="9" max="9" width="5.6640625" customWidth="1"/>
    <col min="10" max="10" width="5.33203125" customWidth="1"/>
    <col min="11" max="11" width="5.5" customWidth="1"/>
    <col min="12" max="12" width="4.6640625" customWidth="1"/>
    <col min="13" max="13" width="4.1640625" customWidth="1"/>
    <col min="14" max="14" width="7.1640625" customWidth="1"/>
    <col min="15" max="15" width="6.5" customWidth="1"/>
    <col min="16" max="16" width="6.1640625" customWidth="1"/>
    <col min="17" max="17" width="7.83203125" customWidth="1"/>
    <col min="18" max="18" width="5.33203125" customWidth="1"/>
    <col min="19" max="19" width="6.5" customWidth="1"/>
    <col min="20" max="20" width="5.1640625" customWidth="1"/>
    <col min="21" max="21" width="6.1640625" customWidth="1"/>
    <col min="22" max="22" width="7.1640625" customWidth="1"/>
    <col min="23" max="23" width="5.83203125" customWidth="1"/>
    <col min="24" max="24" width="8.1640625" customWidth="1"/>
    <col min="25" max="25" width="7" customWidth="1"/>
  </cols>
  <sheetData>
    <row r="1" spans="1:25">
      <c r="A1" s="1" t="s">
        <v>63</v>
      </c>
      <c r="B1" s="2"/>
      <c r="C1" s="2"/>
      <c r="D1" s="2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6" t="s">
        <v>5</v>
      </c>
      <c r="G2" s="6" t="s">
        <v>6</v>
      </c>
      <c r="H2" s="7" t="s">
        <v>7</v>
      </c>
      <c r="I2" s="7" t="s">
        <v>8</v>
      </c>
      <c r="J2" s="6">
        <v>100</v>
      </c>
      <c r="K2" s="6">
        <v>50</v>
      </c>
      <c r="L2" s="6" t="s">
        <v>9</v>
      </c>
      <c r="M2" s="6" t="s">
        <v>10</v>
      </c>
      <c r="N2" s="6" t="s">
        <v>11</v>
      </c>
      <c r="O2" s="6" t="s">
        <v>6</v>
      </c>
      <c r="P2" s="6" t="s">
        <v>12</v>
      </c>
      <c r="Q2" s="6" t="s">
        <v>5</v>
      </c>
      <c r="R2" s="6" t="s">
        <v>13</v>
      </c>
      <c r="S2" s="6" t="s">
        <v>7</v>
      </c>
      <c r="T2" s="8" t="s">
        <v>14</v>
      </c>
      <c r="U2" s="8" t="s">
        <v>15</v>
      </c>
      <c r="V2" s="8" t="s">
        <v>16</v>
      </c>
      <c r="W2" s="6" t="s">
        <v>17</v>
      </c>
      <c r="X2" s="6" t="s">
        <v>18</v>
      </c>
      <c r="Y2" s="6" t="s">
        <v>8</v>
      </c>
    </row>
    <row r="3" spans="1:25">
      <c r="A3" s="9" t="s">
        <v>35</v>
      </c>
      <c r="B3" s="22">
        <v>4</v>
      </c>
      <c r="C3" s="22">
        <v>6</v>
      </c>
      <c r="D3" s="22">
        <v>1</v>
      </c>
      <c r="E3" s="22" t="s">
        <v>34</v>
      </c>
      <c r="F3" s="22">
        <v>333</v>
      </c>
      <c r="G3" s="22">
        <v>370</v>
      </c>
      <c r="H3" s="11">
        <f>F3/(C3-D3)</f>
        <v>66.599999999999994</v>
      </c>
      <c r="I3" s="12">
        <f>(F3/G3)*100</f>
        <v>90</v>
      </c>
      <c r="J3" s="22">
        <v>1</v>
      </c>
      <c r="K3" s="22">
        <v>1</v>
      </c>
      <c r="L3" s="22">
        <v>1</v>
      </c>
      <c r="M3" s="13"/>
      <c r="N3" s="22">
        <v>122</v>
      </c>
      <c r="O3" s="22">
        <v>732</v>
      </c>
      <c r="P3" s="22">
        <v>31</v>
      </c>
      <c r="Q3" s="22">
        <v>401</v>
      </c>
      <c r="R3" s="22">
        <v>8</v>
      </c>
      <c r="S3" s="45">
        <f t="shared" ref="S3" si="0">Q3/R3</f>
        <v>50.125</v>
      </c>
      <c r="T3" s="19" t="s">
        <v>36</v>
      </c>
      <c r="U3" s="22"/>
      <c r="V3" s="22"/>
      <c r="W3" s="12">
        <f>Q3/N3</f>
        <v>3.2868852459016393</v>
      </c>
      <c r="X3" s="46">
        <f>Q3/O3*(100)</f>
        <v>54.78142076502732</v>
      </c>
      <c r="Y3" s="46">
        <f>O3/R3</f>
        <v>91.5</v>
      </c>
    </row>
    <row r="4" spans="1:25">
      <c r="A4" s="9" t="s">
        <v>19</v>
      </c>
      <c r="B4" s="22">
        <v>8</v>
      </c>
      <c r="C4" s="22">
        <v>14</v>
      </c>
      <c r="D4" s="22">
        <v>1</v>
      </c>
      <c r="E4" s="22">
        <v>95</v>
      </c>
      <c r="F4" s="22">
        <v>471</v>
      </c>
      <c r="G4" s="22">
        <v>644</v>
      </c>
      <c r="H4" s="11">
        <f t="shared" ref="H4" si="1">F4/(C4-D4)</f>
        <v>36.230769230769234</v>
      </c>
      <c r="I4" s="22">
        <f t="shared" ref="I4" si="2">(F4/G4)*100</f>
        <v>73.136645962732914</v>
      </c>
      <c r="J4" s="41"/>
      <c r="K4" s="22">
        <v>4</v>
      </c>
      <c r="L4" s="22">
        <v>3</v>
      </c>
      <c r="M4" s="41"/>
      <c r="N4" s="22">
        <v>189</v>
      </c>
      <c r="O4" s="22">
        <v>1134</v>
      </c>
      <c r="P4" s="22">
        <v>12</v>
      </c>
      <c r="Q4" s="22">
        <v>728</v>
      </c>
      <c r="R4" s="22">
        <v>13</v>
      </c>
      <c r="S4" s="18">
        <f>Q4/R4</f>
        <v>56</v>
      </c>
      <c r="T4" s="19" t="s">
        <v>32</v>
      </c>
      <c r="U4" s="20"/>
      <c r="V4" s="20"/>
      <c r="W4" s="21">
        <f t="shared" ref="W4" si="3">Q4/N4</f>
        <v>3.8518518518518516</v>
      </c>
      <c r="X4" s="21">
        <f t="shared" ref="X4" si="4">Q4/O4*(100)</f>
        <v>64.197530864197532</v>
      </c>
      <c r="Y4" s="21">
        <f t="shared" ref="Y4" si="5">O4/R4</f>
        <v>87.230769230769226</v>
      </c>
    </row>
    <row r="5" spans="1:25">
      <c r="A5" s="9" t="s">
        <v>20</v>
      </c>
      <c r="B5" s="26">
        <v>10</v>
      </c>
      <c r="C5" s="26">
        <v>19</v>
      </c>
      <c r="D5" s="26">
        <v>2</v>
      </c>
      <c r="E5" s="26" t="s">
        <v>33</v>
      </c>
      <c r="F5" s="26">
        <v>743</v>
      </c>
      <c r="G5" s="26">
        <v>1488</v>
      </c>
      <c r="H5" s="11">
        <f t="shared" ref="H5:H6" si="6">F5/(C5-D5)</f>
        <v>43.705882352941174</v>
      </c>
      <c r="I5" s="12">
        <f t="shared" ref="I5:I6" si="7">(F5/G5)*100</f>
        <v>49.932795698924728</v>
      </c>
      <c r="J5" s="17">
        <v>3</v>
      </c>
      <c r="K5" s="17">
        <v>2</v>
      </c>
      <c r="L5" s="17">
        <v>11</v>
      </c>
      <c r="M5" s="41"/>
      <c r="N5" s="22"/>
      <c r="O5" s="22"/>
      <c r="P5" s="22"/>
      <c r="Q5" s="22"/>
      <c r="R5" s="22"/>
      <c r="S5" s="12"/>
      <c r="T5" s="23"/>
      <c r="U5" s="14"/>
      <c r="V5" s="14"/>
      <c r="W5" s="21"/>
      <c r="X5" s="21"/>
      <c r="Y5" s="21"/>
    </row>
    <row r="6" spans="1:25">
      <c r="A6" s="9" t="s">
        <v>37</v>
      </c>
      <c r="B6" s="26">
        <v>5</v>
      </c>
      <c r="C6" s="26">
        <v>9</v>
      </c>
      <c r="D6" s="26">
        <v>1</v>
      </c>
      <c r="E6" s="26">
        <v>35</v>
      </c>
      <c r="F6" s="26">
        <v>160</v>
      </c>
      <c r="G6" s="26">
        <v>310</v>
      </c>
      <c r="H6" s="11">
        <f t="shared" si="6"/>
        <v>20</v>
      </c>
      <c r="I6" s="12">
        <f t="shared" si="7"/>
        <v>51.612903225806448</v>
      </c>
      <c r="J6" s="17"/>
      <c r="K6" s="17"/>
      <c r="L6" s="17">
        <v>9</v>
      </c>
      <c r="M6" s="17">
        <v>1</v>
      </c>
      <c r="N6" s="22"/>
      <c r="O6" s="22"/>
      <c r="P6" s="22"/>
      <c r="Q6" s="22"/>
      <c r="R6" s="22"/>
      <c r="S6" s="12"/>
      <c r="T6" s="23"/>
      <c r="U6" s="14"/>
      <c r="V6" s="14"/>
      <c r="W6" s="21"/>
      <c r="X6" s="21"/>
      <c r="Y6" s="21"/>
    </row>
    <row r="7" spans="1:25">
      <c r="A7" s="9" t="s">
        <v>21</v>
      </c>
      <c r="B7" s="15">
        <v>2</v>
      </c>
      <c r="C7" s="15">
        <v>3</v>
      </c>
      <c r="D7" s="15">
        <v>0</v>
      </c>
      <c r="E7" s="15">
        <v>87</v>
      </c>
      <c r="F7" s="15">
        <v>112</v>
      </c>
      <c r="G7" s="15">
        <v>137</v>
      </c>
      <c r="H7" s="16">
        <f>F7/(C7-D7)</f>
        <v>37.333333333333336</v>
      </c>
      <c r="I7" s="16">
        <f>(F7/G7)*100</f>
        <v>81.751824817518255</v>
      </c>
      <c r="J7" s="22"/>
      <c r="K7" s="15">
        <v>1</v>
      </c>
      <c r="L7" s="15">
        <v>1</v>
      </c>
      <c r="M7" s="41"/>
      <c r="N7" s="15">
        <v>62.1</v>
      </c>
      <c r="O7" s="22">
        <v>373</v>
      </c>
      <c r="P7" s="15">
        <v>7</v>
      </c>
      <c r="Q7" s="15">
        <v>190</v>
      </c>
      <c r="R7" s="15">
        <v>8</v>
      </c>
      <c r="S7" s="16">
        <f t="shared" ref="S7:S8" si="8">Q7/R7</f>
        <v>23.75</v>
      </c>
      <c r="T7" s="19" t="s">
        <v>38</v>
      </c>
      <c r="U7" s="15">
        <v>1</v>
      </c>
      <c r="V7" s="22"/>
      <c r="W7" s="21">
        <f t="shared" ref="W7:W8" si="9">Q7/N7</f>
        <v>3.0595813204508855</v>
      </c>
      <c r="X7" s="21">
        <f t="shared" ref="X7:X8" si="10">Q7/O7*(100)</f>
        <v>50.938337801608583</v>
      </c>
      <c r="Y7" s="21">
        <f t="shared" ref="Y7:Y8" si="11">O7/R7</f>
        <v>46.625</v>
      </c>
    </row>
    <row r="8" spans="1:25">
      <c r="A8" s="9" t="s">
        <v>48</v>
      </c>
      <c r="B8" s="26">
        <v>2</v>
      </c>
      <c r="C8" s="26">
        <v>4</v>
      </c>
      <c r="D8" s="26">
        <v>0</v>
      </c>
      <c r="E8" s="26">
        <v>45</v>
      </c>
      <c r="F8" s="26">
        <v>60</v>
      </c>
      <c r="G8" s="26">
        <v>181</v>
      </c>
      <c r="H8" s="11">
        <f t="shared" ref="H8" si="12">F8/(C8-D8)</f>
        <v>15</v>
      </c>
      <c r="I8" s="12">
        <f t="shared" ref="I8" si="13">(F8/G8)*100</f>
        <v>33.149171270718227</v>
      </c>
      <c r="J8" s="17"/>
      <c r="K8" s="17"/>
      <c r="L8" s="17">
        <v>1</v>
      </c>
      <c r="M8" s="41"/>
      <c r="N8" s="26">
        <v>22</v>
      </c>
      <c r="O8" s="26">
        <v>132</v>
      </c>
      <c r="P8" s="26">
        <v>3</v>
      </c>
      <c r="Q8" s="26">
        <v>111</v>
      </c>
      <c r="R8" s="26">
        <v>2</v>
      </c>
      <c r="S8" s="11">
        <f t="shared" si="8"/>
        <v>55.5</v>
      </c>
      <c r="T8" s="27" t="s">
        <v>56</v>
      </c>
      <c r="U8" s="27"/>
      <c r="V8" s="27"/>
      <c r="W8" s="21">
        <f t="shared" si="9"/>
        <v>5.0454545454545459</v>
      </c>
      <c r="X8" s="21">
        <f t="shared" si="10"/>
        <v>84.090909090909093</v>
      </c>
      <c r="Y8" s="21">
        <f t="shared" si="11"/>
        <v>66</v>
      </c>
    </row>
    <row r="9" spans="1:25">
      <c r="A9" s="9" t="s">
        <v>47</v>
      </c>
      <c r="B9" s="37">
        <v>2</v>
      </c>
      <c r="C9" s="37">
        <v>1</v>
      </c>
      <c r="D9" s="37">
        <v>0</v>
      </c>
      <c r="E9" s="37">
        <v>12</v>
      </c>
      <c r="F9" s="37">
        <v>12</v>
      </c>
      <c r="G9" s="37">
        <v>35</v>
      </c>
      <c r="H9" s="11">
        <f t="shared" ref="H9:H10" si="14">F9/(C9-D9)</f>
        <v>12</v>
      </c>
      <c r="I9" s="36">
        <f t="shared" ref="I9:I10" si="15">(F9/G9)*100</f>
        <v>34.285714285714285</v>
      </c>
      <c r="J9" s="17"/>
      <c r="K9" s="17"/>
      <c r="L9" s="26">
        <v>2</v>
      </c>
      <c r="M9" s="41"/>
      <c r="N9" s="41"/>
      <c r="O9" s="41"/>
      <c r="P9" s="41"/>
      <c r="Q9" s="41"/>
      <c r="R9" s="41"/>
      <c r="S9" s="43"/>
      <c r="T9" s="41"/>
      <c r="U9" s="41"/>
      <c r="V9" s="41"/>
      <c r="W9" s="43"/>
      <c r="X9" s="43"/>
      <c r="Y9" s="43"/>
    </row>
    <row r="10" spans="1:25">
      <c r="A10" s="9" t="s">
        <v>22</v>
      </c>
      <c r="B10" s="15">
        <v>9</v>
      </c>
      <c r="C10" s="15">
        <v>18</v>
      </c>
      <c r="D10" s="15">
        <v>2</v>
      </c>
      <c r="E10" s="15">
        <v>108</v>
      </c>
      <c r="F10" s="15">
        <v>902</v>
      </c>
      <c r="G10" s="15">
        <v>1552</v>
      </c>
      <c r="H10" s="16">
        <f t="shared" si="14"/>
        <v>56.375</v>
      </c>
      <c r="I10" s="16">
        <f t="shared" si="15"/>
        <v>58.118556701030933</v>
      </c>
      <c r="J10" s="15">
        <v>3</v>
      </c>
      <c r="K10" s="15">
        <v>7</v>
      </c>
      <c r="L10" s="22">
        <v>10</v>
      </c>
      <c r="M10" s="41"/>
      <c r="N10" s="41">
        <v>5</v>
      </c>
      <c r="O10" s="24">
        <v>30</v>
      </c>
      <c r="P10" s="24">
        <v>0</v>
      </c>
      <c r="Q10" s="24">
        <v>27</v>
      </c>
      <c r="R10" s="24">
        <v>0</v>
      </c>
      <c r="S10" s="18"/>
      <c r="T10" s="25"/>
      <c r="U10" s="24"/>
      <c r="V10" s="20"/>
      <c r="W10" s="21">
        <v>5.4</v>
      </c>
      <c r="X10" s="21"/>
      <c r="Y10" s="21"/>
    </row>
    <row r="11" spans="1:25">
      <c r="A11" s="9" t="s">
        <v>40</v>
      </c>
      <c r="B11" s="50">
        <v>3</v>
      </c>
      <c r="C11" s="10">
        <v>3</v>
      </c>
      <c r="D11" s="10">
        <v>1</v>
      </c>
      <c r="E11" s="10" t="s">
        <v>41</v>
      </c>
      <c r="F11" s="10">
        <v>74</v>
      </c>
      <c r="G11" s="10">
        <v>85</v>
      </c>
      <c r="H11" s="11">
        <f>F11/(C11-D11)</f>
        <v>37</v>
      </c>
      <c r="I11" s="12">
        <f>(F11/G11)*100</f>
        <v>87.058823529411768</v>
      </c>
      <c r="J11" s="29"/>
      <c r="K11" s="29">
        <v>1</v>
      </c>
      <c r="L11" s="26"/>
      <c r="M11" s="41"/>
      <c r="N11" s="30">
        <v>22</v>
      </c>
      <c r="O11" s="30">
        <v>132</v>
      </c>
      <c r="P11" s="10">
        <v>3</v>
      </c>
      <c r="Q11" s="10">
        <v>107</v>
      </c>
      <c r="R11" s="10">
        <v>3</v>
      </c>
      <c r="S11" s="11">
        <f>Q11/R11</f>
        <v>35.666666666666664</v>
      </c>
      <c r="T11" s="27" t="s">
        <v>39</v>
      </c>
      <c r="U11" s="27"/>
      <c r="V11" s="27"/>
      <c r="W11" s="21">
        <f t="shared" ref="W11:W12" si="16">Q11/N11</f>
        <v>4.8636363636363633</v>
      </c>
      <c r="X11" s="21">
        <f t="shared" ref="X11:X12" si="17">Q11/O11*(100)</f>
        <v>81.060606060606062</v>
      </c>
      <c r="Y11" s="21">
        <f t="shared" ref="Y11:Y12" si="18">O11/R11</f>
        <v>44</v>
      </c>
    </row>
    <row r="12" spans="1:25">
      <c r="A12" s="9" t="s">
        <v>24</v>
      </c>
      <c r="B12" s="37">
        <v>7</v>
      </c>
      <c r="C12" s="37">
        <v>11</v>
      </c>
      <c r="D12" s="37">
        <v>5</v>
      </c>
      <c r="E12" s="37" t="s">
        <v>42</v>
      </c>
      <c r="F12" s="37">
        <v>57</v>
      </c>
      <c r="G12" s="37">
        <v>76</v>
      </c>
      <c r="H12" s="11">
        <f t="shared" ref="H12" si="19">F12/(C12-D12)</f>
        <v>9.5</v>
      </c>
      <c r="I12" s="36">
        <f t="shared" ref="I12" si="20">(F12/G12)*100</f>
        <v>75</v>
      </c>
      <c r="J12" s="17"/>
      <c r="K12" s="17"/>
      <c r="L12" s="26">
        <v>6</v>
      </c>
      <c r="M12" s="41"/>
      <c r="N12" s="26">
        <v>265.3</v>
      </c>
      <c r="O12" s="26">
        <v>1593</v>
      </c>
      <c r="P12" s="26">
        <v>54</v>
      </c>
      <c r="Q12" s="26">
        <v>846</v>
      </c>
      <c r="R12" s="26">
        <v>17</v>
      </c>
      <c r="S12" s="11">
        <f t="shared" ref="S12" si="21">Q12/R12</f>
        <v>49.764705882352942</v>
      </c>
      <c r="T12" s="27" t="s">
        <v>59</v>
      </c>
      <c r="U12" s="27" t="s">
        <v>23</v>
      </c>
      <c r="V12" s="27"/>
      <c r="W12" s="21">
        <f t="shared" si="16"/>
        <v>3.1888428194496794</v>
      </c>
      <c r="X12" s="21">
        <f t="shared" si="17"/>
        <v>53.10734463276836</v>
      </c>
      <c r="Y12" s="21">
        <f t="shared" si="18"/>
        <v>93.705882352941174</v>
      </c>
    </row>
    <row r="13" spans="1:25">
      <c r="A13" s="9" t="s">
        <v>25</v>
      </c>
      <c r="B13" s="22">
        <v>8</v>
      </c>
      <c r="C13" s="22">
        <v>14</v>
      </c>
      <c r="D13" s="22">
        <v>1</v>
      </c>
      <c r="E13" s="22">
        <v>81</v>
      </c>
      <c r="F13" s="22">
        <v>430</v>
      </c>
      <c r="G13" s="22">
        <v>718</v>
      </c>
      <c r="H13" s="11">
        <f t="shared" ref="H13" si="22">F13/(C13-D13)</f>
        <v>33.07692307692308</v>
      </c>
      <c r="I13" s="12">
        <f t="shared" ref="I13" si="23">(F13/G13)*100</f>
        <v>59.888579387186624</v>
      </c>
      <c r="J13" s="22"/>
      <c r="K13" s="22">
        <v>4</v>
      </c>
      <c r="L13" s="15">
        <v>19</v>
      </c>
      <c r="M13" s="22"/>
      <c r="N13" s="24"/>
      <c r="O13" s="20"/>
      <c r="P13" s="20"/>
      <c r="Q13" s="20"/>
      <c r="R13" s="20"/>
      <c r="S13" s="18"/>
      <c r="T13" s="25"/>
      <c r="U13" s="20"/>
      <c r="V13" s="20"/>
      <c r="W13" s="21"/>
      <c r="X13" s="21"/>
      <c r="Y13" s="21"/>
    </row>
    <row r="14" spans="1:25">
      <c r="A14" s="9" t="s">
        <v>26</v>
      </c>
      <c r="B14" s="15">
        <v>5</v>
      </c>
      <c r="C14" s="15">
        <v>8</v>
      </c>
      <c r="D14" s="22">
        <v>2</v>
      </c>
      <c r="E14" s="22">
        <v>35</v>
      </c>
      <c r="F14" s="22">
        <v>70</v>
      </c>
      <c r="G14" s="22">
        <v>266</v>
      </c>
      <c r="H14" s="11">
        <f>F14/(C14-D14)</f>
        <v>11.666666666666666</v>
      </c>
      <c r="I14" s="12">
        <f>(F14/G14)*100</f>
        <v>26.315789473684209</v>
      </c>
      <c r="J14" s="22"/>
      <c r="K14" s="22"/>
      <c r="L14" s="15">
        <v>9</v>
      </c>
      <c r="M14" s="41"/>
      <c r="N14" s="22">
        <v>153.19999999999999</v>
      </c>
      <c r="O14" s="22">
        <v>920</v>
      </c>
      <c r="P14" s="22">
        <v>31</v>
      </c>
      <c r="Q14" s="22">
        <v>526</v>
      </c>
      <c r="R14" s="22">
        <v>8</v>
      </c>
      <c r="S14" s="11">
        <f t="shared" ref="S14:S16" si="24">Q14/R14</f>
        <v>65.75</v>
      </c>
      <c r="T14" s="27" t="s">
        <v>43</v>
      </c>
      <c r="U14" s="27"/>
      <c r="V14" s="27"/>
      <c r="W14" s="21">
        <f t="shared" ref="W14:W18" si="25">Q14/N14</f>
        <v>3.4334203655352482</v>
      </c>
      <c r="X14" s="21">
        <f t="shared" ref="X14:X18" si="26">Q14/O14*(100)</f>
        <v>57.173913043478265</v>
      </c>
      <c r="Y14" s="21">
        <f t="shared" ref="Y14:Y18" si="27">O14/R14</f>
        <v>115</v>
      </c>
    </row>
    <row r="15" spans="1:25">
      <c r="A15" s="9" t="s">
        <v>44</v>
      </c>
      <c r="B15" s="26">
        <v>3</v>
      </c>
      <c r="C15" s="26">
        <v>5</v>
      </c>
      <c r="D15" s="26">
        <v>0</v>
      </c>
      <c r="E15" s="26">
        <v>22</v>
      </c>
      <c r="F15" s="26">
        <v>43</v>
      </c>
      <c r="G15" s="26">
        <v>142</v>
      </c>
      <c r="H15" s="11">
        <f>F15/(C15-D15)</f>
        <v>8.6</v>
      </c>
      <c r="I15" s="12">
        <f>(F15/G15)*100</f>
        <v>30.281690140845068</v>
      </c>
      <c r="J15" s="17"/>
      <c r="K15" s="17"/>
      <c r="L15" s="26">
        <v>1</v>
      </c>
      <c r="M15" s="41"/>
      <c r="N15" s="26">
        <v>64.099999999999994</v>
      </c>
      <c r="O15" s="26">
        <v>385</v>
      </c>
      <c r="P15" s="26">
        <v>10</v>
      </c>
      <c r="Q15" s="26">
        <v>198</v>
      </c>
      <c r="R15" s="26">
        <v>6</v>
      </c>
      <c r="S15" s="11">
        <f t="shared" si="24"/>
        <v>33</v>
      </c>
      <c r="T15" s="27" t="s">
        <v>45</v>
      </c>
      <c r="U15" s="27"/>
      <c r="V15" s="27"/>
      <c r="W15" s="21">
        <f t="shared" si="25"/>
        <v>3.0889235569422779</v>
      </c>
      <c r="X15" s="21">
        <f t="shared" si="26"/>
        <v>51.428571428571423</v>
      </c>
      <c r="Y15" s="21">
        <f t="shared" si="27"/>
        <v>64.166666666666671</v>
      </c>
    </row>
    <row r="16" spans="1:25">
      <c r="A16" s="28" t="s">
        <v>58</v>
      </c>
      <c r="B16" s="37">
        <v>4</v>
      </c>
      <c r="C16" s="37">
        <v>7</v>
      </c>
      <c r="D16" s="37">
        <v>1</v>
      </c>
      <c r="E16" s="37">
        <v>47</v>
      </c>
      <c r="F16" s="49">
        <v>78</v>
      </c>
      <c r="G16" s="37">
        <v>217</v>
      </c>
      <c r="H16" s="11">
        <f t="shared" ref="H16" si="28">F16/(C16-D16)</f>
        <v>13</v>
      </c>
      <c r="I16" s="36">
        <f t="shared" ref="I16" si="29">(F16/G16)*100</f>
        <v>35.944700460829495</v>
      </c>
      <c r="J16" s="17"/>
      <c r="K16" s="17"/>
      <c r="L16" s="26">
        <v>2</v>
      </c>
      <c r="M16" s="42"/>
      <c r="N16" s="26">
        <v>104.5</v>
      </c>
      <c r="O16" s="26">
        <v>629</v>
      </c>
      <c r="P16" s="26">
        <v>16</v>
      </c>
      <c r="Q16" s="26">
        <v>337</v>
      </c>
      <c r="R16" s="26">
        <v>14</v>
      </c>
      <c r="S16" s="11">
        <f t="shared" si="24"/>
        <v>24.071428571428573</v>
      </c>
      <c r="T16" s="27" t="s">
        <v>52</v>
      </c>
      <c r="U16" s="27"/>
      <c r="V16" s="27"/>
      <c r="W16" s="21">
        <f t="shared" si="25"/>
        <v>3.2248803827751198</v>
      </c>
      <c r="X16" s="21">
        <f t="shared" si="26"/>
        <v>53.577106518282989</v>
      </c>
      <c r="Y16" s="21">
        <f t="shared" si="27"/>
        <v>44.928571428571431</v>
      </c>
    </row>
    <row r="17" spans="1:25">
      <c r="A17" s="9" t="s">
        <v>27</v>
      </c>
      <c r="B17" s="22">
        <v>7</v>
      </c>
      <c r="C17" s="22">
        <v>12</v>
      </c>
      <c r="D17" s="22">
        <v>4</v>
      </c>
      <c r="E17" s="15" t="s">
        <v>60</v>
      </c>
      <c r="F17" s="22">
        <v>104</v>
      </c>
      <c r="G17" s="22">
        <v>318</v>
      </c>
      <c r="H17" s="11">
        <f>F17/(C17-D17)</f>
        <v>13</v>
      </c>
      <c r="I17" s="12">
        <f>(F17/G17)*100</f>
        <v>32.704402515723267</v>
      </c>
      <c r="J17" s="22"/>
      <c r="K17" s="22"/>
      <c r="L17" s="22">
        <v>3</v>
      </c>
      <c r="M17" s="41"/>
      <c r="N17" s="22">
        <v>231</v>
      </c>
      <c r="O17" s="22">
        <v>1386</v>
      </c>
      <c r="P17" s="15">
        <v>42</v>
      </c>
      <c r="Q17" s="22">
        <v>719</v>
      </c>
      <c r="R17" s="22">
        <v>37</v>
      </c>
      <c r="S17" s="11">
        <f>Q17/R17</f>
        <v>19.432432432432432</v>
      </c>
      <c r="T17" s="27" t="s">
        <v>53</v>
      </c>
      <c r="U17" s="27" t="s">
        <v>23</v>
      </c>
      <c r="V17" s="27"/>
      <c r="W17" s="21">
        <f t="shared" si="25"/>
        <v>3.1125541125541125</v>
      </c>
      <c r="X17" s="21">
        <f t="shared" si="26"/>
        <v>51.875901875901874</v>
      </c>
      <c r="Y17" s="21">
        <f t="shared" si="27"/>
        <v>37.45945945945946</v>
      </c>
    </row>
    <row r="18" spans="1:25">
      <c r="A18" s="9" t="s">
        <v>28</v>
      </c>
      <c r="B18" s="26">
        <v>5</v>
      </c>
      <c r="C18" s="26">
        <v>8</v>
      </c>
      <c r="D18" s="26">
        <v>2</v>
      </c>
      <c r="E18" s="17" t="s">
        <v>61</v>
      </c>
      <c r="F18" s="26">
        <v>57</v>
      </c>
      <c r="G18" s="26">
        <v>83</v>
      </c>
      <c r="H18" s="11">
        <f>F18/(C18-D18)</f>
        <v>9.5</v>
      </c>
      <c r="I18" s="12">
        <f>(F18/G18)*100</f>
        <v>68.674698795180717</v>
      </c>
      <c r="J18" s="17"/>
      <c r="K18" s="17"/>
      <c r="L18" s="17">
        <v>8</v>
      </c>
      <c r="M18" s="20"/>
      <c r="N18" s="26">
        <v>143.4</v>
      </c>
      <c r="O18" s="26">
        <v>862</v>
      </c>
      <c r="P18" s="26">
        <v>26</v>
      </c>
      <c r="Q18" s="26">
        <v>504</v>
      </c>
      <c r="R18" s="17">
        <v>20</v>
      </c>
      <c r="S18" s="11">
        <f t="shared" ref="S18" si="30">Q18/R18</f>
        <v>25.2</v>
      </c>
      <c r="T18" s="27" t="s">
        <v>46</v>
      </c>
      <c r="U18" s="27" t="s">
        <v>23</v>
      </c>
      <c r="V18" s="27"/>
      <c r="W18" s="21">
        <f t="shared" si="25"/>
        <v>3.514644351464435</v>
      </c>
      <c r="X18" s="21">
        <f t="shared" si="26"/>
        <v>58.46867749419954</v>
      </c>
      <c r="Y18" s="21">
        <f t="shared" si="27"/>
        <v>43.1</v>
      </c>
    </row>
    <row r="19" spans="1:25">
      <c r="A19" s="9" t="s">
        <v>64</v>
      </c>
      <c r="B19" s="26">
        <v>7</v>
      </c>
      <c r="C19" s="26">
        <v>14</v>
      </c>
      <c r="D19" s="26">
        <v>1</v>
      </c>
      <c r="E19" s="26">
        <v>41</v>
      </c>
      <c r="F19" s="26">
        <v>247</v>
      </c>
      <c r="G19" s="26">
        <v>656</v>
      </c>
      <c r="H19" s="11">
        <f>F19/(C19-D19)</f>
        <v>19</v>
      </c>
      <c r="I19" s="12">
        <f>(F19/G19)*100</f>
        <v>37.652439024390247</v>
      </c>
      <c r="J19" s="17"/>
      <c r="K19" s="17"/>
      <c r="L19" s="26">
        <v>3</v>
      </c>
      <c r="M19" s="41"/>
      <c r="N19" s="15"/>
      <c r="O19" s="15"/>
      <c r="P19" s="15"/>
      <c r="Q19" s="15"/>
      <c r="R19" s="24"/>
      <c r="S19" s="18"/>
      <c r="T19" s="31"/>
      <c r="U19" s="31"/>
      <c r="V19" s="14"/>
      <c r="W19" s="21"/>
      <c r="X19" s="21"/>
      <c r="Y19" s="21"/>
    </row>
    <row r="20" spans="1:25">
      <c r="A20" s="9" t="s">
        <v>49</v>
      </c>
      <c r="B20" s="37">
        <v>3</v>
      </c>
      <c r="C20" s="37">
        <v>2</v>
      </c>
      <c r="D20" s="37">
        <v>1</v>
      </c>
      <c r="E20" s="37">
        <v>4</v>
      </c>
      <c r="F20" s="37">
        <v>4</v>
      </c>
      <c r="G20" s="37">
        <v>24</v>
      </c>
      <c r="H20" s="11">
        <f t="shared" ref="H20" si="31">F20/(C20-D20)</f>
        <v>4</v>
      </c>
      <c r="I20" s="36">
        <f t="shared" ref="I20" si="32">(F20/G20)*100</f>
        <v>16.666666666666664</v>
      </c>
      <c r="J20" s="17"/>
      <c r="K20" s="17"/>
      <c r="L20" s="26"/>
      <c r="M20" s="41"/>
      <c r="N20" s="26">
        <v>69.400000000000006</v>
      </c>
      <c r="O20" s="26">
        <v>418</v>
      </c>
      <c r="P20" s="26">
        <v>13</v>
      </c>
      <c r="Q20" s="26">
        <v>219</v>
      </c>
      <c r="R20" s="26">
        <v>6</v>
      </c>
      <c r="S20" s="11">
        <f t="shared" ref="S20" si="33">Q20/R20</f>
        <v>36.5</v>
      </c>
      <c r="T20" s="27" t="s">
        <v>55</v>
      </c>
      <c r="U20" s="27"/>
      <c r="V20" s="27"/>
      <c r="W20" s="21">
        <f t="shared" ref="W20:W24" si="34">Q20/N20</f>
        <v>3.1556195965417864</v>
      </c>
      <c r="X20" s="21">
        <f t="shared" ref="X20:X24" si="35">Q20/O20*(100)</f>
        <v>52.39234449760766</v>
      </c>
      <c r="Y20" s="21">
        <f t="shared" ref="Y20:Y24" si="36">O20/R20</f>
        <v>69.666666666666671</v>
      </c>
    </row>
    <row r="21" spans="1:25">
      <c r="A21" s="9" t="s">
        <v>29</v>
      </c>
      <c r="B21" s="15">
        <v>8</v>
      </c>
      <c r="C21" s="15">
        <v>15</v>
      </c>
      <c r="D21" s="15">
        <v>0</v>
      </c>
      <c r="E21" s="15">
        <v>76</v>
      </c>
      <c r="F21" s="15">
        <v>400</v>
      </c>
      <c r="G21" s="15">
        <v>969</v>
      </c>
      <c r="H21" s="16">
        <f>F21/(C21-D21)</f>
        <v>26.666666666666668</v>
      </c>
      <c r="I21" s="16">
        <f>(F21/G21)*100</f>
        <v>41.279669762641895</v>
      </c>
      <c r="J21" s="22"/>
      <c r="K21" s="15">
        <v>4</v>
      </c>
      <c r="L21" s="22"/>
      <c r="M21" s="41"/>
      <c r="N21" s="22">
        <v>54</v>
      </c>
      <c r="O21" s="22">
        <v>324</v>
      </c>
      <c r="P21" s="22">
        <v>16</v>
      </c>
      <c r="Q21" s="22">
        <v>160</v>
      </c>
      <c r="R21" s="22">
        <v>13</v>
      </c>
      <c r="S21" s="16">
        <f>Q21/R21</f>
        <v>12.307692307692308</v>
      </c>
      <c r="T21" s="19" t="s">
        <v>30</v>
      </c>
      <c r="U21" s="22">
        <v>1</v>
      </c>
      <c r="V21" s="22"/>
      <c r="W21" s="21">
        <f t="shared" si="34"/>
        <v>2.9629629629629628</v>
      </c>
      <c r="X21" s="21">
        <f t="shared" si="35"/>
        <v>49.382716049382715</v>
      </c>
      <c r="Y21" s="21">
        <f t="shared" si="36"/>
        <v>24.923076923076923</v>
      </c>
    </row>
    <row r="22" spans="1:25">
      <c r="A22" s="9" t="s">
        <v>50</v>
      </c>
      <c r="B22" s="37">
        <v>1</v>
      </c>
      <c r="C22" s="37">
        <v>2</v>
      </c>
      <c r="D22" s="37">
        <v>1</v>
      </c>
      <c r="E22" s="49" t="s">
        <v>62</v>
      </c>
      <c r="F22" s="37">
        <v>2</v>
      </c>
      <c r="G22" s="37">
        <v>24</v>
      </c>
      <c r="H22" s="11">
        <f t="shared" ref="H22:H24" si="37">F22/(C22-D22)</f>
        <v>2</v>
      </c>
      <c r="I22" s="36">
        <f t="shared" ref="I22:I23" si="38">(F22/G22)*100</f>
        <v>8.3333333333333321</v>
      </c>
      <c r="J22" s="17"/>
      <c r="K22" s="17"/>
      <c r="L22" s="26"/>
      <c r="M22" s="41"/>
      <c r="N22" s="26">
        <v>12</v>
      </c>
      <c r="O22" s="26">
        <v>72</v>
      </c>
      <c r="P22" s="26">
        <v>3</v>
      </c>
      <c r="Q22" s="26">
        <v>27</v>
      </c>
      <c r="R22" s="26">
        <v>1</v>
      </c>
      <c r="S22" s="11">
        <f t="shared" ref="S22" si="39">Q22/R22</f>
        <v>27</v>
      </c>
      <c r="T22" s="27" t="s">
        <v>57</v>
      </c>
      <c r="U22" s="27"/>
      <c r="V22" s="27"/>
      <c r="W22" s="21">
        <f t="shared" si="34"/>
        <v>2.25</v>
      </c>
      <c r="X22" s="21">
        <f t="shared" si="35"/>
        <v>37.5</v>
      </c>
      <c r="Y22" s="21">
        <f t="shared" si="36"/>
        <v>72</v>
      </c>
    </row>
    <row r="23" spans="1:25">
      <c r="A23" s="9" t="s">
        <v>31</v>
      </c>
      <c r="B23" s="37">
        <v>10</v>
      </c>
      <c r="C23" s="37">
        <v>20</v>
      </c>
      <c r="D23" s="37">
        <v>0</v>
      </c>
      <c r="E23" s="37">
        <v>107</v>
      </c>
      <c r="F23" s="37">
        <v>407</v>
      </c>
      <c r="G23" s="37">
        <v>983</v>
      </c>
      <c r="H23" s="11">
        <f t="shared" si="37"/>
        <v>20.350000000000001</v>
      </c>
      <c r="I23" s="36">
        <f t="shared" si="38"/>
        <v>41.403865717192268</v>
      </c>
      <c r="J23" s="17">
        <v>1</v>
      </c>
      <c r="K23" s="17"/>
      <c r="L23" s="17">
        <v>6</v>
      </c>
      <c r="M23" s="22"/>
      <c r="N23" s="26">
        <v>30.2</v>
      </c>
      <c r="O23" s="26">
        <v>182</v>
      </c>
      <c r="P23" s="26">
        <v>7</v>
      </c>
      <c r="Q23" s="26">
        <v>121</v>
      </c>
      <c r="R23" s="26">
        <v>3</v>
      </c>
      <c r="S23" s="11">
        <f t="shared" ref="S23:S24" si="40">Q23/R23</f>
        <v>40.333333333333336</v>
      </c>
      <c r="T23" s="47" t="s">
        <v>43</v>
      </c>
      <c r="U23" s="27"/>
      <c r="V23" s="27"/>
      <c r="W23" s="21">
        <f t="shared" si="34"/>
        <v>4.0066225165562912</v>
      </c>
      <c r="X23" s="21">
        <f t="shared" si="35"/>
        <v>66.483516483516482</v>
      </c>
      <c r="Y23" s="21">
        <f t="shared" si="36"/>
        <v>60.666666666666664</v>
      </c>
    </row>
    <row r="24" spans="1:25">
      <c r="A24" s="39" t="s">
        <v>51</v>
      </c>
      <c r="B24" s="32">
        <f>SUM(B3:B23)</f>
        <v>113</v>
      </c>
      <c r="C24" s="32">
        <f>SUM(C3:C23)</f>
        <v>195</v>
      </c>
      <c r="D24" s="32">
        <f>SUM(D3:D23)</f>
        <v>26</v>
      </c>
      <c r="E24" s="32" t="s">
        <v>34</v>
      </c>
      <c r="F24" s="32">
        <f>SUM(F3:F23)</f>
        <v>4766</v>
      </c>
      <c r="G24" s="32">
        <f>SUM(G3:G23)</f>
        <v>9278</v>
      </c>
      <c r="H24" s="38">
        <f t="shared" si="37"/>
        <v>28.201183431952664</v>
      </c>
      <c r="I24" s="40">
        <f t="shared" ref="I24" si="41">(F24/G24)*100</f>
        <v>51.368829489114034</v>
      </c>
      <c r="J24" s="32">
        <f>SUM(J3:J23)</f>
        <v>8</v>
      </c>
      <c r="K24" s="32">
        <f>SUM(K3:K23)</f>
        <v>24</v>
      </c>
      <c r="L24" s="6">
        <f>SUM(L3:L23)</f>
        <v>95</v>
      </c>
      <c r="M24" s="6">
        <v>1</v>
      </c>
      <c r="N24" s="34">
        <v>1550.4</v>
      </c>
      <c r="O24" s="6">
        <f>SUM(O2:O23)</f>
        <v>9304</v>
      </c>
      <c r="P24" s="6">
        <f>SUM(P2:P23)</f>
        <v>274</v>
      </c>
      <c r="Q24" s="44">
        <f>SUM(Q3:Q23)</f>
        <v>5221</v>
      </c>
      <c r="R24" s="6">
        <f>SUM(R3:R23)</f>
        <v>159</v>
      </c>
      <c r="S24" s="38">
        <f t="shared" si="40"/>
        <v>32.836477987421382</v>
      </c>
      <c r="T24" s="35" t="s">
        <v>38</v>
      </c>
      <c r="U24" s="35" t="s">
        <v>54</v>
      </c>
      <c r="V24" s="35"/>
      <c r="W24" s="33">
        <f t="shared" si="34"/>
        <v>3.367518059855521</v>
      </c>
      <c r="X24" s="33">
        <f t="shared" si="35"/>
        <v>56.115649183147035</v>
      </c>
      <c r="Y24" s="33">
        <f t="shared" si="36"/>
        <v>58.515723270440255</v>
      </c>
    </row>
    <row r="27" spans="1:25">
      <c r="N27" s="4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2013-02-22T20:42:48Z</dcterms:created>
  <dcterms:modified xsi:type="dcterms:W3CDTF">2013-04-02T21:49:03Z</dcterms:modified>
</cp:coreProperties>
</file>