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3515" windowHeight="79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62" i="1"/>
  <c r="Q62"/>
  <c r="S62" s="1"/>
  <c r="P62"/>
  <c r="O62"/>
  <c r="M62"/>
  <c r="L62"/>
  <c r="K62"/>
  <c r="J62"/>
  <c r="G62"/>
  <c r="F62"/>
  <c r="H62" s="1"/>
  <c r="D62"/>
  <c r="C62"/>
  <c r="B62"/>
  <c r="X60"/>
  <c r="W60"/>
  <c r="S60"/>
  <c r="I60"/>
  <c r="H60"/>
  <c r="I47"/>
  <c r="H47"/>
  <c r="I44"/>
  <c r="H44"/>
  <c r="X41"/>
  <c r="W41"/>
  <c r="S41"/>
  <c r="I41"/>
  <c r="H41"/>
  <c r="R24"/>
  <c r="Q24"/>
  <c r="W24" s="1"/>
  <c r="P24"/>
  <c r="O24"/>
  <c r="L24"/>
  <c r="K24"/>
  <c r="J24"/>
  <c r="G24"/>
  <c r="F24"/>
  <c r="I24" s="1"/>
  <c r="D24"/>
  <c r="C24"/>
  <c r="B24"/>
  <c r="X23"/>
  <c r="W23"/>
  <c r="S23"/>
  <c r="I23"/>
  <c r="H23"/>
  <c r="X22"/>
  <c r="W22"/>
  <c r="S22"/>
  <c r="I22"/>
  <c r="H22"/>
  <c r="X21"/>
  <c r="W21"/>
  <c r="S21"/>
  <c r="I21"/>
  <c r="H21"/>
  <c r="X20"/>
  <c r="W20"/>
  <c r="S20"/>
  <c r="I20"/>
  <c r="H20"/>
  <c r="I19"/>
  <c r="H19"/>
  <c r="X18"/>
  <c r="W18"/>
  <c r="S18"/>
  <c r="I18"/>
  <c r="H18"/>
  <c r="X17"/>
  <c r="W17"/>
  <c r="S17"/>
  <c r="I17"/>
  <c r="H17"/>
  <c r="X16"/>
  <c r="W16"/>
  <c r="S16"/>
  <c r="I16"/>
  <c r="H16"/>
  <c r="X15"/>
  <c r="W15"/>
  <c r="S15"/>
  <c r="I15"/>
  <c r="H15"/>
  <c r="X14"/>
  <c r="W14"/>
  <c r="S14"/>
  <c r="I14"/>
  <c r="H14"/>
  <c r="I13"/>
  <c r="H13"/>
  <c r="X12"/>
  <c r="W12"/>
  <c r="S12"/>
  <c r="I12"/>
  <c r="H12"/>
  <c r="X11"/>
  <c r="W11"/>
  <c r="S11"/>
  <c r="I11"/>
  <c r="H11"/>
  <c r="I10"/>
  <c r="H10"/>
  <c r="I9"/>
  <c r="H9"/>
  <c r="X8"/>
  <c r="W8"/>
  <c r="S8"/>
  <c r="I8"/>
  <c r="H8"/>
  <c r="X7"/>
  <c r="W7"/>
  <c r="S7"/>
  <c r="I7"/>
  <c r="H7"/>
  <c r="I6"/>
  <c r="H6"/>
  <c r="I5"/>
  <c r="H5"/>
  <c r="X4"/>
  <c r="W4"/>
  <c r="S4"/>
  <c r="I4"/>
  <c r="H4"/>
  <c r="X3"/>
  <c r="W3"/>
  <c r="S3"/>
  <c r="I3"/>
  <c r="H3"/>
  <c r="S24" l="1"/>
  <c r="H24"/>
  <c r="X24"/>
  <c r="X62"/>
  <c r="I62"/>
  <c r="W62"/>
</calcChain>
</file>

<file path=xl/sharedStrings.xml><?xml version="1.0" encoding="utf-8"?>
<sst xmlns="http://schemas.openxmlformats.org/spreadsheetml/2006/main" count="200" uniqueCount="100">
  <si>
    <t>2012/13</t>
  </si>
  <si>
    <t>Name</t>
  </si>
  <si>
    <t>M</t>
  </si>
  <si>
    <t>Inns</t>
  </si>
  <si>
    <t>NO</t>
  </si>
  <si>
    <t>HS</t>
  </si>
  <si>
    <t>Runs</t>
  </si>
  <si>
    <t>Balls</t>
  </si>
  <si>
    <t>Ave</t>
  </si>
  <si>
    <t>S/R</t>
  </si>
  <si>
    <t>Ct</t>
  </si>
  <si>
    <t>St</t>
  </si>
  <si>
    <t>Overs</t>
  </si>
  <si>
    <t>Mdns</t>
  </si>
  <si>
    <t>Wkts</t>
  </si>
  <si>
    <t>Best</t>
  </si>
  <si>
    <t>5W/I</t>
  </si>
  <si>
    <t>10W/M</t>
  </si>
  <si>
    <t>R/O</t>
  </si>
  <si>
    <t>GM Andrew</t>
  </si>
  <si>
    <t>180*</t>
  </si>
  <si>
    <t>3/46</t>
  </si>
  <si>
    <t>TD Astle</t>
  </si>
  <si>
    <t>3/83</t>
  </si>
  <si>
    <t>DG Brownlie</t>
  </si>
  <si>
    <t>135*</t>
  </si>
  <si>
    <t>B Cachopa</t>
  </si>
  <si>
    <t>AM Ellis</t>
  </si>
  <si>
    <t>6/58</t>
  </si>
  <si>
    <t>BR Findlay</t>
  </si>
  <si>
    <t>1/23</t>
  </si>
  <si>
    <t>DH Fulton</t>
  </si>
  <si>
    <t>PG Fulton</t>
  </si>
  <si>
    <t>R Hira</t>
  </si>
  <si>
    <t>57*</t>
  </si>
  <si>
    <t>3/85</t>
  </si>
  <si>
    <t>TG Johnston</t>
  </si>
  <si>
    <t>33*</t>
  </si>
  <si>
    <t>5/105</t>
  </si>
  <si>
    <t>1</t>
  </si>
  <si>
    <t>TWM Latham</t>
  </si>
  <si>
    <t>WM Lonsdale</t>
  </si>
  <si>
    <t>2/59</t>
  </si>
  <si>
    <t>CE McConchie</t>
  </si>
  <si>
    <t>2/32</t>
  </si>
  <si>
    <t>BEW McCord</t>
  </si>
  <si>
    <t>3/35</t>
  </si>
  <si>
    <t>RJ McCone</t>
  </si>
  <si>
    <t>35*</t>
  </si>
  <si>
    <t>5/56</t>
  </si>
  <si>
    <t>MB McEwan</t>
  </si>
  <si>
    <t>27*</t>
  </si>
  <si>
    <t>5/20</t>
  </si>
  <si>
    <t>HM Nicholls</t>
  </si>
  <si>
    <t>EJ Nuttal</t>
  </si>
  <si>
    <t>2/28</t>
  </si>
  <si>
    <t>SL Stewart</t>
  </si>
  <si>
    <t>5/42</t>
  </si>
  <si>
    <t>WSA Wiliams</t>
  </si>
  <si>
    <t>1*</t>
  </si>
  <si>
    <t>1/27</t>
  </si>
  <si>
    <t>GH Worker</t>
  </si>
  <si>
    <t>Total</t>
  </si>
  <si>
    <t>5</t>
  </si>
  <si>
    <t>Career</t>
  </si>
  <si>
    <t>6/28</t>
  </si>
  <si>
    <t>153*</t>
  </si>
  <si>
    <t>6/54</t>
  </si>
  <si>
    <t>2/57</t>
  </si>
  <si>
    <t>301*</t>
  </si>
  <si>
    <t>4/49</t>
  </si>
  <si>
    <t>6/53</t>
  </si>
  <si>
    <t>5/46</t>
  </si>
  <si>
    <t>2</t>
  </si>
  <si>
    <t>93*</t>
  </si>
  <si>
    <t>227*</t>
  </si>
  <si>
    <t>2/52</t>
  </si>
  <si>
    <t>120*</t>
  </si>
  <si>
    <t>Season</t>
  </si>
  <si>
    <t>Cts</t>
  </si>
  <si>
    <t>Sts</t>
  </si>
  <si>
    <t>2004/05</t>
  </si>
  <si>
    <t>221*</t>
  </si>
  <si>
    <t>9/13</t>
  </si>
  <si>
    <t>2005/06</t>
  </si>
  <si>
    <t>119*</t>
  </si>
  <si>
    <t>5/82</t>
  </si>
  <si>
    <t>2006/07</t>
  </si>
  <si>
    <t>5/37</t>
  </si>
  <si>
    <t>2007/08</t>
  </si>
  <si>
    <t>148*</t>
  </si>
  <si>
    <t>7/50</t>
  </si>
  <si>
    <t>2008/09</t>
  </si>
  <si>
    <t>5/119</t>
  </si>
  <si>
    <t>2009/10</t>
  </si>
  <si>
    <t>6/103</t>
  </si>
  <si>
    <t>6</t>
  </si>
  <si>
    <t>2010/11</t>
  </si>
  <si>
    <t>2011/12</t>
  </si>
  <si>
    <t>3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</si>
</sst>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0"/>
      <color theme="1"/>
      <name val="Times New Roman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"/>
      <name val="Arial"/>
      <family val="2"/>
    </font>
    <font>
      <sz val="8"/>
      <color theme="1"/>
      <name val="Times New Roman"/>
      <family val="2"/>
    </font>
    <font>
      <sz val="8"/>
      <color indexed="8"/>
      <name val="Arial"/>
      <family val="2"/>
    </font>
    <font>
      <u/>
      <sz val="10"/>
      <color indexed="12"/>
      <name val="Arial"/>
      <family val="2"/>
    </font>
    <font>
      <b/>
      <sz val="8"/>
      <color indexed="8"/>
      <name val="Times New Roman"/>
      <family val="1"/>
    </font>
    <font>
      <b/>
      <sz val="8"/>
      <name val="Arial"/>
      <family val="2"/>
    </font>
    <font>
      <b/>
      <sz val="8"/>
      <color theme="1"/>
      <name val="Times New Roma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 applyProtection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Border="1"/>
    <xf numFmtId="0" fontId="0" fillId="0" borderId="0" xfId="0" applyFill="1"/>
    <xf numFmtId="2" fontId="5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10" fillId="0" borderId="5" xfId="0" applyFont="1" applyBorder="1"/>
    <xf numFmtId="0" fontId="5" fillId="0" borderId="5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2"/>
  <sheetViews>
    <sheetView tabSelected="1" topLeftCell="A34" workbookViewId="0">
      <selection activeCell="I38" sqref="I38"/>
    </sheetView>
  </sheetViews>
  <sheetFormatPr defaultRowHeight="12.75"/>
  <cols>
    <col min="1" max="1" width="12.6640625" customWidth="1"/>
    <col min="2" max="2" width="4.33203125" customWidth="1"/>
    <col min="3" max="3" width="5" customWidth="1"/>
    <col min="4" max="4" width="4.6640625" customWidth="1"/>
    <col min="5" max="5" width="5" customWidth="1"/>
    <col min="6" max="6" width="6.6640625" customWidth="1"/>
    <col min="7" max="7" width="7.1640625" customWidth="1"/>
    <col min="8" max="8" width="6.33203125" customWidth="1"/>
    <col min="9" max="9" width="6.6640625" customWidth="1"/>
    <col min="10" max="10" width="4.1640625" customWidth="1"/>
    <col min="11" max="11" width="4.5" customWidth="1"/>
    <col min="12" max="12" width="4.83203125" customWidth="1"/>
    <col min="13" max="13" width="3.1640625" customWidth="1"/>
    <col min="14" max="14" width="7.33203125" customWidth="1"/>
    <col min="15" max="15" width="6.83203125" customWidth="1"/>
    <col min="16" max="16" width="6" customWidth="1"/>
    <col min="17" max="17" width="6.83203125" customWidth="1"/>
    <col min="18" max="18" width="5.6640625" customWidth="1"/>
    <col min="19" max="19" width="5.83203125" customWidth="1"/>
    <col min="20" max="20" width="6.1640625" customWidth="1"/>
    <col min="21" max="21" width="5" customWidth="1"/>
    <col min="22" max="22" width="6.6640625" customWidth="1"/>
    <col min="23" max="23" width="5.83203125" customWidth="1"/>
  </cols>
  <sheetData>
    <row r="1" spans="1:24">
      <c r="A1" s="1" t="s">
        <v>0</v>
      </c>
      <c r="B1" s="2"/>
      <c r="C1" s="2"/>
      <c r="D1" s="2"/>
      <c r="E1" s="3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6" t="s">
        <v>7</v>
      </c>
      <c r="H2" s="7" t="s">
        <v>8</v>
      </c>
      <c r="I2" s="7" t="s">
        <v>9</v>
      </c>
      <c r="J2" s="6">
        <v>100</v>
      </c>
      <c r="K2" s="6">
        <v>50</v>
      </c>
      <c r="L2" s="6" t="s">
        <v>10</v>
      </c>
      <c r="M2" s="6" t="s">
        <v>11</v>
      </c>
      <c r="N2" s="6" t="s">
        <v>12</v>
      </c>
      <c r="O2" s="6" t="s">
        <v>7</v>
      </c>
      <c r="P2" s="6" t="s">
        <v>13</v>
      </c>
      <c r="Q2" s="6" t="s">
        <v>6</v>
      </c>
      <c r="R2" s="6" t="s">
        <v>14</v>
      </c>
      <c r="S2" s="6" t="s">
        <v>8</v>
      </c>
      <c r="T2" s="8" t="s">
        <v>15</v>
      </c>
      <c r="U2" s="8" t="s">
        <v>16</v>
      </c>
      <c r="V2" s="8" t="s">
        <v>17</v>
      </c>
      <c r="W2" s="6" t="s">
        <v>18</v>
      </c>
      <c r="X2" s="6" t="s">
        <v>9</v>
      </c>
    </row>
    <row r="3" spans="1:24">
      <c r="A3" s="9" t="s">
        <v>19</v>
      </c>
      <c r="B3" s="10">
        <v>4</v>
      </c>
      <c r="C3" s="10">
        <v>6</v>
      </c>
      <c r="D3" s="10">
        <v>1</v>
      </c>
      <c r="E3" s="10" t="s">
        <v>20</v>
      </c>
      <c r="F3" s="10">
        <v>333</v>
      </c>
      <c r="G3" s="10">
        <v>370</v>
      </c>
      <c r="H3" s="11">
        <f>F3/(C3-D3)</f>
        <v>66.599999999999994</v>
      </c>
      <c r="I3" s="12">
        <f>(F3/G3)*100</f>
        <v>90</v>
      </c>
      <c r="J3" s="10">
        <v>1</v>
      </c>
      <c r="K3" s="10">
        <v>1</v>
      </c>
      <c r="L3" s="10">
        <v>1</v>
      </c>
      <c r="M3" s="13"/>
      <c r="N3" s="10">
        <v>122</v>
      </c>
      <c r="O3" s="10">
        <v>732</v>
      </c>
      <c r="P3" s="10">
        <v>31</v>
      </c>
      <c r="Q3" s="10">
        <v>401</v>
      </c>
      <c r="R3" s="10">
        <v>8</v>
      </c>
      <c r="S3" s="14">
        <f t="shared" ref="S3" si="0">Q3/R3</f>
        <v>50.125</v>
      </c>
      <c r="T3" s="15" t="s">
        <v>21</v>
      </c>
      <c r="U3" s="10"/>
      <c r="V3" s="10"/>
      <c r="W3" s="12">
        <f>Q3/N3</f>
        <v>3.2868852459016393</v>
      </c>
      <c r="X3" s="16">
        <f>O3/R3</f>
        <v>91.5</v>
      </c>
    </row>
    <row r="4" spans="1:24">
      <c r="A4" s="9" t="s">
        <v>22</v>
      </c>
      <c r="B4" s="10">
        <v>8</v>
      </c>
      <c r="C4" s="10">
        <v>14</v>
      </c>
      <c r="D4" s="10">
        <v>1</v>
      </c>
      <c r="E4" s="10">
        <v>95</v>
      </c>
      <c r="F4" s="10">
        <v>471</v>
      </c>
      <c r="G4" s="10">
        <v>644</v>
      </c>
      <c r="H4" s="11">
        <f t="shared" ref="H4:H6" si="1">F4/(C4-D4)</f>
        <v>36.230769230769234</v>
      </c>
      <c r="I4" s="10">
        <f t="shared" ref="I4:I6" si="2">(F4/G4)*100</f>
        <v>73.136645962732914</v>
      </c>
      <c r="J4" s="17"/>
      <c r="K4" s="10">
        <v>4</v>
      </c>
      <c r="L4" s="10">
        <v>3</v>
      </c>
      <c r="M4" s="17"/>
      <c r="N4" s="10">
        <v>189</v>
      </c>
      <c r="O4" s="10">
        <v>1134</v>
      </c>
      <c r="P4" s="10">
        <v>12</v>
      </c>
      <c r="Q4" s="10">
        <v>728</v>
      </c>
      <c r="R4" s="10">
        <v>13</v>
      </c>
      <c r="S4" s="18">
        <f>Q4/R4</f>
        <v>56</v>
      </c>
      <c r="T4" s="15" t="s">
        <v>23</v>
      </c>
      <c r="U4" s="19"/>
      <c r="V4" s="19"/>
      <c r="W4" s="20">
        <f t="shared" ref="W4" si="3">Q4/N4</f>
        <v>3.8518518518518516</v>
      </c>
      <c r="X4" s="20">
        <f t="shared" ref="X4" si="4">O4/R4</f>
        <v>87.230769230769226</v>
      </c>
    </row>
    <row r="5" spans="1:24">
      <c r="A5" s="9" t="s">
        <v>24</v>
      </c>
      <c r="B5" s="21">
        <v>10</v>
      </c>
      <c r="C5" s="21">
        <v>19</v>
      </c>
      <c r="D5" s="21">
        <v>2</v>
      </c>
      <c r="E5" s="21" t="s">
        <v>25</v>
      </c>
      <c r="F5" s="21">
        <v>743</v>
      </c>
      <c r="G5" s="21">
        <v>1488</v>
      </c>
      <c r="H5" s="11">
        <f t="shared" si="1"/>
        <v>43.705882352941174</v>
      </c>
      <c r="I5" s="12">
        <f t="shared" si="2"/>
        <v>49.932795698924728</v>
      </c>
      <c r="J5" s="22">
        <v>3</v>
      </c>
      <c r="K5" s="22">
        <v>2</v>
      </c>
      <c r="L5" s="22">
        <v>11</v>
      </c>
      <c r="M5" s="17"/>
      <c r="N5" s="10"/>
      <c r="O5" s="10"/>
      <c r="P5" s="10"/>
      <c r="Q5" s="10"/>
      <c r="R5" s="10"/>
      <c r="S5" s="12"/>
      <c r="T5" s="23"/>
      <c r="U5" s="24"/>
      <c r="V5" s="24"/>
      <c r="W5" s="20"/>
      <c r="X5" s="20"/>
    </row>
    <row r="6" spans="1:24">
      <c r="A6" s="9" t="s">
        <v>26</v>
      </c>
      <c r="B6" s="21">
        <v>5</v>
      </c>
      <c r="C6" s="21">
        <v>9</v>
      </c>
      <c r="D6" s="21">
        <v>1</v>
      </c>
      <c r="E6" s="21">
        <v>35</v>
      </c>
      <c r="F6" s="21">
        <v>160</v>
      </c>
      <c r="G6" s="21">
        <v>310</v>
      </c>
      <c r="H6" s="11">
        <f t="shared" si="1"/>
        <v>20</v>
      </c>
      <c r="I6" s="12">
        <f t="shared" si="2"/>
        <v>51.612903225806448</v>
      </c>
      <c r="J6" s="22"/>
      <c r="K6" s="22"/>
      <c r="L6" s="22">
        <v>9</v>
      </c>
      <c r="M6" s="22">
        <v>1</v>
      </c>
      <c r="N6" s="10"/>
      <c r="O6" s="10"/>
      <c r="P6" s="10"/>
      <c r="Q6" s="10"/>
      <c r="R6" s="10"/>
      <c r="S6" s="12"/>
      <c r="T6" s="23"/>
      <c r="U6" s="24"/>
      <c r="V6" s="24"/>
      <c r="W6" s="20"/>
      <c r="X6" s="20"/>
    </row>
    <row r="7" spans="1:24">
      <c r="A7" s="9" t="s">
        <v>27</v>
      </c>
      <c r="B7" s="25">
        <v>2</v>
      </c>
      <c r="C7" s="25">
        <v>3</v>
      </c>
      <c r="D7" s="25">
        <v>0</v>
      </c>
      <c r="E7" s="25">
        <v>87</v>
      </c>
      <c r="F7" s="25">
        <v>112</v>
      </c>
      <c r="G7" s="25">
        <v>137</v>
      </c>
      <c r="H7" s="26">
        <f>F7/(C7-D7)</f>
        <v>37.333333333333336</v>
      </c>
      <c r="I7" s="26">
        <f>(F7/G7)*100</f>
        <v>81.751824817518255</v>
      </c>
      <c r="J7" s="10"/>
      <c r="K7" s="25">
        <v>1</v>
      </c>
      <c r="L7" s="25">
        <v>1</v>
      </c>
      <c r="M7" s="17"/>
      <c r="N7" s="25">
        <v>62.1</v>
      </c>
      <c r="O7" s="10">
        <v>373</v>
      </c>
      <c r="P7" s="25">
        <v>7</v>
      </c>
      <c r="Q7" s="25">
        <v>190</v>
      </c>
      <c r="R7" s="25">
        <v>8</v>
      </c>
      <c r="S7" s="26">
        <f t="shared" ref="S7:S8" si="5">Q7/R7</f>
        <v>23.75</v>
      </c>
      <c r="T7" s="15" t="s">
        <v>28</v>
      </c>
      <c r="U7" s="25">
        <v>1</v>
      </c>
      <c r="V7" s="10"/>
      <c r="W7" s="20">
        <f t="shared" ref="W7:W8" si="6">Q7/N7</f>
        <v>3.0595813204508855</v>
      </c>
      <c r="X7" s="20">
        <f t="shared" ref="X7:X8" si="7">O7/R7</f>
        <v>46.625</v>
      </c>
    </row>
    <row r="8" spans="1:24">
      <c r="A8" s="9" t="s">
        <v>29</v>
      </c>
      <c r="B8" s="21">
        <v>2</v>
      </c>
      <c r="C8" s="21">
        <v>4</v>
      </c>
      <c r="D8" s="21">
        <v>0</v>
      </c>
      <c r="E8" s="21">
        <v>45</v>
      </c>
      <c r="F8" s="21">
        <v>60</v>
      </c>
      <c r="G8" s="21">
        <v>181</v>
      </c>
      <c r="H8" s="11">
        <f t="shared" ref="H8:H10" si="8">F8/(C8-D8)</f>
        <v>15</v>
      </c>
      <c r="I8" s="12">
        <f t="shared" ref="I8:I10" si="9">(F8/G8)*100</f>
        <v>33.149171270718227</v>
      </c>
      <c r="J8" s="22"/>
      <c r="K8" s="22"/>
      <c r="L8" s="22">
        <v>1</v>
      </c>
      <c r="M8" s="17"/>
      <c r="N8" s="21">
        <v>22</v>
      </c>
      <c r="O8" s="21">
        <v>132</v>
      </c>
      <c r="P8" s="21">
        <v>3</v>
      </c>
      <c r="Q8" s="21">
        <v>111</v>
      </c>
      <c r="R8" s="21">
        <v>2</v>
      </c>
      <c r="S8" s="11">
        <f t="shared" si="5"/>
        <v>55.5</v>
      </c>
      <c r="T8" s="27" t="s">
        <v>30</v>
      </c>
      <c r="U8" s="27"/>
      <c r="V8" s="27"/>
      <c r="W8" s="20">
        <f t="shared" si="6"/>
        <v>5.0454545454545459</v>
      </c>
      <c r="X8" s="20">
        <f t="shared" si="7"/>
        <v>66</v>
      </c>
    </row>
    <row r="9" spans="1:24">
      <c r="A9" s="9" t="s">
        <v>31</v>
      </c>
      <c r="B9" s="28">
        <v>2</v>
      </c>
      <c r="C9" s="28">
        <v>1</v>
      </c>
      <c r="D9" s="28">
        <v>0</v>
      </c>
      <c r="E9" s="28">
        <v>12</v>
      </c>
      <c r="F9" s="28">
        <v>12</v>
      </c>
      <c r="G9" s="28">
        <v>35</v>
      </c>
      <c r="H9" s="11">
        <f t="shared" si="8"/>
        <v>12</v>
      </c>
      <c r="I9" s="29">
        <f t="shared" si="9"/>
        <v>34.285714285714285</v>
      </c>
      <c r="J9" s="22"/>
      <c r="K9" s="22"/>
      <c r="L9" s="21">
        <v>2</v>
      </c>
      <c r="M9" s="17"/>
      <c r="N9" s="17"/>
      <c r="O9" s="17"/>
      <c r="P9" s="17"/>
      <c r="Q9" s="17"/>
      <c r="R9" s="17"/>
      <c r="S9" s="30"/>
      <c r="T9" s="17"/>
      <c r="U9" s="17"/>
      <c r="V9" s="17"/>
      <c r="W9" s="30"/>
      <c r="X9" s="30"/>
    </row>
    <row r="10" spans="1:24">
      <c r="A10" s="9" t="s">
        <v>32</v>
      </c>
      <c r="B10" s="25">
        <v>9</v>
      </c>
      <c r="C10" s="25">
        <v>18</v>
      </c>
      <c r="D10" s="25">
        <v>2</v>
      </c>
      <c r="E10" s="25">
        <v>108</v>
      </c>
      <c r="F10" s="25">
        <v>902</v>
      </c>
      <c r="G10" s="25">
        <v>1552</v>
      </c>
      <c r="H10" s="26">
        <f t="shared" si="8"/>
        <v>56.375</v>
      </c>
      <c r="I10" s="26">
        <f t="shared" si="9"/>
        <v>58.118556701030933</v>
      </c>
      <c r="J10" s="25">
        <v>3</v>
      </c>
      <c r="K10" s="25">
        <v>7</v>
      </c>
      <c r="L10" s="10">
        <v>10</v>
      </c>
      <c r="M10" s="17"/>
      <c r="N10" s="17">
        <v>5</v>
      </c>
      <c r="O10" s="31">
        <v>30</v>
      </c>
      <c r="P10" s="31">
        <v>0</v>
      </c>
      <c r="Q10" s="31">
        <v>27</v>
      </c>
      <c r="R10" s="31">
        <v>0</v>
      </c>
      <c r="S10" s="18"/>
      <c r="T10" s="32"/>
      <c r="U10" s="31"/>
      <c r="V10" s="19"/>
      <c r="W10" s="20">
        <v>5.4</v>
      </c>
      <c r="X10" s="20"/>
    </row>
    <row r="11" spans="1:24">
      <c r="A11" s="9" t="s">
        <v>33</v>
      </c>
      <c r="B11" s="33">
        <v>3</v>
      </c>
      <c r="C11" s="34">
        <v>3</v>
      </c>
      <c r="D11" s="34">
        <v>1</v>
      </c>
      <c r="E11" s="34" t="s">
        <v>34</v>
      </c>
      <c r="F11" s="34">
        <v>74</v>
      </c>
      <c r="G11" s="34">
        <v>85</v>
      </c>
      <c r="H11" s="11">
        <f>F11/(C11-D11)</f>
        <v>37</v>
      </c>
      <c r="I11" s="12">
        <f>(F11/G11)*100</f>
        <v>87.058823529411768</v>
      </c>
      <c r="J11" s="35"/>
      <c r="K11" s="35">
        <v>1</v>
      </c>
      <c r="L11" s="21"/>
      <c r="M11" s="17"/>
      <c r="N11" s="36">
        <v>22</v>
      </c>
      <c r="O11" s="36">
        <v>132</v>
      </c>
      <c r="P11" s="34">
        <v>3</v>
      </c>
      <c r="Q11" s="34">
        <v>107</v>
      </c>
      <c r="R11" s="34">
        <v>3</v>
      </c>
      <c r="S11" s="11">
        <f>Q11/R11</f>
        <v>35.666666666666664</v>
      </c>
      <c r="T11" s="27" t="s">
        <v>35</v>
      </c>
      <c r="U11" s="27"/>
      <c r="V11" s="27"/>
      <c r="W11" s="20">
        <f t="shared" ref="W11:W12" si="10">Q11/N11</f>
        <v>4.8636363636363633</v>
      </c>
      <c r="X11" s="20">
        <f t="shared" ref="X11:X12" si="11">O11/R11</f>
        <v>44</v>
      </c>
    </row>
    <row r="12" spans="1:24">
      <c r="A12" s="9" t="s">
        <v>36</v>
      </c>
      <c r="B12" s="28">
        <v>7</v>
      </c>
      <c r="C12" s="28">
        <v>11</v>
      </c>
      <c r="D12" s="28">
        <v>5</v>
      </c>
      <c r="E12" s="28" t="s">
        <v>37</v>
      </c>
      <c r="F12" s="28">
        <v>57</v>
      </c>
      <c r="G12" s="28">
        <v>76</v>
      </c>
      <c r="H12" s="11">
        <f t="shared" ref="H12:H13" si="12">F12/(C12-D12)</f>
        <v>9.5</v>
      </c>
      <c r="I12" s="29">
        <f t="shared" ref="I12:I13" si="13">(F12/G12)*100</f>
        <v>75</v>
      </c>
      <c r="J12" s="22"/>
      <c r="K12" s="22"/>
      <c r="L12" s="21">
        <v>6</v>
      </c>
      <c r="M12" s="17"/>
      <c r="N12" s="21">
        <v>265.3</v>
      </c>
      <c r="O12" s="21">
        <v>1593</v>
      </c>
      <c r="P12" s="21">
        <v>54</v>
      </c>
      <c r="Q12" s="21">
        <v>846</v>
      </c>
      <c r="R12" s="21">
        <v>17</v>
      </c>
      <c r="S12" s="11">
        <f t="shared" ref="S12" si="14">Q12/R12</f>
        <v>49.764705882352942</v>
      </c>
      <c r="T12" s="27" t="s">
        <v>38</v>
      </c>
      <c r="U12" s="27" t="s">
        <v>39</v>
      </c>
      <c r="V12" s="27"/>
      <c r="W12" s="20">
        <f t="shared" si="10"/>
        <v>3.1888428194496794</v>
      </c>
      <c r="X12" s="20">
        <f t="shared" si="11"/>
        <v>93.705882352941174</v>
      </c>
    </row>
    <row r="13" spans="1:24">
      <c r="A13" s="9" t="s">
        <v>40</v>
      </c>
      <c r="B13" s="10">
        <v>8</v>
      </c>
      <c r="C13" s="10">
        <v>14</v>
      </c>
      <c r="D13" s="10">
        <v>1</v>
      </c>
      <c r="E13" s="10">
        <v>81</v>
      </c>
      <c r="F13" s="10">
        <v>430</v>
      </c>
      <c r="G13" s="10">
        <v>718</v>
      </c>
      <c r="H13" s="11">
        <f t="shared" si="12"/>
        <v>33.07692307692308</v>
      </c>
      <c r="I13" s="12">
        <f t="shared" si="13"/>
        <v>59.888579387186624</v>
      </c>
      <c r="J13" s="10"/>
      <c r="K13" s="10">
        <v>4</v>
      </c>
      <c r="L13" s="25">
        <v>19</v>
      </c>
      <c r="M13" s="10"/>
      <c r="N13" s="31"/>
      <c r="O13" s="19"/>
      <c r="P13" s="19"/>
      <c r="Q13" s="19"/>
      <c r="R13" s="19"/>
      <c r="S13" s="18"/>
      <c r="T13" s="32"/>
      <c r="U13" s="19"/>
      <c r="V13" s="19"/>
      <c r="W13" s="20"/>
      <c r="X13" s="20"/>
    </row>
    <row r="14" spans="1:24">
      <c r="A14" s="9" t="s">
        <v>41</v>
      </c>
      <c r="B14" s="25">
        <v>5</v>
      </c>
      <c r="C14" s="25">
        <v>8</v>
      </c>
      <c r="D14" s="10">
        <v>2</v>
      </c>
      <c r="E14" s="10">
        <v>35</v>
      </c>
      <c r="F14" s="10">
        <v>70</v>
      </c>
      <c r="G14" s="10">
        <v>266</v>
      </c>
      <c r="H14" s="11">
        <f>F14/(C14-D14)</f>
        <v>11.666666666666666</v>
      </c>
      <c r="I14" s="12">
        <f>(F14/G14)*100</f>
        <v>26.315789473684209</v>
      </c>
      <c r="J14" s="10"/>
      <c r="K14" s="10"/>
      <c r="L14" s="25">
        <v>9</v>
      </c>
      <c r="M14" s="17"/>
      <c r="N14" s="10">
        <v>153.19999999999999</v>
      </c>
      <c r="O14" s="10">
        <v>920</v>
      </c>
      <c r="P14" s="10">
        <v>31</v>
      </c>
      <c r="Q14" s="10">
        <v>526</v>
      </c>
      <c r="R14" s="10">
        <v>8</v>
      </c>
      <c r="S14" s="11">
        <f t="shared" ref="S14:S16" si="15">Q14/R14</f>
        <v>65.75</v>
      </c>
      <c r="T14" s="27" t="s">
        <v>42</v>
      </c>
      <c r="U14" s="27"/>
      <c r="V14" s="27"/>
      <c r="W14" s="20">
        <f t="shared" ref="W14:W18" si="16">Q14/N14</f>
        <v>3.4334203655352482</v>
      </c>
      <c r="X14" s="20">
        <f t="shared" ref="X14:X18" si="17">O14/R14</f>
        <v>115</v>
      </c>
    </row>
    <row r="15" spans="1:24">
      <c r="A15" s="9" t="s">
        <v>43</v>
      </c>
      <c r="B15" s="21">
        <v>3</v>
      </c>
      <c r="C15" s="21">
        <v>5</v>
      </c>
      <c r="D15" s="21">
        <v>0</v>
      </c>
      <c r="E15" s="21">
        <v>22</v>
      </c>
      <c r="F15" s="21">
        <v>43</v>
      </c>
      <c r="G15" s="21">
        <v>142</v>
      </c>
      <c r="H15" s="11">
        <f>F15/(C15-D15)</f>
        <v>8.6</v>
      </c>
      <c r="I15" s="12">
        <f>(F15/G15)*100</f>
        <v>30.281690140845068</v>
      </c>
      <c r="J15" s="22"/>
      <c r="K15" s="22"/>
      <c r="L15" s="21">
        <v>1</v>
      </c>
      <c r="M15" s="17"/>
      <c r="N15" s="21">
        <v>64.099999999999994</v>
      </c>
      <c r="O15" s="21">
        <v>385</v>
      </c>
      <c r="P15" s="21">
        <v>10</v>
      </c>
      <c r="Q15" s="21">
        <v>198</v>
      </c>
      <c r="R15" s="21">
        <v>6</v>
      </c>
      <c r="S15" s="11">
        <f t="shared" si="15"/>
        <v>33</v>
      </c>
      <c r="T15" s="27" t="s">
        <v>44</v>
      </c>
      <c r="U15" s="27"/>
      <c r="V15" s="27"/>
      <c r="W15" s="20">
        <f t="shared" si="16"/>
        <v>3.0889235569422779</v>
      </c>
      <c r="X15" s="20">
        <f t="shared" si="17"/>
        <v>64.166666666666671</v>
      </c>
    </row>
    <row r="16" spans="1:24">
      <c r="A16" s="37" t="s">
        <v>45</v>
      </c>
      <c r="B16" s="28">
        <v>4</v>
      </c>
      <c r="C16" s="28">
        <v>7</v>
      </c>
      <c r="D16" s="28">
        <v>1</v>
      </c>
      <c r="E16" s="28">
        <v>47</v>
      </c>
      <c r="F16" s="38">
        <v>78</v>
      </c>
      <c r="G16" s="28">
        <v>217</v>
      </c>
      <c r="H16" s="11">
        <f t="shared" ref="H16" si="18">F16/(C16-D16)</f>
        <v>13</v>
      </c>
      <c r="I16" s="29">
        <f t="shared" ref="I16" si="19">(F16/G16)*100</f>
        <v>35.944700460829495</v>
      </c>
      <c r="J16" s="22"/>
      <c r="K16" s="22"/>
      <c r="L16" s="21">
        <v>2</v>
      </c>
      <c r="M16" s="39"/>
      <c r="N16" s="21">
        <v>104.5</v>
      </c>
      <c r="O16" s="21">
        <v>629</v>
      </c>
      <c r="P16" s="21">
        <v>16</v>
      </c>
      <c r="Q16" s="21">
        <v>337</v>
      </c>
      <c r="R16" s="21">
        <v>14</v>
      </c>
      <c r="S16" s="11">
        <f t="shared" si="15"/>
        <v>24.071428571428573</v>
      </c>
      <c r="T16" s="27" t="s">
        <v>46</v>
      </c>
      <c r="U16" s="27"/>
      <c r="V16" s="27"/>
      <c r="W16" s="20">
        <f t="shared" si="16"/>
        <v>3.2248803827751198</v>
      </c>
      <c r="X16" s="20">
        <f t="shared" si="17"/>
        <v>44.928571428571431</v>
      </c>
    </row>
    <row r="17" spans="1:24">
      <c r="A17" s="9" t="s">
        <v>47</v>
      </c>
      <c r="B17" s="10">
        <v>7</v>
      </c>
      <c r="C17" s="10">
        <v>12</v>
      </c>
      <c r="D17" s="10">
        <v>4</v>
      </c>
      <c r="E17" s="25" t="s">
        <v>48</v>
      </c>
      <c r="F17" s="10">
        <v>104</v>
      </c>
      <c r="G17" s="10">
        <v>318</v>
      </c>
      <c r="H17" s="11">
        <f>F17/(C17-D17)</f>
        <v>13</v>
      </c>
      <c r="I17" s="12">
        <f>(F17/G17)*100</f>
        <v>32.704402515723267</v>
      </c>
      <c r="J17" s="10"/>
      <c r="K17" s="10"/>
      <c r="L17" s="10">
        <v>3</v>
      </c>
      <c r="M17" s="17"/>
      <c r="N17" s="10">
        <v>231</v>
      </c>
      <c r="O17" s="10">
        <v>1386</v>
      </c>
      <c r="P17" s="25">
        <v>42</v>
      </c>
      <c r="Q17" s="10">
        <v>719</v>
      </c>
      <c r="R17" s="10">
        <v>37</v>
      </c>
      <c r="S17" s="11">
        <f>Q17/R17</f>
        <v>19.432432432432432</v>
      </c>
      <c r="T17" s="27" t="s">
        <v>49</v>
      </c>
      <c r="U17" s="27" t="s">
        <v>39</v>
      </c>
      <c r="V17" s="27"/>
      <c r="W17" s="20">
        <f t="shared" si="16"/>
        <v>3.1125541125541125</v>
      </c>
      <c r="X17" s="20">
        <f t="shared" si="17"/>
        <v>37.45945945945946</v>
      </c>
    </row>
    <row r="18" spans="1:24">
      <c r="A18" s="9" t="s">
        <v>50</v>
      </c>
      <c r="B18" s="21">
        <v>5</v>
      </c>
      <c r="C18" s="21">
        <v>8</v>
      </c>
      <c r="D18" s="21">
        <v>2</v>
      </c>
      <c r="E18" s="22" t="s">
        <v>51</v>
      </c>
      <c r="F18" s="21">
        <v>57</v>
      </c>
      <c r="G18" s="21">
        <v>83</v>
      </c>
      <c r="H18" s="11">
        <f>F18/(C18-D18)</f>
        <v>9.5</v>
      </c>
      <c r="I18" s="12">
        <f>(F18/G18)*100</f>
        <v>68.674698795180717</v>
      </c>
      <c r="J18" s="22"/>
      <c r="K18" s="22"/>
      <c r="L18" s="22">
        <v>8</v>
      </c>
      <c r="M18" s="19"/>
      <c r="N18" s="21">
        <v>143.4</v>
      </c>
      <c r="O18" s="21">
        <v>862</v>
      </c>
      <c r="P18" s="21">
        <v>26</v>
      </c>
      <c r="Q18" s="21">
        <v>504</v>
      </c>
      <c r="R18" s="22">
        <v>20</v>
      </c>
      <c r="S18" s="11">
        <f t="shared" ref="S18" si="20">Q18/R18</f>
        <v>25.2</v>
      </c>
      <c r="T18" s="27" t="s">
        <v>52</v>
      </c>
      <c r="U18" s="27" t="s">
        <v>39</v>
      </c>
      <c r="V18" s="27"/>
      <c r="W18" s="20">
        <f t="shared" si="16"/>
        <v>3.514644351464435</v>
      </c>
      <c r="X18" s="20">
        <f t="shared" si="17"/>
        <v>43.1</v>
      </c>
    </row>
    <row r="19" spans="1:24">
      <c r="A19" s="9" t="s">
        <v>53</v>
      </c>
      <c r="B19" s="21">
        <v>7</v>
      </c>
      <c r="C19" s="21">
        <v>14</v>
      </c>
      <c r="D19" s="21">
        <v>1</v>
      </c>
      <c r="E19" s="21">
        <v>41</v>
      </c>
      <c r="F19" s="21">
        <v>247</v>
      </c>
      <c r="G19" s="21">
        <v>656</v>
      </c>
      <c r="H19" s="11">
        <f>F19/(C19-D19)</f>
        <v>19</v>
      </c>
      <c r="I19" s="12">
        <f>(F19/G19)*100</f>
        <v>37.652439024390247</v>
      </c>
      <c r="J19" s="22"/>
      <c r="K19" s="22"/>
      <c r="L19" s="21">
        <v>3</v>
      </c>
      <c r="M19" s="17"/>
      <c r="N19" s="25"/>
      <c r="O19" s="25"/>
      <c r="P19" s="25"/>
      <c r="Q19" s="25"/>
      <c r="R19" s="31"/>
      <c r="S19" s="18"/>
      <c r="T19" s="40"/>
      <c r="U19" s="40"/>
      <c r="V19" s="24"/>
      <c r="W19" s="20"/>
      <c r="X19" s="20"/>
    </row>
    <row r="20" spans="1:24">
      <c r="A20" s="9" t="s">
        <v>54</v>
      </c>
      <c r="B20" s="28">
        <v>3</v>
      </c>
      <c r="C20" s="28">
        <v>2</v>
      </c>
      <c r="D20" s="28">
        <v>1</v>
      </c>
      <c r="E20" s="28">
        <v>4</v>
      </c>
      <c r="F20" s="28">
        <v>4</v>
      </c>
      <c r="G20" s="28">
        <v>24</v>
      </c>
      <c r="H20" s="11">
        <f t="shared" ref="H20" si="21">F20/(C20-D20)</f>
        <v>4</v>
      </c>
      <c r="I20" s="29">
        <f t="shared" ref="I20" si="22">(F20/G20)*100</f>
        <v>16.666666666666664</v>
      </c>
      <c r="J20" s="22"/>
      <c r="K20" s="22"/>
      <c r="L20" s="21"/>
      <c r="M20" s="17"/>
      <c r="N20" s="21">
        <v>69.400000000000006</v>
      </c>
      <c r="O20" s="21">
        <v>418</v>
      </c>
      <c r="P20" s="21">
        <v>13</v>
      </c>
      <c r="Q20" s="21">
        <v>219</v>
      </c>
      <c r="R20" s="21">
        <v>6</v>
      </c>
      <c r="S20" s="11">
        <f t="shared" ref="S20" si="23">Q20/R20</f>
        <v>36.5</v>
      </c>
      <c r="T20" s="27" t="s">
        <v>55</v>
      </c>
      <c r="U20" s="27"/>
      <c r="V20" s="27"/>
      <c r="W20" s="20">
        <f t="shared" ref="W20:W24" si="24">Q20/N20</f>
        <v>3.1556195965417864</v>
      </c>
      <c r="X20" s="20">
        <f t="shared" ref="X20:X24" si="25">O20/R20</f>
        <v>69.666666666666671</v>
      </c>
    </row>
    <row r="21" spans="1:24">
      <c r="A21" s="9" t="s">
        <v>56</v>
      </c>
      <c r="B21" s="25">
        <v>8</v>
      </c>
      <c r="C21" s="25">
        <v>15</v>
      </c>
      <c r="D21" s="25">
        <v>0</v>
      </c>
      <c r="E21" s="25">
        <v>76</v>
      </c>
      <c r="F21" s="25">
        <v>400</v>
      </c>
      <c r="G21" s="25">
        <v>969</v>
      </c>
      <c r="H21" s="26">
        <f>F21/(C21-D21)</f>
        <v>26.666666666666668</v>
      </c>
      <c r="I21" s="26">
        <f>(F21/G21)*100</f>
        <v>41.279669762641895</v>
      </c>
      <c r="J21" s="10"/>
      <c r="K21" s="25">
        <v>4</v>
      </c>
      <c r="L21" s="10"/>
      <c r="M21" s="17"/>
      <c r="N21" s="10">
        <v>54</v>
      </c>
      <c r="O21" s="10">
        <v>324</v>
      </c>
      <c r="P21" s="10">
        <v>16</v>
      </c>
      <c r="Q21" s="10">
        <v>160</v>
      </c>
      <c r="R21" s="10">
        <v>13</v>
      </c>
      <c r="S21" s="26">
        <f>Q21/R21</f>
        <v>12.307692307692308</v>
      </c>
      <c r="T21" s="15" t="s">
        <v>57</v>
      </c>
      <c r="U21" s="10">
        <v>1</v>
      </c>
      <c r="V21" s="10"/>
      <c r="W21" s="20">
        <f t="shared" si="24"/>
        <v>2.9629629629629628</v>
      </c>
      <c r="X21" s="20">
        <f t="shared" si="25"/>
        <v>24.923076923076923</v>
      </c>
    </row>
    <row r="22" spans="1:24">
      <c r="A22" s="9" t="s">
        <v>58</v>
      </c>
      <c r="B22" s="28">
        <v>1</v>
      </c>
      <c r="C22" s="28">
        <v>2</v>
      </c>
      <c r="D22" s="28">
        <v>1</v>
      </c>
      <c r="E22" s="38" t="s">
        <v>59</v>
      </c>
      <c r="F22" s="28">
        <v>2</v>
      </c>
      <c r="G22" s="28">
        <v>24</v>
      </c>
      <c r="H22" s="11">
        <f t="shared" ref="H22:H24" si="26">F22/(C22-D22)</f>
        <v>2</v>
      </c>
      <c r="I22" s="29">
        <f t="shared" ref="I22:I24" si="27">(F22/G22)*100</f>
        <v>8.3333333333333321</v>
      </c>
      <c r="J22" s="22"/>
      <c r="K22" s="22"/>
      <c r="L22" s="21"/>
      <c r="M22" s="17"/>
      <c r="N22" s="21">
        <v>12</v>
      </c>
      <c r="O22" s="21">
        <v>72</v>
      </c>
      <c r="P22" s="21">
        <v>3</v>
      </c>
      <c r="Q22" s="21">
        <v>27</v>
      </c>
      <c r="R22" s="21">
        <v>1</v>
      </c>
      <c r="S22" s="11">
        <f t="shared" ref="S22:S24" si="28">Q22/R22</f>
        <v>27</v>
      </c>
      <c r="T22" s="27" t="s">
        <v>60</v>
      </c>
      <c r="U22" s="27"/>
      <c r="V22" s="27"/>
      <c r="W22" s="20">
        <f t="shared" si="24"/>
        <v>2.25</v>
      </c>
      <c r="X22" s="20">
        <f t="shared" si="25"/>
        <v>72</v>
      </c>
    </row>
    <row r="23" spans="1:24">
      <c r="A23" s="9" t="s">
        <v>61</v>
      </c>
      <c r="B23" s="28">
        <v>10</v>
      </c>
      <c r="C23" s="28">
        <v>20</v>
      </c>
      <c r="D23" s="28">
        <v>0</v>
      </c>
      <c r="E23" s="28">
        <v>107</v>
      </c>
      <c r="F23" s="28">
        <v>407</v>
      </c>
      <c r="G23" s="28">
        <v>983</v>
      </c>
      <c r="H23" s="11">
        <f t="shared" si="26"/>
        <v>20.350000000000001</v>
      </c>
      <c r="I23" s="29">
        <f t="shared" si="27"/>
        <v>41.403865717192268</v>
      </c>
      <c r="J23" s="22">
        <v>1</v>
      </c>
      <c r="K23" s="22"/>
      <c r="L23" s="22">
        <v>6</v>
      </c>
      <c r="M23" s="10"/>
      <c r="N23" s="21">
        <v>30.2</v>
      </c>
      <c r="O23" s="21">
        <v>182</v>
      </c>
      <c r="P23" s="21">
        <v>7</v>
      </c>
      <c r="Q23" s="21">
        <v>121</v>
      </c>
      <c r="R23" s="21">
        <v>3</v>
      </c>
      <c r="S23" s="11">
        <f t="shared" si="28"/>
        <v>40.333333333333336</v>
      </c>
      <c r="T23" s="41" t="s">
        <v>42</v>
      </c>
      <c r="U23" s="27"/>
      <c r="V23" s="27"/>
      <c r="W23" s="20">
        <f t="shared" si="24"/>
        <v>4.0066225165562912</v>
      </c>
      <c r="X23" s="20">
        <f t="shared" si="25"/>
        <v>60.666666666666664</v>
      </c>
    </row>
    <row r="24" spans="1:24" ht="21">
      <c r="A24" s="42" t="s">
        <v>62</v>
      </c>
      <c r="B24" s="43">
        <f>SUM(B3:B23)</f>
        <v>113</v>
      </c>
      <c r="C24" s="43">
        <f>SUM(C3:C23)</f>
        <v>195</v>
      </c>
      <c r="D24" s="43">
        <f>SUM(D3:D23)</f>
        <v>26</v>
      </c>
      <c r="E24" s="43" t="s">
        <v>20</v>
      </c>
      <c r="F24" s="43">
        <f>SUM(F3:F23)</f>
        <v>4766</v>
      </c>
      <c r="G24" s="43">
        <f>SUM(G3:G23)</f>
        <v>9278</v>
      </c>
      <c r="H24" s="44">
        <f t="shared" si="26"/>
        <v>28.201183431952664</v>
      </c>
      <c r="I24" s="45">
        <f t="shared" si="27"/>
        <v>51.368829489114034</v>
      </c>
      <c r="J24" s="43">
        <f>SUM(J3:J23)</f>
        <v>8</v>
      </c>
      <c r="K24" s="43">
        <f>SUM(K3:K23)</f>
        <v>24</v>
      </c>
      <c r="L24" s="6">
        <f>SUM(L3:L23)</f>
        <v>95</v>
      </c>
      <c r="M24" s="6">
        <v>1</v>
      </c>
      <c r="N24" s="46">
        <v>1550.4</v>
      </c>
      <c r="O24" s="6">
        <f>SUM(O2:O23)</f>
        <v>9304</v>
      </c>
      <c r="P24" s="6">
        <f>SUM(P2:P23)</f>
        <v>274</v>
      </c>
      <c r="Q24" s="47">
        <f>SUM(Q3:Q23)</f>
        <v>5221</v>
      </c>
      <c r="R24" s="6">
        <f>SUM(R3:R23)</f>
        <v>159</v>
      </c>
      <c r="S24" s="44">
        <f t="shared" si="28"/>
        <v>32.836477987421382</v>
      </c>
      <c r="T24" s="48" t="s">
        <v>28</v>
      </c>
      <c r="U24" s="48" t="s">
        <v>63</v>
      </c>
      <c r="V24" s="48"/>
      <c r="W24" s="49">
        <f t="shared" si="24"/>
        <v>3.367518059855521</v>
      </c>
      <c r="X24" s="49">
        <f t="shared" si="25"/>
        <v>58.515723270440255</v>
      </c>
    </row>
    <row r="27" spans="1:24">
      <c r="A27" s="55" t="s">
        <v>78</v>
      </c>
      <c r="B27" s="56" t="s">
        <v>2</v>
      </c>
      <c r="C27" s="56" t="s">
        <v>3</v>
      </c>
      <c r="D27" s="56" t="s">
        <v>4</v>
      </c>
      <c r="E27" s="56" t="s">
        <v>5</v>
      </c>
      <c r="F27" s="56" t="s">
        <v>6</v>
      </c>
      <c r="G27" s="56" t="s">
        <v>7</v>
      </c>
      <c r="H27" s="57" t="s">
        <v>8</v>
      </c>
      <c r="I27" s="56" t="s">
        <v>9</v>
      </c>
      <c r="J27" s="56">
        <v>100</v>
      </c>
      <c r="K27" s="56">
        <v>50</v>
      </c>
      <c r="L27" s="56" t="s">
        <v>79</v>
      </c>
      <c r="M27" s="56" t="s">
        <v>80</v>
      </c>
      <c r="N27" s="67" t="s">
        <v>12</v>
      </c>
      <c r="O27" s="56" t="s">
        <v>7</v>
      </c>
      <c r="P27" s="56" t="s">
        <v>13</v>
      </c>
      <c r="Q27" s="56" t="s">
        <v>6</v>
      </c>
      <c r="R27" s="56" t="s">
        <v>14</v>
      </c>
      <c r="S27" s="56" t="s">
        <v>8</v>
      </c>
      <c r="T27" s="56" t="s">
        <v>15</v>
      </c>
      <c r="U27" s="58" t="s">
        <v>16</v>
      </c>
      <c r="V27" s="58" t="s">
        <v>17</v>
      </c>
      <c r="W27" s="56" t="s">
        <v>18</v>
      </c>
      <c r="X27" s="57" t="s">
        <v>9</v>
      </c>
    </row>
    <row r="28" spans="1:24">
      <c r="A28" s="63" t="s">
        <v>81</v>
      </c>
      <c r="B28" s="10">
        <v>88</v>
      </c>
      <c r="C28" s="10">
        <v>135</v>
      </c>
      <c r="D28" s="10">
        <v>16</v>
      </c>
      <c r="E28" s="10" t="s">
        <v>82</v>
      </c>
      <c r="F28" s="10">
        <v>3368</v>
      </c>
      <c r="G28" s="10">
        <v>6498</v>
      </c>
      <c r="H28" s="12">
        <v>28.30252100840336</v>
      </c>
      <c r="I28" s="10">
        <v>51.831332717759317</v>
      </c>
      <c r="J28" s="10">
        <v>6</v>
      </c>
      <c r="K28" s="10">
        <v>12</v>
      </c>
      <c r="L28" s="10">
        <v>77</v>
      </c>
      <c r="M28" s="10"/>
      <c r="N28" s="67">
        <v>1104.2</v>
      </c>
      <c r="O28" s="10">
        <v>6626</v>
      </c>
      <c r="P28" s="10">
        <v>269</v>
      </c>
      <c r="Q28" s="10">
        <v>3254</v>
      </c>
      <c r="R28" s="10">
        <v>125</v>
      </c>
      <c r="S28" s="12">
        <v>26.032</v>
      </c>
      <c r="T28" s="10" t="s">
        <v>83</v>
      </c>
      <c r="U28" s="10">
        <v>4</v>
      </c>
      <c r="V28" s="10">
        <v>2</v>
      </c>
      <c r="W28" s="12">
        <v>2.9465741020223364</v>
      </c>
      <c r="X28" s="12">
        <v>53.008000000000003</v>
      </c>
    </row>
    <row r="29" spans="1:24">
      <c r="A29" s="63" t="s">
        <v>84</v>
      </c>
      <c r="B29" s="59">
        <v>88</v>
      </c>
      <c r="C29" s="59">
        <v>132</v>
      </c>
      <c r="D29" s="59">
        <v>18</v>
      </c>
      <c r="E29" s="59" t="s">
        <v>85</v>
      </c>
      <c r="F29" s="59">
        <v>3278</v>
      </c>
      <c r="G29" s="59">
        <v>7321</v>
      </c>
      <c r="H29" s="59">
        <v>28.754385964912281</v>
      </c>
      <c r="I29" s="59">
        <v>44.775303920229476</v>
      </c>
      <c r="J29" s="59">
        <v>4</v>
      </c>
      <c r="K29" s="59">
        <v>19</v>
      </c>
      <c r="L29" s="59">
        <v>62</v>
      </c>
      <c r="M29" s="59">
        <v>1</v>
      </c>
      <c r="N29" s="67">
        <v>1103.4000000000001</v>
      </c>
      <c r="O29" s="59">
        <v>6622</v>
      </c>
      <c r="P29" s="59">
        <v>285</v>
      </c>
      <c r="Q29" s="59">
        <v>3406</v>
      </c>
      <c r="R29" s="59">
        <v>101</v>
      </c>
      <c r="S29" s="60">
        <v>33.722772277227726</v>
      </c>
      <c r="T29" s="59" t="s">
        <v>86</v>
      </c>
      <c r="U29" s="59">
        <v>1</v>
      </c>
      <c r="V29" s="59"/>
      <c r="W29" s="60">
        <v>3.086822548486496</v>
      </c>
      <c r="X29" s="60">
        <v>65.56435643564356</v>
      </c>
    </row>
    <row r="30" spans="1:24">
      <c r="A30" s="64" t="s">
        <v>87</v>
      </c>
      <c r="B30" s="10">
        <v>99</v>
      </c>
      <c r="C30" s="10">
        <v>136</v>
      </c>
      <c r="D30" s="10">
        <v>24</v>
      </c>
      <c r="E30" s="10">
        <v>188</v>
      </c>
      <c r="F30" s="10">
        <v>4658</v>
      </c>
      <c r="G30" s="10">
        <v>9658</v>
      </c>
      <c r="H30" s="10">
        <v>41.589285714285715</v>
      </c>
      <c r="I30" s="10">
        <v>48.229447090494929</v>
      </c>
      <c r="J30" s="10">
        <v>11</v>
      </c>
      <c r="K30" s="10">
        <v>21</v>
      </c>
      <c r="L30" s="10">
        <v>77</v>
      </c>
      <c r="M30" s="10">
        <v>1</v>
      </c>
      <c r="N30" s="67">
        <v>1666.3</v>
      </c>
      <c r="O30" s="10">
        <v>9999</v>
      </c>
      <c r="P30" s="10">
        <v>392</v>
      </c>
      <c r="Q30" s="10">
        <v>4997</v>
      </c>
      <c r="R30" s="10">
        <v>115</v>
      </c>
      <c r="S30" s="12">
        <v>43.452173913043481</v>
      </c>
      <c r="T30" s="10" t="s">
        <v>88</v>
      </c>
      <c r="U30" s="10">
        <v>2</v>
      </c>
      <c r="V30" s="10"/>
      <c r="W30" s="12">
        <v>2.9988597491448119</v>
      </c>
      <c r="X30" s="12">
        <v>86.947826086956525</v>
      </c>
    </row>
    <row r="31" spans="1:24">
      <c r="A31" s="64" t="s">
        <v>89</v>
      </c>
      <c r="B31" s="10">
        <v>99</v>
      </c>
      <c r="C31" s="10">
        <v>152</v>
      </c>
      <c r="D31" s="10">
        <v>29</v>
      </c>
      <c r="E31" s="10" t="s">
        <v>90</v>
      </c>
      <c r="F31" s="10">
        <v>4126</v>
      </c>
      <c r="G31" s="10">
        <v>8463</v>
      </c>
      <c r="H31" s="10">
        <v>33.54</v>
      </c>
      <c r="I31" s="10">
        <v>48.753397140493917</v>
      </c>
      <c r="J31" s="10">
        <v>6</v>
      </c>
      <c r="K31" s="10">
        <v>24</v>
      </c>
      <c r="L31" s="10">
        <v>84</v>
      </c>
      <c r="M31" s="10"/>
      <c r="N31" s="67">
        <v>1531.3</v>
      </c>
      <c r="O31" s="10">
        <v>9189</v>
      </c>
      <c r="P31" s="10">
        <v>353</v>
      </c>
      <c r="Q31" s="10">
        <v>4451</v>
      </c>
      <c r="R31" s="10">
        <v>136</v>
      </c>
      <c r="S31" s="12">
        <v>32.729999999999997</v>
      </c>
      <c r="T31" s="10" t="s">
        <v>91</v>
      </c>
      <c r="U31" s="10">
        <v>4</v>
      </c>
      <c r="V31" s="10">
        <v>1</v>
      </c>
      <c r="W31" s="10">
        <v>2.91</v>
      </c>
      <c r="X31" s="12">
        <v>67.56</v>
      </c>
    </row>
    <row r="32" spans="1:24">
      <c r="A32" s="64" t="s">
        <v>92</v>
      </c>
      <c r="B32" s="10">
        <v>88</v>
      </c>
      <c r="C32" s="10">
        <v>150</v>
      </c>
      <c r="D32" s="10">
        <v>21</v>
      </c>
      <c r="E32" s="10">
        <v>199</v>
      </c>
      <c r="F32" s="10">
        <v>4014</v>
      </c>
      <c r="G32" s="10">
        <v>8121</v>
      </c>
      <c r="H32" s="10">
        <v>31.11627906976744</v>
      </c>
      <c r="I32" s="10">
        <v>49.427410417436271</v>
      </c>
      <c r="J32" s="10">
        <v>11</v>
      </c>
      <c r="K32" s="10">
        <v>19</v>
      </c>
      <c r="L32" s="10">
        <v>66</v>
      </c>
      <c r="M32" s="10">
        <v>1</v>
      </c>
      <c r="N32" s="67">
        <v>1214.4000000000001</v>
      </c>
      <c r="O32" s="10">
        <v>7288</v>
      </c>
      <c r="P32" s="10">
        <v>239</v>
      </c>
      <c r="Q32" s="10">
        <v>4063</v>
      </c>
      <c r="R32" s="61">
        <v>114</v>
      </c>
      <c r="S32" s="12">
        <v>35.640350877192979</v>
      </c>
      <c r="T32" s="10" t="s">
        <v>93</v>
      </c>
      <c r="U32" s="10" t="s">
        <v>39</v>
      </c>
      <c r="V32" s="10"/>
      <c r="W32" s="12">
        <v>3.3456851119894595</v>
      </c>
      <c r="X32" s="12">
        <v>63.929824561403507</v>
      </c>
    </row>
    <row r="33" spans="1:24">
      <c r="A33" s="68" t="s">
        <v>94</v>
      </c>
      <c r="B33" s="62">
        <v>112</v>
      </c>
      <c r="C33" s="62">
        <v>171</v>
      </c>
      <c r="D33" s="62">
        <v>30</v>
      </c>
      <c r="E33" s="69">
        <v>277</v>
      </c>
      <c r="F33" s="62">
        <v>5404</v>
      </c>
      <c r="G33" s="62">
        <v>10285</v>
      </c>
      <c r="H33" s="11">
        <v>38.33</v>
      </c>
      <c r="I33" s="11">
        <v>52.54</v>
      </c>
      <c r="J33" s="62">
        <v>14</v>
      </c>
      <c r="K33" s="62">
        <v>22</v>
      </c>
      <c r="L33" s="13">
        <v>103</v>
      </c>
      <c r="M33" s="13">
        <v>2</v>
      </c>
      <c r="N33" s="66">
        <v>1718.2</v>
      </c>
      <c r="O33" s="13">
        <v>10310</v>
      </c>
      <c r="P33" s="13">
        <v>362</v>
      </c>
      <c r="Q33" s="13">
        <v>5428</v>
      </c>
      <c r="R33" s="13">
        <v>157</v>
      </c>
      <c r="S33" s="11">
        <v>34.57</v>
      </c>
      <c r="T33" s="27" t="s">
        <v>95</v>
      </c>
      <c r="U33" s="27" t="s">
        <v>96</v>
      </c>
      <c r="V33" s="27"/>
      <c r="W33" s="11">
        <v>3.16</v>
      </c>
      <c r="X33" s="53">
        <v>65.67</v>
      </c>
    </row>
    <row r="34" spans="1:24">
      <c r="A34" s="64" t="s">
        <v>97</v>
      </c>
      <c r="B34" s="10">
        <v>102</v>
      </c>
      <c r="C34" s="10">
        <v>146</v>
      </c>
      <c r="D34" s="10">
        <v>21</v>
      </c>
      <c r="E34" s="10" t="s">
        <v>66</v>
      </c>
      <c r="F34" s="10">
        <v>4202</v>
      </c>
      <c r="G34" s="10">
        <v>7783</v>
      </c>
      <c r="H34" s="10">
        <v>33.616</v>
      </c>
      <c r="I34" s="10">
        <v>53.989464216882951</v>
      </c>
      <c r="J34" s="10">
        <v>4</v>
      </c>
      <c r="K34" s="10">
        <v>24</v>
      </c>
      <c r="L34" s="10">
        <v>93</v>
      </c>
      <c r="M34" s="10"/>
      <c r="N34" s="67">
        <v>1354.1</v>
      </c>
      <c r="O34" s="10">
        <v>8125</v>
      </c>
      <c r="P34" s="10">
        <v>253</v>
      </c>
      <c r="Q34" s="10">
        <v>4130</v>
      </c>
      <c r="R34" s="10">
        <v>142</v>
      </c>
      <c r="S34" s="12">
        <v>29.08450704225352</v>
      </c>
      <c r="T34" s="10" t="s">
        <v>65</v>
      </c>
      <c r="U34" s="10" t="s">
        <v>96</v>
      </c>
      <c r="V34" s="10"/>
      <c r="W34" s="10">
        <v>3.0499963075105239</v>
      </c>
      <c r="X34" s="12">
        <v>57.218309859154928</v>
      </c>
    </row>
    <row r="35" spans="1:24">
      <c r="A35" s="64" t="s">
        <v>98</v>
      </c>
      <c r="B35" s="10">
        <v>110</v>
      </c>
      <c r="C35" s="10">
        <v>183</v>
      </c>
      <c r="D35" s="10">
        <v>28</v>
      </c>
      <c r="E35" s="10">
        <v>171</v>
      </c>
      <c r="F35" s="10">
        <v>4669</v>
      </c>
      <c r="G35" s="10">
        <v>9130</v>
      </c>
      <c r="H35" s="10">
        <v>30.122580645161289</v>
      </c>
      <c r="I35" s="10">
        <v>51.139101861993431</v>
      </c>
      <c r="J35" s="10">
        <v>6</v>
      </c>
      <c r="K35" s="10">
        <v>28</v>
      </c>
      <c r="L35" s="10">
        <v>90</v>
      </c>
      <c r="M35" s="10"/>
      <c r="N35" s="67">
        <v>1490.1</v>
      </c>
      <c r="O35" s="10">
        <v>8941</v>
      </c>
      <c r="P35" s="10">
        <v>260</v>
      </c>
      <c r="Q35" s="10">
        <v>5239</v>
      </c>
      <c r="R35" s="10">
        <v>135</v>
      </c>
      <c r="S35" s="12">
        <v>38.80740740740741</v>
      </c>
      <c r="T35" s="10" t="s">
        <v>71</v>
      </c>
      <c r="U35" s="10" t="s">
        <v>99</v>
      </c>
      <c r="V35" s="10"/>
      <c r="W35" s="12">
        <v>3.868990473377151</v>
      </c>
      <c r="X35" s="12">
        <v>66.229629629629628</v>
      </c>
    </row>
    <row r="36" spans="1:24">
      <c r="A36" s="65" t="s">
        <v>0</v>
      </c>
      <c r="B36" s="10">
        <v>113</v>
      </c>
      <c r="C36" s="10">
        <v>195</v>
      </c>
      <c r="D36" s="10">
        <v>26</v>
      </c>
      <c r="E36" s="10" t="s">
        <v>20</v>
      </c>
      <c r="F36" s="10">
        <v>4766</v>
      </c>
      <c r="G36" s="10">
        <v>9278</v>
      </c>
      <c r="H36" s="12">
        <v>28.2</v>
      </c>
      <c r="I36" s="10">
        <v>51.37</v>
      </c>
      <c r="J36" s="10">
        <v>8</v>
      </c>
      <c r="K36" s="10">
        <v>24</v>
      </c>
      <c r="L36" s="10">
        <v>95</v>
      </c>
      <c r="M36" s="10">
        <v>1</v>
      </c>
      <c r="N36" s="67">
        <v>1550.4</v>
      </c>
      <c r="O36" s="10">
        <v>9304</v>
      </c>
      <c r="P36" s="10">
        <v>274</v>
      </c>
      <c r="Q36" s="10">
        <v>5221</v>
      </c>
      <c r="R36" s="10">
        <v>159</v>
      </c>
      <c r="S36" s="12">
        <v>32.840000000000003</v>
      </c>
      <c r="T36" s="15" t="s">
        <v>65</v>
      </c>
      <c r="U36" s="10">
        <v>5</v>
      </c>
      <c r="V36" s="10"/>
      <c r="W36" s="10">
        <v>3.37</v>
      </c>
      <c r="X36" s="12">
        <v>58.52</v>
      </c>
    </row>
    <row r="39" spans="1:24">
      <c r="A39" s="50" t="s">
        <v>64</v>
      </c>
      <c r="B39" s="51"/>
      <c r="N39" s="52"/>
    </row>
    <row r="40" spans="1:24">
      <c r="A40" s="4" t="s">
        <v>1</v>
      </c>
      <c r="B40" s="5" t="s">
        <v>2</v>
      </c>
      <c r="C40" s="5" t="s">
        <v>3</v>
      </c>
      <c r="D40" s="5" t="s">
        <v>4</v>
      </c>
      <c r="E40" s="5" t="s">
        <v>5</v>
      </c>
      <c r="F40" s="6" t="s">
        <v>6</v>
      </c>
      <c r="G40" s="6" t="s">
        <v>7</v>
      </c>
      <c r="H40" s="7" t="s">
        <v>8</v>
      </c>
      <c r="I40" s="7" t="s">
        <v>9</v>
      </c>
      <c r="J40" s="6">
        <v>100</v>
      </c>
      <c r="K40" s="6">
        <v>50</v>
      </c>
      <c r="L40" s="6" t="s">
        <v>10</v>
      </c>
      <c r="M40" s="6" t="s">
        <v>11</v>
      </c>
      <c r="N40" s="6" t="s">
        <v>12</v>
      </c>
      <c r="O40" s="6" t="s">
        <v>7</v>
      </c>
      <c r="P40" s="6" t="s">
        <v>13</v>
      </c>
      <c r="Q40" s="6" t="s">
        <v>6</v>
      </c>
      <c r="R40" s="6" t="s">
        <v>14</v>
      </c>
      <c r="S40" s="6" t="s">
        <v>8</v>
      </c>
      <c r="T40" s="8" t="s">
        <v>15</v>
      </c>
      <c r="U40" s="8" t="s">
        <v>16</v>
      </c>
      <c r="V40" s="8" t="s">
        <v>17</v>
      </c>
      <c r="W40" s="6" t="s">
        <v>18</v>
      </c>
      <c r="X40" s="6" t="s">
        <v>9</v>
      </c>
    </row>
    <row r="41" spans="1:24">
      <c r="A41" s="9" t="s">
        <v>19</v>
      </c>
      <c r="B41" s="10">
        <v>4</v>
      </c>
      <c r="C41" s="10">
        <v>6</v>
      </c>
      <c r="D41" s="10">
        <v>1</v>
      </c>
      <c r="E41" s="10" t="s">
        <v>20</v>
      </c>
      <c r="F41" s="10">
        <v>333</v>
      </c>
      <c r="G41" s="10">
        <v>370</v>
      </c>
      <c r="H41" s="11">
        <f>F41/(C41-D41)</f>
        <v>66.599999999999994</v>
      </c>
      <c r="I41" s="12">
        <f>(F41/G41)*100</f>
        <v>90</v>
      </c>
      <c r="J41" s="10">
        <v>1</v>
      </c>
      <c r="K41" s="10">
        <v>1</v>
      </c>
      <c r="L41" s="10">
        <v>1</v>
      </c>
      <c r="M41" s="13"/>
      <c r="N41" s="10">
        <v>122</v>
      </c>
      <c r="O41" s="10">
        <v>732</v>
      </c>
      <c r="P41" s="10">
        <v>31</v>
      </c>
      <c r="Q41" s="10">
        <v>401</v>
      </c>
      <c r="R41" s="10">
        <v>8</v>
      </c>
      <c r="S41" s="11">
        <f t="shared" ref="S41" si="29">Q41/R41</f>
        <v>50.125</v>
      </c>
      <c r="T41" s="15" t="s">
        <v>21</v>
      </c>
      <c r="U41" s="10"/>
      <c r="V41" s="10"/>
      <c r="W41" s="12">
        <f>Q41/N41</f>
        <v>3.2868852459016393</v>
      </c>
      <c r="X41" s="53">
        <f>O41/R41</f>
        <v>91.5</v>
      </c>
    </row>
    <row r="42" spans="1:24">
      <c r="A42" s="9" t="s">
        <v>22</v>
      </c>
      <c r="B42" s="17">
        <v>63</v>
      </c>
      <c r="C42" s="17">
        <v>107</v>
      </c>
      <c r="D42" s="17">
        <v>11</v>
      </c>
      <c r="E42" s="17">
        <v>101</v>
      </c>
      <c r="F42" s="17">
        <v>2330</v>
      </c>
      <c r="G42" s="17">
        <v>4865</v>
      </c>
      <c r="H42" s="30">
        <v>24.270833333333332</v>
      </c>
      <c r="I42" s="30">
        <v>47.893114080164437</v>
      </c>
      <c r="J42" s="17">
        <v>1</v>
      </c>
      <c r="K42" s="17">
        <v>12</v>
      </c>
      <c r="L42" s="17">
        <v>45</v>
      </c>
      <c r="M42" s="17"/>
      <c r="N42" s="17">
        <v>1469.5</v>
      </c>
      <c r="O42" s="17">
        <v>8819</v>
      </c>
      <c r="P42" s="17">
        <v>178</v>
      </c>
      <c r="Q42" s="17">
        <v>5147</v>
      </c>
      <c r="R42" s="17">
        <v>140</v>
      </c>
      <c r="S42" s="30">
        <v>36.764285714285712</v>
      </c>
      <c r="T42" s="17" t="s">
        <v>65</v>
      </c>
      <c r="U42" s="17" t="s">
        <v>63</v>
      </c>
      <c r="V42" s="17"/>
      <c r="W42" s="30">
        <v>3.5025518883974143</v>
      </c>
      <c r="X42" s="30">
        <v>62.99285714285714</v>
      </c>
    </row>
    <row r="43" spans="1:24">
      <c r="A43" s="9" t="s">
        <v>24</v>
      </c>
      <c r="B43" s="17">
        <v>25</v>
      </c>
      <c r="C43" s="17">
        <v>46</v>
      </c>
      <c r="D43" s="17">
        <v>7</v>
      </c>
      <c r="E43" s="17" t="s">
        <v>66</v>
      </c>
      <c r="F43" s="17">
        <v>1902</v>
      </c>
      <c r="G43" s="17">
        <v>3345</v>
      </c>
      <c r="H43" s="30">
        <v>48.769230769230766</v>
      </c>
      <c r="I43" s="30">
        <v>56.860986547085204</v>
      </c>
      <c r="J43" s="17">
        <v>6</v>
      </c>
      <c r="K43" s="17">
        <v>7</v>
      </c>
      <c r="L43" s="17">
        <v>37</v>
      </c>
      <c r="M43" s="17"/>
      <c r="N43" s="17">
        <v>19</v>
      </c>
      <c r="O43" s="17">
        <v>114</v>
      </c>
      <c r="P43" s="17">
        <v>3</v>
      </c>
      <c r="Q43" s="17">
        <v>94</v>
      </c>
      <c r="R43" s="17">
        <v>0</v>
      </c>
      <c r="S43" s="30"/>
      <c r="T43" s="17"/>
      <c r="U43" s="17"/>
      <c r="V43" s="17"/>
      <c r="W43" s="30">
        <v>4.95</v>
      </c>
      <c r="X43" s="30"/>
    </row>
    <row r="44" spans="1:24">
      <c r="A44" s="9" t="s">
        <v>26</v>
      </c>
      <c r="B44" s="21">
        <v>5</v>
      </c>
      <c r="C44" s="21">
        <v>9</v>
      </c>
      <c r="D44" s="21">
        <v>1</v>
      </c>
      <c r="E44" s="21">
        <v>35</v>
      </c>
      <c r="F44" s="21">
        <v>160</v>
      </c>
      <c r="G44" s="21">
        <v>310</v>
      </c>
      <c r="H44" s="11">
        <f t="shared" ref="H44" si="30">F44/(C44-D44)</f>
        <v>20</v>
      </c>
      <c r="I44" s="12">
        <f t="shared" ref="I44" si="31">(F44/G44)*100</f>
        <v>51.612903225806448</v>
      </c>
      <c r="J44" s="22"/>
      <c r="K44" s="22"/>
      <c r="L44" s="22">
        <v>9</v>
      </c>
      <c r="M44" s="22">
        <v>1</v>
      </c>
      <c r="N44" s="10"/>
      <c r="O44" s="10"/>
      <c r="P44" s="10"/>
      <c r="Q44" s="17"/>
      <c r="R44" s="17"/>
      <c r="S44" s="30"/>
      <c r="T44" s="17"/>
      <c r="U44" s="17"/>
      <c r="V44" s="17"/>
      <c r="W44" s="30"/>
      <c r="X44" s="30"/>
    </row>
    <row r="45" spans="1:24">
      <c r="A45" s="9" t="s">
        <v>27</v>
      </c>
      <c r="B45" s="17">
        <v>60</v>
      </c>
      <c r="C45" s="17">
        <v>94</v>
      </c>
      <c r="D45" s="17">
        <v>16</v>
      </c>
      <c r="E45" s="17">
        <v>118</v>
      </c>
      <c r="F45" s="17">
        <v>2479</v>
      </c>
      <c r="G45" s="17">
        <v>5593</v>
      </c>
      <c r="H45" s="30">
        <v>31.782051282051281</v>
      </c>
      <c r="I45" s="30">
        <v>44.323261219381372</v>
      </c>
      <c r="J45" s="17">
        <v>1</v>
      </c>
      <c r="K45" s="17">
        <v>18</v>
      </c>
      <c r="L45" s="17">
        <v>34</v>
      </c>
      <c r="M45" s="17"/>
      <c r="N45" s="17">
        <v>1456.4</v>
      </c>
      <c r="O45" s="17">
        <v>8740</v>
      </c>
      <c r="P45" s="17">
        <v>372</v>
      </c>
      <c r="Q45" s="17">
        <v>3959</v>
      </c>
      <c r="R45" s="17">
        <v>127</v>
      </c>
      <c r="S45" s="30">
        <v>31.173228346456693</v>
      </c>
      <c r="T45" s="17" t="s">
        <v>67</v>
      </c>
      <c r="U45" s="17">
        <v>3</v>
      </c>
      <c r="V45" s="17"/>
      <c r="W45" s="30">
        <v>2.7183466080747047</v>
      </c>
      <c r="X45" s="30">
        <v>68.818897637795274</v>
      </c>
    </row>
    <row r="46" spans="1:24">
      <c r="A46" s="9" t="s">
        <v>29</v>
      </c>
      <c r="B46" s="17">
        <v>3</v>
      </c>
      <c r="C46" s="17">
        <v>6</v>
      </c>
      <c r="D46" s="17">
        <v>0</v>
      </c>
      <c r="E46" s="17">
        <v>45</v>
      </c>
      <c r="F46" s="17">
        <v>83</v>
      </c>
      <c r="G46" s="17">
        <v>215</v>
      </c>
      <c r="H46" s="30">
        <v>13.833333333333334</v>
      </c>
      <c r="I46" s="30">
        <v>38.604651162790695</v>
      </c>
      <c r="J46" s="17"/>
      <c r="K46" s="17"/>
      <c r="L46" s="17">
        <v>4</v>
      </c>
      <c r="M46" s="17"/>
      <c r="N46" s="17">
        <v>44</v>
      </c>
      <c r="O46" s="17">
        <v>264</v>
      </c>
      <c r="P46" s="17">
        <v>8</v>
      </c>
      <c r="Q46" s="17">
        <v>199</v>
      </c>
      <c r="R46" s="17">
        <v>5</v>
      </c>
      <c r="S46" s="30">
        <v>39.799999999999997</v>
      </c>
      <c r="T46" s="17" t="s">
        <v>68</v>
      </c>
      <c r="U46" s="17"/>
      <c r="V46" s="17"/>
      <c r="W46" s="30">
        <v>4.5227272727272725</v>
      </c>
      <c r="X46" s="30">
        <v>52.8</v>
      </c>
    </row>
    <row r="47" spans="1:24">
      <c r="A47" s="9" t="s">
        <v>31</v>
      </c>
      <c r="B47" s="21">
        <v>2</v>
      </c>
      <c r="C47" s="21">
        <v>1</v>
      </c>
      <c r="D47" s="21">
        <v>0</v>
      </c>
      <c r="E47" s="21">
        <v>12</v>
      </c>
      <c r="F47" s="21">
        <v>12</v>
      </c>
      <c r="G47" s="21">
        <v>35</v>
      </c>
      <c r="H47" s="11">
        <f t="shared" ref="H47" si="32">F47/(C47-D47)</f>
        <v>12</v>
      </c>
      <c r="I47" s="12">
        <f t="shared" ref="I47" si="33">(F47/G47)*100</f>
        <v>34.285714285714285</v>
      </c>
      <c r="J47" s="22"/>
      <c r="K47" s="22"/>
      <c r="L47" s="21">
        <v>2</v>
      </c>
      <c r="M47" s="17"/>
      <c r="N47" s="17"/>
      <c r="O47" s="17"/>
      <c r="P47" s="17"/>
      <c r="Q47" s="17"/>
      <c r="R47" s="17"/>
      <c r="S47" s="30"/>
      <c r="T47" s="17"/>
      <c r="U47" s="17"/>
      <c r="V47" s="17"/>
      <c r="W47" s="30"/>
      <c r="X47" s="30"/>
    </row>
    <row r="48" spans="1:24">
      <c r="A48" s="9" t="s">
        <v>32</v>
      </c>
      <c r="B48" s="17">
        <v>86</v>
      </c>
      <c r="C48" s="17">
        <v>158</v>
      </c>
      <c r="D48" s="17">
        <v>15</v>
      </c>
      <c r="E48" s="17" t="s">
        <v>69</v>
      </c>
      <c r="F48" s="17">
        <v>6499</v>
      </c>
      <c r="G48" s="17">
        <v>12584</v>
      </c>
      <c r="H48" s="30">
        <v>45.447552447552447</v>
      </c>
      <c r="I48" s="30">
        <v>51.644945963127789</v>
      </c>
      <c r="J48" s="17">
        <v>11</v>
      </c>
      <c r="K48" s="17">
        <v>40</v>
      </c>
      <c r="L48" s="17">
        <v>64</v>
      </c>
      <c r="M48" s="17"/>
      <c r="N48" s="17">
        <v>115.1</v>
      </c>
      <c r="O48" s="17">
        <v>691</v>
      </c>
      <c r="P48" s="17">
        <v>25</v>
      </c>
      <c r="Q48" s="17">
        <v>419</v>
      </c>
      <c r="R48" s="17">
        <v>11</v>
      </c>
      <c r="S48" s="30">
        <v>38.090909090909093</v>
      </c>
      <c r="T48" s="17" t="s">
        <v>70</v>
      </c>
      <c r="U48" s="17"/>
      <c r="V48" s="17"/>
      <c r="W48" s="30">
        <v>3.6403127715030412</v>
      </c>
      <c r="X48" s="30">
        <v>62.81818181818182</v>
      </c>
    </row>
    <row r="49" spans="1:24">
      <c r="A49" s="9" t="s">
        <v>33</v>
      </c>
      <c r="B49" s="17">
        <v>3</v>
      </c>
      <c r="C49" s="17">
        <v>3</v>
      </c>
      <c r="D49" s="17">
        <v>1</v>
      </c>
      <c r="E49" s="17" t="s">
        <v>34</v>
      </c>
      <c r="F49" s="17">
        <v>74</v>
      </c>
      <c r="G49" s="17">
        <v>85</v>
      </c>
      <c r="H49" s="30">
        <v>37</v>
      </c>
      <c r="I49" s="30">
        <v>87.058823529411768</v>
      </c>
      <c r="J49" s="17"/>
      <c r="K49" s="17">
        <v>1</v>
      </c>
      <c r="L49" s="17"/>
      <c r="M49" s="17"/>
      <c r="N49" s="17">
        <v>22</v>
      </c>
      <c r="O49" s="17">
        <v>132</v>
      </c>
      <c r="P49" s="17">
        <v>3</v>
      </c>
      <c r="Q49" s="17">
        <v>107</v>
      </c>
      <c r="R49" s="17">
        <v>3</v>
      </c>
      <c r="S49" s="30">
        <v>35.666666666666664</v>
      </c>
      <c r="T49" s="17" t="s">
        <v>35</v>
      </c>
      <c r="U49" s="17"/>
      <c r="V49" s="17"/>
      <c r="W49" s="30">
        <v>4.8636363636363633</v>
      </c>
      <c r="X49" s="30">
        <v>44</v>
      </c>
    </row>
    <row r="50" spans="1:24">
      <c r="A50" s="9" t="s">
        <v>36</v>
      </c>
      <c r="B50" s="17">
        <v>11</v>
      </c>
      <c r="C50" s="17">
        <v>14</v>
      </c>
      <c r="D50" s="17">
        <v>7</v>
      </c>
      <c r="E50" s="17" t="s">
        <v>37</v>
      </c>
      <c r="F50" s="17">
        <v>95</v>
      </c>
      <c r="G50" s="17">
        <v>127</v>
      </c>
      <c r="H50" s="30">
        <v>13.571428571428571</v>
      </c>
      <c r="I50" s="30">
        <v>74.803149606299215</v>
      </c>
      <c r="J50" s="17"/>
      <c r="K50" s="17"/>
      <c r="L50" s="17">
        <v>6</v>
      </c>
      <c r="M50" s="17"/>
      <c r="N50" s="17">
        <v>376</v>
      </c>
      <c r="O50" s="17">
        <v>2256</v>
      </c>
      <c r="P50" s="17">
        <v>66</v>
      </c>
      <c r="Q50" s="17">
        <v>1243</v>
      </c>
      <c r="R50" s="17">
        <v>23</v>
      </c>
      <c r="S50" s="30">
        <v>54.043478260869563</v>
      </c>
      <c r="T50" s="17" t="s">
        <v>38</v>
      </c>
      <c r="U50" s="17" t="s">
        <v>39</v>
      </c>
      <c r="V50" s="17"/>
      <c r="W50" s="30">
        <v>3.3058510638297873</v>
      </c>
      <c r="X50" s="30">
        <v>98.086956521739125</v>
      </c>
    </row>
    <row r="51" spans="1:24">
      <c r="A51" s="9" t="s">
        <v>40</v>
      </c>
      <c r="B51" s="17">
        <v>23</v>
      </c>
      <c r="C51" s="17">
        <v>38</v>
      </c>
      <c r="D51" s="17">
        <v>2</v>
      </c>
      <c r="E51" s="17">
        <v>145</v>
      </c>
      <c r="F51" s="17">
        <v>1171</v>
      </c>
      <c r="G51" s="17">
        <v>2262</v>
      </c>
      <c r="H51" s="30">
        <v>32.527777777777779</v>
      </c>
      <c r="I51" s="30">
        <v>51.768346595932805</v>
      </c>
      <c r="J51" s="17">
        <v>1</v>
      </c>
      <c r="K51" s="17">
        <v>10</v>
      </c>
      <c r="L51" s="17">
        <v>41</v>
      </c>
      <c r="M51" s="17"/>
      <c r="N51" s="17">
        <v>1.1000000000000001</v>
      </c>
      <c r="O51" s="17">
        <v>7</v>
      </c>
      <c r="P51" s="17">
        <v>0</v>
      </c>
      <c r="Q51" s="17">
        <v>6</v>
      </c>
      <c r="R51" s="17">
        <v>0</v>
      </c>
      <c r="S51" s="30"/>
      <c r="T51" s="17"/>
      <c r="U51" s="17"/>
      <c r="V51" s="17"/>
      <c r="W51" s="30">
        <v>5.4545454545454541</v>
      </c>
      <c r="X51" s="30"/>
    </row>
    <row r="52" spans="1:24">
      <c r="A52" s="9" t="s">
        <v>41</v>
      </c>
      <c r="B52" s="17">
        <v>28</v>
      </c>
      <c r="C52" s="17">
        <v>26</v>
      </c>
      <c r="D52" s="17">
        <v>10</v>
      </c>
      <c r="E52" s="17">
        <v>20</v>
      </c>
      <c r="F52" s="17">
        <v>137</v>
      </c>
      <c r="G52" s="17">
        <v>595</v>
      </c>
      <c r="H52" s="30">
        <v>8.5625</v>
      </c>
      <c r="I52" s="30">
        <v>23.025210084033613</v>
      </c>
      <c r="J52" s="17"/>
      <c r="K52" s="17"/>
      <c r="L52" s="17">
        <v>9</v>
      </c>
      <c r="M52" s="17"/>
      <c r="N52" s="17">
        <v>651.29999999999995</v>
      </c>
      <c r="O52" s="17">
        <v>3909</v>
      </c>
      <c r="P52" s="17">
        <v>147</v>
      </c>
      <c r="Q52" s="17">
        <v>2137</v>
      </c>
      <c r="R52" s="17">
        <v>59</v>
      </c>
      <c r="S52" s="30">
        <v>36.220338983050844</v>
      </c>
      <c r="T52" s="17" t="s">
        <v>71</v>
      </c>
      <c r="U52" s="17" t="s">
        <v>39</v>
      </c>
      <c r="V52" s="17"/>
      <c r="W52" s="30">
        <v>3.2811300475971139</v>
      </c>
      <c r="X52" s="30">
        <v>66.254237288135599</v>
      </c>
    </row>
    <row r="53" spans="1:24">
      <c r="A53" s="9" t="s">
        <v>43</v>
      </c>
      <c r="B53" s="17">
        <v>3</v>
      </c>
      <c r="C53" s="17">
        <v>5</v>
      </c>
      <c r="D53" s="17">
        <v>0</v>
      </c>
      <c r="E53" s="17">
        <v>22</v>
      </c>
      <c r="F53" s="17">
        <v>43</v>
      </c>
      <c r="G53" s="17">
        <v>142</v>
      </c>
      <c r="H53" s="30">
        <v>8.6</v>
      </c>
      <c r="I53" s="30">
        <v>30.281690140845068</v>
      </c>
      <c r="J53" s="17"/>
      <c r="K53" s="17"/>
      <c r="L53" s="17">
        <v>1</v>
      </c>
      <c r="M53" s="17"/>
      <c r="N53" s="17">
        <v>64.099999999999994</v>
      </c>
      <c r="O53" s="17">
        <v>385</v>
      </c>
      <c r="P53" s="17">
        <v>10</v>
      </c>
      <c r="Q53" s="17">
        <v>198</v>
      </c>
      <c r="R53" s="17">
        <v>6</v>
      </c>
      <c r="S53" s="30">
        <v>33</v>
      </c>
      <c r="T53" s="17" t="s">
        <v>44</v>
      </c>
      <c r="U53" s="17"/>
      <c r="V53" s="17"/>
      <c r="W53" s="30">
        <v>3.0889235569422779</v>
      </c>
      <c r="X53" s="30">
        <v>64.166666666666671</v>
      </c>
    </row>
    <row r="54" spans="1:24">
      <c r="A54" s="9" t="s">
        <v>45</v>
      </c>
      <c r="B54" s="17">
        <v>4</v>
      </c>
      <c r="C54" s="17">
        <v>7</v>
      </c>
      <c r="D54" s="17">
        <v>1</v>
      </c>
      <c r="E54" s="17">
        <v>47</v>
      </c>
      <c r="F54" s="17">
        <v>78</v>
      </c>
      <c r="G54" s="17">
        <v>217</v>
      </c>
      <c r="H54" s="30">
        <v>13</v>
      </c>
      <c r="I54" s="30">
        <v>35.944700460829495</v>
      </c>
      <c r="J54" s="17"/>
      <c r="K54" s="17"/>
      <c r="L54" s="17">
        <v>2</v>
      </c>
      <c r="M54" s="17"/>
      <c r="N54" s="17">
        <v>104.5</v>
      </c>
      <c r="O54" s="17">
        <v>629</v>
      </c>
      <c r="P54" s="17">
        <v>16</v>
      </c>
      <c r="Q54" s="17">
        <v>337</v>
      </c>
      <c r="R54" s="17">
        <v>14</v>
      </c>
      <c r="S54" s="30">
        <v>24.071428571428573</v>
      </c>
      <c r="T54" s="17" t="s">
        <v>46</v>
      </c>
      <c r="U54" s="17"/>
      <c r="V54" s="17"/>
      <c r="W54" s="30">
        <v>3.2248803827751198</v>
      </c>
      <c r="X54" s="30">
        <v>44.928571428571431</v>
      </c>
    </row>
    <row r="55" spans="1:24">
      <c r="A55" s="9" t="s">
        <v>47</v>
      </c>
      <c r="B55" s="17">
        <v>25</v>
      </c>
      <c r="C55" s="17">
        <v>36</v>
      </c>
      <c r="D55" s="17">
        <v>9</v>
      </c>
      <c r="E55" s="17">
        <v>102</v>
      </c>
      <c r="F55" s="17">
        <v>497</v>
      </c>
      <c r="G55" s="17">
        <v>1192</v>
      </c>
      <c r="H55" s="30">
        <v>18.407407407407408</v>
      </c>
      <c r="I55" s="30">
        <v>41.694630872483224</v>
      </c>
      <c r="J55" s="17">
        <v>1</v>
      </c>
      <c r="K55" s="17">
        <v>1</v>
      </c>
      <c r="L55" s="17">
        <v>10</v>
      </c>
      <c r="M55" s="17"/>
      <c r="N55" s="17">
        <v>645</v>
      </c>
      <c r="O55" s="17">
        <v>3870</v>
      </c>
      <c r="P55" s="17">
        <v>120</v>
      </c>
      <c r="Q55" s="17">
        <v>2179</v>
      </c>
      <c r="R55" s="17">
        <v>68</v>
      </c>
      <c r="S55" s="30">
        <v>32.044117647058826</v>
      </c>
      <c r="T55" s="17" t="s">
        <v>72</v>
      </c>
      <c r="U55" s="17" t="s">
        <v>73</v>
      </c>
      <c r="V55" s="17"/>
      <c r="W55" s="30">
        <v>3.3782945736434109</v>
      </c>
      <c r="X55" s="30">
        <v>56.911764705882355</v>
      </c>
    </row>
    <row r="56" spans="1:24">
      <c r="A56" s="9" t="s">
        <v>50</v>
      </c>
      <c r="B56" s="17">
        <v>7</v>
      </c>
      <c r="C56" s="17">
        <v>11</v>
      </c>
      <c r="D56" s="17">
        <v>2</v>
      </c>
      <c r="E56" s="17" t="s">
        <v>51</v>
      </c>
      <c r="F56" s="17">
        <v>70</v>
      </c>
      <c r="G56" s="17">
        <v>111</v>
      </c>
      <c r="H56" s="30">
        <v>7.7777777777777777</v>
      </c>
      <c r="I56" s="30">
        <v>63.063063063063062</v>
      </c>
      <c r="J56" s="17"/>
      <c r="K56" s="17"/>
      <c r="L56" s="17">
        <v>8</v>
      </c>
      <c r="M56" s="17"/>
      <c r="N56" s="17">
        <v>178.4</v>
      </c>
      <c r="O56" s="17">
        <v>1072</v>
      </c>
      <c r="P56" s="17">
        <v>35</v>
      </c>
      <c r="Q56" s="17">
        <v>622</v>
      </c>
      <c r="R56" s="17">
        <v>22</v>
      </c>
      <c r="S56" s="30">
        <v>28.272727272727273</v>
      </c>
      <c r="T56" s="17" t="s">
        <v>52</v>
      </c>
      <c r="U56" s="17" t="s">
        <v>39</v>
      </c>
      <c r="V56" s="17"/>
      <c r="W56" s="30">
        <v>3.4865470852017935</v>
      </c>
      <c r="X56" s="30">
        <v>48.727272727272727</v>
      </c>
    </row>
    <row r="57" spans="1:24">
      <c r="A57" s="9" t="s">
        <v>53</v>
      </c>
      <c r="B57" s="17">
        <v>13</v>
      </c>
      <c r="C57" s="17">
        <v>24</v>
      </c>
      <c r="D57" s="17">
        <v>2</v>
      </c>
      <c r="E57" s="17" t="s">
        <v>74</v>
      </c>
      <c r="F57" s="17">
        <v>519</v>
      </c>
      <c r="G57" s="17">
        <v>1187</v>
      </c>
      <c r="H57" s="30">
        <v>23.59090909090909</v>
      </c>
      <c r="I57" s="30">
        <v>43.723673125526538</v>
      </c>
      <c r="J57" s="17"/>
      <c r="K57" s="17">
        <v>2</v>
      </c>
      <c r="L57" s="17">
        <v>14</v>
      </c>
      <c r="M57" s="17"/>
      <c r="N57" s="17"/>
      <c r="O57" s="17"/>
      <c r="P57" s="17"/>
      <c r="Q57" s="17"/>
      <c r="R57" s="17"/>
      <c r="S57" s="30"/>
      <c r="T57" s="17"/>
      <c r="U57" s="17"/>
      <c r="V57" s="17"/>
      <c r="W57" s="30"/>
      <c r="X57" s="30"/>
    </row>
    <row r="58" spans="1:24">
      <c r="A58" s="9" t="s">
        <v>54</v>
      </c>
      <c r="B58" s="17">
        <v>5</v>
      </c>
      <c r="C58" s="17">
        <v>3</v>
      </c>
      <c r="D58" s="17">
        <v>1</v>
      </c>
      <c r="E58" s="17">
        <v>14</v>
      </c>
      <c r="F58" s="17">
        <v>14</v>
      </c>
      <c r="G58" s="17">
        <v>49</v>
      </c>
      <c r="H58" s="30">
        <v>7</v>
      </c>
      <c r="I58" s="30">
        <v>28.571428571428569</v>
      </c>
      <c r="J58" s="17"/>
      <c r="K58" s="17"/>
      <c r="L58" s="17"/>
      <c r="M58" s="17"/>
      <c r="N58" s="17">
        <v>108.4</v>
      </c>
      <c r="O58" s="17">
        <v>652</v>
      </c>
      <c r="P58" s="17">
        <v>21</v>
      </c>
      <c r="Q58" s="17">
        <v>372</v>
      </c>
      <c r="R58" s="17">
        <v>10</v>
      </c>
      <c r="S58" s="30">
        <v>37.200000000000003</v>
      </c>
      <c r="T58" s="17" t="s">
        <v>55</v>
      </c>
      <c r="U58" s="17"/>
      <c r="V58" s="17"/>
      <c r="W58" s="30">
        <v>3.4317343173431731</v>
      </c>
      <c r="X58" s="30">
        <v>65.2</v>
      </c>
    </row>
    <row r="59" spans="1:24">
      <c r="A59" s="9" t="s">
        <v>56</v>
      </c>
      <c r="B59" s="17">
        <v>88</v>
      </c>
      <c r="C59" s="17">
        <v>158</v>
      </c>
      <c r="D59" s="17">
        <v>15</v>
      </c>
      <c r="E59" s="17" t="s">
        <v>75</v>
      </c>
      <c r="F59" s="17">
        <v>5326</v>
      </c>
      <c r="G59" s="17">
        <v>10925</v>
      </c>
      <c r="H59" s="30">
        <v>37.244755244755247</v>
      </c>
      <c r="I59" s="30">
        <v>48.750572082379861</v>
      </c>
      <c r="J59" s="17">
        <v>7</v>
      </c>
      <c r="K59" s="17">
        <v>32</v>
      </c>
      <c r="L59" s="17">
        <v>25</v>
      </c>
      <c r="M59" s="17"/>
      <c r="N59" s="17">
        <v>169</v>
      </c>
      <c r="O59" s="17">
        <v>1014</v>
      </c>
      <c r="P59" s="17">
        <v>38</v>
      </c>
      <c r="Q59" s="17">
        <v>567</v>
      </c>
      <c r="R59" s="17">
        <v>18</v>
      </c>
      <c r="S59" s="30">
        <v>31.5</v>
      </c>
      <c r="T59" s="17" t="s">
        <v>76</v>
      </c>
      <c r="U59" s="17">
        <v>1</v>
      </c>
      <c r="V59" s="17"/>
      <c r="W59" s="30">
        <v>3.3550295857988166</v>
      </c>
      <c r="X59" s="30">
        <v>56.333333333333336</v>
      </c>
    </row>
    <row r="60" spans="1:24">
      <c r="A60" s="9" t="s">
        <v>58</v>
      </c>
      <c r="B60" s="21">
        <v>1</v>
      </c>
      <c r="C60" s="21">
        <v>2</v>
      </c>
      <c r="D60" s="21">
        <v>1</v>
      </c>
      <c r="E60" s="22" t="s">
        <v>59</v>
      </c>
      <c r="F60" s="21">
        <v>2</v>
      </c>
      <c r="G60" s="21">
        <v>24</v>
      </c>
      <c r="H60" s="11">
        <f t="shared" ref="H60" si="34">F60/(C60-D60)</f>
        <v>2</v>
      </c>
      <c r="I60" s="12">
        <f t="shared" ref="I60" si="35">(F60/G60)*100</f>
        <v>8.3333333333333321</v>
      </c>
      <c r="J60" s="22"/>
      <c r="K60" s="22"/>
      <c r="L60" s="21"/>
      <c r="M60" s="17"/>
      <c r="N60" s="21">
        <v>12</v>
      </c>
      <c r="O60" s="21">
        <v>72</v>
      </c>
      <c r="P60" s="21">
        <v>3</v>
      </c>
      <c r="Q60" s="21">
        <v>27</v>
      </c>
      <c r="R60" s="21">
        <v>1</v>
      </c>
      <c r="S60" s="11">
        <f t="shared" ref="S60" si="36">Q60/R60</f>
        <v>27</v>
      </c>
      <c r="T60" s="27" t="s">
        <v>60</v>
      </c>
      <c r="U60" s="27"/>
      <c r="V60" s="27"/>
      <c r="W60" s="20">
        <f t="shared" ref="W60" si="37">Q60/N60</f>
        <v>2.25</v>
      </c>
      <c r="X60" s="20">
        <f t="shared" ref="X60" si="38">O60/R60</f>
        <v>72</v>
      </c>
    </row>
    <row r="61" spans="1:24">
      <c r="A61" s="9" t="s">
        <v>61</v>
      </c>
      <c r="B61" s="17">
        <v>20</v>
      </c>
      <c r="C61" s="17">
        <v>40</v>
      </c>
      <c r="D61" s="17">
        <v>1</v>
      </c>
      <c r="E61" s="17" t="s">
        <v>77</v>
      </c>
      <c r="F61" s="17">
        <v>1087</v>
      </c>
      <c r="G61" s="17">
        <v>2367</v>
      </c>
      <c r="H61" s="30">
        <v>27.871794871794872</v>
      </c>
      <c r="I61" s="30">
        <v>45.923109421208281</v>
      </c>
      <c r="J61" s="17">
        <v>2</v>
      </c>
      <c r="K61" s="17">
        <v>4</v>
      </c>
      <c r="L61" s="17">
        <v>15</v>
      </c>
      <c r="M61" s="17"/>
      <c r="N61" s="17">
        <v>78.099999999999994</v>
      </c>
      <c r="O61" s="17">
        <v>469</v>
      </c>
      <c r="P61" s="17">
        <v>12</v>
      </c>
      <c r="Q61" s="17">
        <v>322</v>
      </c>
      <c r="R61" s="17">
        <v>4</v>
      </c>
      <c r="S61" s="30">
        <v>80.5</v>
      </c>
      <c r="T61" s="17" t="s">
        <v>42</v>
      </c>
      <c r="U61" s="17"/>
      <c r="V61" s="17"/>
      <c r="W61" s="30">
        <v>4.1441441441441436</v>
      </c>
      <c r="X61" s="30">
        <v>117.25</v>
      </c>
    </row>
    <row r="62" spans="1:24">
      <c r="A62" s="42" t="s">
        <v>62</v>
      </c>
      <c r="B62" s="70">
        <f>SUM(B41:B61)</f>
        <v>479</v>
      </c>
      <c r="C62" s="70">
        <f>SUM(C41:C61)</f>
        <v>794</v>
      </c>
      <c r="D62" s="70">
        <f>SUM(D41:D61)</f>
        <v>103</v>
      </c>
      <c r="E62" s="54" t="s">
        <v>69</v>
      </c>
      <c r="F62" s="70">
        <f>SUM(F41:F61)</f>
        <v>22911</v>
      </c>
      <c r="G62" s="70">
        <f>SUM(G41:G61)</f>
        <v>46600</v>
      </c>
      <c r="H62" s="44">
        <f t="shared" ref="H62" si="39">F62/(C62-D62)</f>
        <v>33.156295224312593</v>
      </c>
      <c r="I62" s="45">
        <f t="shared" ref="I62" si="40">(F62/G62)*100</f>
        <v>49.165236051502148</v>
      </c>
      <c r="J62" s="70">
        <f>SUM(J41:J61)</f>
        <v>31</v>
      </c>
      <c r="K62" s="70">
        <f>SUM(K41:K61)</f>
        <v>128</v>
      </c>
      <c r="L62" s="70">
        <f>SUM(L41:L61)</f>
        <v>327</v>
      </c>
      <c r="M62" s="70">
        <f>SUM(M41:M61)</f>
        <v>1</v>
      </c>
      <c r="N62" s="71">
        <v>5637.5</v>
      </c>
      <c r="O62" s="70">
        <f>SUM(O41:O61)</f>
        <v>33827</v>
      </c>
      <c r="P62" s="70">
        <f>SUM(P41:P61)</f>
        <v>1088</v>
      </c>
      <c r="Q62" s="70">
        <f>SUM(Q41:Q61)</f>
        <v>18336</v>
      </c>
      <c r="R62" s="70">
        <f>SUM(R41:R61)</f>
        <v>519</v>
      </c>
      <c r="S62" s="44">
        <f t="shared" ref="S62" si="41">Q62/R62</f>
        <v>35.329479768786129</v>
      </c>
      <c r="T62" s="72" t="s">
        <v>65</v>
      </c>
      <c r="U62" s="70">
        <v>14</v>
      </c>
      <c r="V62" s="70"/>
      <c r="W62" s="49">
        <f t="shared" ref="W62" si="42">Q62/N62</f>
        <v>3.2525055432372505</v>
      </c>
      <c r="X62" s="49">
        <f t="shared" ref="X62" si="43">O62/R62</f>
        <v>65.177263969171477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2013-04-07T02:32:35Z</cp:lastPrinted>
  <dcterms:created xsi:type="dcterms:W3CDTF">2013-04-07T00:52:19Z</dcterms:created>
  <dcterms:modified xsi:type="dcterms:W3CDTF">2013-04-07T02:32:48Z</dcterms:modified>
</cp:coreProperties>
</file>