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0" yWindow="380" windowWidth="18900" windowHeight="70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52" i="1"/>
  <c r="L52"/>
  <c r="H52"/>
  <c r="G52"/>
  <c r="J52" s="1"/>
  <c r="F52"/>
  <c r="I52" s="1"/>
  <c r="D52"/>
  <c r="C52"/>
  <c r="B52"/>
  <c r="W42"/>
  <c r="V42"/>
  <c r="J39"/>
  <c r="K38"/>
  <c r="J38"/>
  <c r="I38"/>
  <c r="K37"/>
  <c r="J37"/>
  <c r="I37"/>
  <c r="V18"/>
  <c r="S18"/>
  <c r="R18"/>
  <c r="T18" s="1"/>
  <c r="Q18"/>
  <c r="P18"/>
  <c r="M18"/>
  <c r="L18"/>
  <c r="H18"/>
  <c r="G18"/>
  <c r="K18" s="1"/>
  <c r="F18"/>
  <c r="I18" s="1"/>
  <c r="E18"/>
  <c r="D18"/>
  <c r="C18"/>
  <c r="B18"/>
  <c r="X17"/>
  <c r="W17"/>
  <c r="V17"/>
  <c r="T17"/>
  <c r="J17"/>
  <c r="X16"/>
  <c r="W16"/>
  <c r="V16"/>
  <c r="T16"/>
  <c r="K16"/>
  <c r="J16"/>
  <c r="I16"/>
  <c r="X15"/>
  <c r="W15"/>
  <c r="V15"/>
  <c r="T15"/>
  <c r="K15"/>
  <c r="J15"/>
  <c r="I15"/>
  <c r="K14"/>
  <c r="J14"/>
  <c r="I14"/>
  <c r="X13"/>
  <c r="W13"/>
  <c r="V13"/>
  <c r="T13"/>
  <c r="K13"/>
  <c r="J13"/>
  <c r="I13"/>
  <c r="K12"/>
  <c r="J12"/>
  <c r="I12"/>
  <c r="X11"/>
  <c r="W11"/>
  <c r="V11"/>
  <c r="T11"/>
  <c r="J11"/>
  <c r="I11"/>
  <c r="X10"/>
  <c r="W10"/>
  <c r="T10"/>
  <c r="X9"/>
  <c r="W9"/>
  <c r="V9"/>
  <c r="T9"/>
  <c r="K9"/>
  <c r="J9"/>
  <c r="I9"/>
  <c r="K8"/>
  <c r="J8"/>
  <c r="I8"/>
  <c r="K7"/>
  <c r="J7"/>
  <c r="I7"/>
  <c r="X6"/>
  <c r="W6"/>
  <c r="V6"/>
  <c r="T6"/>
  <c r="K6"/>
  <c r="J6"/>
  <c r="I6"/>
  <c r="J5"/>
  <c r="K4"/>
  <c r="J4"/>
  <c r="I4"/>
  <c r="K3"/>
  <c r="J3"/>
  <c r="I3"/>
  <c r="X2"/>
  <c r="W2"/>
  <c r="V2"/>
  <c r="T2"/>
  <c r="K2"/>
  <c r="J2"/>
  <c r="I2"/>
  <c r="S52" l="1"/>
  <c r="T52" s="1"/>
  <c r="W18"/>
  <c r="V52"/>
  <c r="X18"/>
  <c r="J18"/>
  <c r="K52"/>
  <c r="X52" l="1"/>
  <c r="W52"/>
</calcChain>
</file>

<file path=xl/sharedStrings.xml><?xml version="1.0" encoding="utf-8"?>
<sst xmlns="http://schemas.openxmlformats.org/spreadsheetml/2006/main" count="128" uniqueCount="74">
  <si>
    <t>Name</t>
  </si>
  <si>
    <t>M</t>
  </si>
  <si>
    <t>Inns</t>
  </si>
  <si>
    <t>NO</t>
  </si>
  <si>
    <t>HS</t>
  </si>
  <si>
    <t>Runs</t>
  </si>
  <si>
    <t>Balls</t>
  </si>
  <si>
    <t>Bound</t>
  </si>
  <si>
    <t>Ave</t>
  </si>
  <si>
    <t>S/R</t>
  </si>
  <si>
    <t>B/B</t>
  </si>
  <si>
    <t>Cts</t>
  </si>
  <si>
    <t xml:space="preserve">Overs </t>
  </si>
  <si>
    <t>Mdn</t>
  </si>
  <si>
    <t>Wkts</t>
  </si>
  <si>
    <t>Best</t>
  </si>
  <si>
    <t>R/O</t>
  </si>
  <si>
    <t>R/100</t>
  </si>
  <si>
    <t>TD Astle</t>
  </si>
  <si>
    <t>3/41</t>
  </si>
  <si>
    <t>CJ Bowes</t>
  </si>
  <si>
    <t>JCT Boyle</t>
  </si>
  <si>
    <t>HJ Chamberlain</t>
  </si>
  <si>
    <t>4*</t>
  </si>
  <si>
    <t>AM Ellis</t>
  </si>
  <si>
    <t>29*</t>
  </si>
  <si>
    <t>4/28</t>
  </si>
  <si>
    <t>CD Fletcher</t>
  </si>
  <si>
    <t>42*</t>
  </si>
  <si>
    <t>10/2</t>
  </si>
  <si>
    <t>PG Fulton</t>
  </si>
  <si>
    <t>116*</t>
  </si>
  <si>
    <t>MJ Henry</t>
  </si>
  <si>
    <t>10*</t>
  </si>
  <si>
    <t>3/44</t>
  </si>
  <si>
    <t>KA Jamieson</t>
  </si>
  <si>
    <t>2/32</t>
  </si>
  <si>
    <t>TG Johnston</t>
  </si>
  <si>
    <t>27*</t>
  </si>
  <si>
    <t>3/30</t>
  </si>
  <si>
    <t>TWM Latham</t>
  </si>
  <si>
    <t>2/2</t>
  </si>
  <si>
    <t>CE McConchie</t>
  </si>
  <si>
    <t>50*</t>
  </si>
  <si>
    <t>1/6</t>
  </si>
  <si>
    <t>HM Nichols</t>
  </si>
  <si>
    <t>HB Shipley</t>
  </si>
  <si>
    <t>3/37</t>
  </si>
  <si>
    <t>LV Van Beek</t>
  </si>
  <si>
    <t>4/55</t>
  </si>
  <si>
    <t>WSA Williams</t>
  </si>
  <si>
    <t>9*</t>
  </si>
  <si>
    <t>27</t>
  </si>
  <si>
    <t>3/39</t>
  </si>
  <si>
    <t>Total</t>
  </si>
  <si>
    <t>45/4</t>
  </si>
  <si>
    <t>2016/17 Career</t>
  </si>
  <si>
    <t>3/31</t>
  </si>
  <si>
    <t>5/17</t>
  </si>
  <si>
    <t>47*</t>
  </si>
  <si>
    <t>19/5</t>
  </si>
  <si>
    <t>37*</t>
  </si>
  <si>
    <t>6/45</t>
  </si>
  <si>
    <t>13*</t>
  </si>
  <si>
    <t>3/59</t>
  </si>
  <si>
    <t>33/3</t>
  </si>
  <si>
    <t>3/43</t>
  </si>
  <si>
    <t>3</t>
  </si>
  <si>
    <t>34</t>
  </si>
  <si>
    <t>204</t>
  </si>
  <si>
    <t>1</t>
  </si>
  <si>
    <t>189</t>
  </si>
  <si>
    <t>4/23</t>
  </si>
  <si>
    <t>217/8</t>
  </si>
</sst>
</file>

<file path=xl/styles.xml><?xml version="1.0" encoding="utf-8"?>
<styleSheet xmlns="http://schemas.openxmlformats.org/spreadsheetml/2006/main">
  <numFmts count="1">
    <numFmt numFmtId="164" formatCode="0.0"/>
  </numFmts>
  <fonts count="10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8"/>
      <color theme="1"/>
      <name val="Arial"/>
      <family val="2"/>
    </font>
    <font>
      <sz val="8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b/>
      <sz val="10"/>
      <name val="Arial"/>
      <family val="2"/>
    </font>
    <font>
      <b/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2" fillId="0" borderId="2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8" fillId="0" borderId="0" xfId="0" applyFont="1" applyFill="1" applyBorder="1"/>
    <xf numFmtId="0" fontId="9" fillId="0" borderId="1" xfId="0" applyFont="1" applyBorder="1"/>
    <xf numFmtId="164" fontId="3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7" fillId="0" borderId="1" xfId="0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52"/>
  <sheetViews>
    <sheetView tabSelected="1" workbookViewId="0">
      <selection activeCell="O19" sqref="O19"/>
    </sheetView>
  </sheetViews>
  <sheetFormatPr defaultRowHeight="14.5"/>
  <cols>
    <col min="1" max="1" width="11.26953125" customWidth="1"/>
    <col min="2" max="2" width="4.54296875" customWidth="1"/>
    <col min="3" max="3" width="4.36328125" customWidth="1"/>
    <col min="4" max="4" width="3.90625" customWidth="1"/>
    <col min="5" max="5" width="4.54296875" customWidth="1"/>
    <col min="6" max="6" width="5.08984375" customWidth="1"/>
    <col min="7" max="7" width="5.90625" customWidth="1"/>
    <col min="8" max="9" width="5.81640625" customWidth="1"/>
    <col min="10" max="10" width="5.453125" customWidth="1"/>
    <col min="11" max="11" width="5.7265625" customWidth="1"/>
    <col min="12" max="12" width="4.54296875" customWidth="1"/>
    <col min="13" max="13" width="4.1796875" customWidth="1"/>
    <col min="14" max="14" width="4.7265625" customWidth="1"/>
    <col min="15" max="15" width="6.36328125" customWidth="1"/>
    <col min="16" max="16" width="5.90625" customWidth="1"/>
    <col min="17" max="17" width="5.08984375" customWidth="1"/>
    <col min="18" max="18" width="4.90625" customWidth="1"/>
    <col min="19" max="19" width="4.7265625" customWidth="1"/>
    <col min="20" max="20" width="5.1796875" customWidth="1"/>
    <col min="21" max="21" width="5.36328125" customWidth="1"/>
    <col min="22" max="22" width="5.08984375" customWidth="1"/>
    <col min="23" max="23" width="6.08984375" customWidth="1"/>
    <col min="24" max="24" width="6.54296875" customWidth="1"/>
  </cols>
  <sheetData>
    <row r="1" spans="1:2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>
        <v>100</v>
      </c>
      <c r="M1" s="2">
        <v>50</v>
      </c>
      <c r="N1" s="2" t="s">
        <v>11</v>
      </c>
      <c r="O1" s="2" t="s">
        <v>12</v>
      </c>
      <c r="P1" s="2" t="s">
        <v>6</v>
      </c>
      <c r="Q1" s="2" t="s">
        <v>13</v>
      </c>
      <c r="R1" s="2" t="s">
        <v>5</v>
      </c>
      <c r="S1" s="2" t="s">
        <v>14</v>
      </c>
      <c r="T1" s="2" t="s">
        <v>8</v>
      </c>
      <c r="U1" s="2" t="s">
        <v>15</v>
      </c>
      <c r="V1" s="2" t="s">
        <v>16</v>
      </c>
      <c r="W1" s="2" t="s">
        <v>17</v>
      </c>
      <c r="X1" s="2" t="s">
        <v>9</v>
      </c>
    </row>
    <row r="2" spans="1:24">
      <c r="A2" s="3" t="s">
        <v>18</v>
      </c>
      <c r="B2" s="4">
        <v>9</v>
      </c>
      <c r="C2" s="4">
        <v>8</v>
      </c>
      <c r="D2" s="4">
        <v>1</v>
      </c>
      <c r="E2" s="4">
        <v>61</v>
      </c>
      <c r="F2" s="4">
        <v>241</v>
      </c>
      <c r="G2" s="4">
        <v>275</v>
      </c>
      <c r="H2" s="4">
        <v>21</v>
      </c>
      <c r="I2" s="5">
        <f t="shared" ref="I2" si="0">F2/(C2-D2)</f>
        <v>34.428571428571431</v>
      </c>
      <c r="J2" s="5">
        <f t="shared" ref="J2" si="1">(F2/G2)*100</f>
        <v>87.63636363636364</v>
      </c>
      <c r="K2" s="5">
        <f t="shared" ref="K2" si="2">G2/H2</f>
        <v>13.095238095238095</v>
      </c>
      <c r="L2" s="4"/>
      <c r="M2" s="4">
        <v>2</v>
      </c>
      <c r="N2" s="4">
        <v>4</v>
      </c>
      <c r="O2" s="4">
        <v>76</v>
      </c>
      <c r="P2" s="4">
        <v>456</v>
      </c>
      <c r="Q2" s="4">
        <v>0</v>
      </c>
      <c r="R2" s="4">
        <v>388</v>
      </c>
      <c r="S2" s="4">
        <v>12</v>
      </c>
      <c r="T2" s="5">
        <f t="shared" ref="T2" si="3">R2/S2</f>
        <v>32.333333333333336</v>
      </c>
      <c r="U2" s="6" t="s">
        <v>19</v>
      </c>
      <c r="V2" s="5">
        <f t="shared" ref="V2" si="4">R2/O2</f>
        <v>5.1052631578947372</v>
      </c>
      <c r="W2" s="5">
        <f>R2/(P2/100)</f>
        <v>85.087719298245617</v>
      </c>
      <c r="X2" s="5">
        <f>P2/S2</f>
        <v>38</v>
      </c>
    </row>
    <row r="3" spans="1:24">
      <c r="A3" s="3" t="s">
        <v>20</v>
      </c>
      <c r="B3" s="7">
        <v>9</v>
      </c>
      <c r="C3" s="7">
        <v>9</v>
      </c>
      <c r="D3" s="7">
        <v>0</v>
      </c>
      <c r="E3" s="7">
        <v>84</v>
      </c>
      <c r="F3" s="7">
        <v>207</v>
      </c>
      <c r="G3" s="8">
        <v>251</v>
      </c>
      <c r="H3" s="7">
        <v>28</v>
      </c>
      <c r="I3" s="9">
        <f>F3/(C3-D3)</f>
        <v>23</v>
      </c>
      <c r="J3" s="9">
        <f>(F3/G3)*100</f>
        <v>82.470119521912352</v>
      </c>
      <c r="K3" s="9">
        <f>G3/H3</f>
        <v>8.9642857142857135</v>
      </c>
      <c r="L3" s="7"/>
      <c r="M3" s="7">
        <v>2</v>
      </c>
      <c r="N3" s="7">
        <v>4</v>
      </c>
      <c r="O3" s="10"/>
      <c r="P3" s="10"/>
      <c r="Q3" s="10"/>
      <c r="R3" s="11"/>
      <c r="S3" s="11"/>
      <c r="T3" s="12"/>
      <c r="U3" s="13"/>
      <c r="V3" s="12"/>
      <c r="W3" s="9"/>
      <c r="X3" s="12"/>
    </row>
    <row r="4" spans="1:24">
      <c r="A4" s="3" t="s">
        <v>21</v>
      </c>
      <c r="B4" s="7">
        <v>6</v>
      </c>
      <c r="C4" s="7">
        <v>6</v>
      </c>
      <c r="D4" s="7">
        <v>0</v>
      </c>
      <c r="E4" s="7">
        <v>68</v>
      </c>
      <c r="F4" s="7">
        <v>200</v>
      </c>
      <c r="G4" s="8">
        <v>299</v>
      </c>
      <c r="H4" s="7">
        <v>20</v>
      </c>
      <c r="I4" s="9">
        <f>F4/(C4-D4)</f>
        <v>33.333333333333336</v>
      </c>
      <c r="J4" s="9">
        <f>(F4/G4)*100</f>
        <v>66.889632107023417</v>
      </c>
      <c r="K4" s="5">
        <f>G4/H4</f>
        <v>14.95</v>
      </c>
      <c r="L4" s="7"/>
      <c r="M4" s="7">
        <v>1</v>
      </c>
      <c r="N4" s="7">
        <v>2</v>
      </c>
      <c r="O4" s="10"/>
      <c r="P4" s="10"/>
      <c r="Q4" s="10"/>
      <c r="R4" s="11"/>
      <c r="S4" s="11"/>
      <c r="T4" s="12"/>
      <c r="U4" s="13"/>
      <c r="V4" s="12"/>
      <c r="W4" s="9"/>
      <c r="X4" s="12"/>
    </row>
    <row r="5" spans="1:24">
      <c r="A5" s="3" t="s">
        <v>22</v>
      </c>
      <c r="B5" s="7">
        <v>1</v>
      </c>
      <c r="C5" s="7">
        <v>1</v>
      </c>
      <c r="D5" s="7">
        <v>1</v>
      </c>
      <c r="E5" s="7" t="s">
        <v>23</v>
      </c>
      <c r="F5" s="7">
        <v>4</v>
      </c>
      <c r="G5" s="9">
        <v>7</v>
      </c>
      <c r="H5" s="7"/>
      <c r="I5" s="9"/>
      <c r="J5" s="9">
        <f>(F5/G5)*100</f>
        <v>57.142857142857139</v>
      </c>
      <c r="K5" s="9"/>
      <c r="L5" s="7"/>
      <c r="M5" s="10"/>
      <c r="N5" s="10"/>
      <c r="O5" s="10"/>
      <c r="P5" s="10"/>
      <c r="Q5" s="10"/>
      <c r="R5" s="11"/>
      <c r="S5" s="11"/>
      <c r="T5" s="12"/>
      <c r="U5" s="13"/>
      <c r="V5" s="12"/>
      <c r="W5" s="9"/>
      <c r="X5" s="12"/>
    </row>
    <row r="6" spans="1:24">
      <c r="A6" s="3" t="s">
        <v>24</v>
      </c>
      <c r="B6" s="4">
        <v>6</v>
      </c>
      <c r="C6" s="4">
        <v>4</v>
      </c>
      <c r="D6" s="4">
        <v>1</v>
      </c>
      <c r="E6" s="4" t="s">
        <v>25</v>
      </c>
      <c r="F6" s="4">
        <v>38</v>
      </c>
      <c r="G6" s="4">
        <v>25</v>
      </c>
      <c r="H6" s="4">
        <v>5</v>
      </c>
      <c r="I6" s="5">
        <f t="shared" ref="I6" si="5">F6/(C6-D6)</f>
        <v>12.666666666666666</v>
      </c>
      <c r="J6" s="5">
        <f t="shared" ref="J6" si="6">(F6/G6)*100</f>
        <v>152</v>
      </c>
      <c r="K6" s="5">
        <f t="shared" ref="K6" si="7">G6/H6</f>
        <v>5</v>
      </c>
      <c r="L6" s="4"/>
      <c r="M6" s="4"/>
      <c r="N6" s="4">
        <v>4</v>
      </c>
      <c r="O6" s="4">
        <v>48</v>
      </c>
      <c r="P6" s="8">
        <v>288</v>
      </c>
      <c r="Q6" s="4">
        <v>3</v>
      </c>
      <c r="R6" s="4">
        <v>209</v>
      </c>
      <c r="S6" s="4">
        <v>12</v>
      </c>
      <c r="T6" s="5">
        <f t="shared" ref="T6:T35" si="8">R6/S6</f>
        <v>17.416666666666668</v>
      </c>
      <c r="U6" s="6" t="s">
        <v>26</v>
      </c>
      <c r="V6" s="5">
        <f t="shared" ref="V6:V35" si="9">R6/O6</f>
        <v>4.354166666666667</v>
      </c>
      <c r="W6" s="5">
        <f>R6/(P6/100)</f>
        <v>72.569444444444443</v>
      </c>
      <c r="X6" s="5">
        <f>P6/S6</f>
        <v>24</v>
      </c>
    </row>
    <row r="7" spans="1:24">
      <c r="A7" s="3" t="s">
        <v>27</v>
      </c>
      <c r="B7" s="4">
        <v>7</v>
      </c>
      <c r="C7" s="4">
        <v>7</v>
      </c>
      <c r="D7" s="4">
        <v>2</v>
      </c>
      <c r="E7" s="4" t="s">
        <v>28</v>
      </c>
      <c r="F7" s="4">
        <v>93</v>
      </c>
      <c r="G7" s="4">
        <v>112</v>
      </c>
      <c r="H7" s="4">
        <v>6</v>
      </c>
      <c r="I7" s="9">
        <f>F7/(C7-D7)</f>
        <v>18.600000000000001</v>
      </c>
      <c r="J7" s="9">
        <f>(F7/G7)*100</f>
        <v>83.035714285714292</v>
      </c>
      <c r="K7" s="9">
        <f>G7/H7</f>
        <v>18.666666666666668</v>
      </c>
      <c r="L7" s="4"/>
      <c r="M7" s="4"/>
      <c r="N7" s="6" t="s">
        <v>29</v>
      </c>
      <c r="O7" s="4"/>
      <c r="P7" s="4"/>
      <c r="Q7" s="4"/>
      <c r="R7" s="11"/>
      <c r="S7" s="11"/>
      <c r="T7" s="12"/>
      <c r="U7" s="13"/>
      <c r="V7" s="12"/>
      <c r="W7" s="9"/>
      <c r="X7" s="12"/>
    </row>
    <row r="8" spans="1:24">
      <c r="A8" s="3" t="s">
        <v>30</v>
      </c>
      <c r="B8" s="4">
        <v>9</v>
      </c>
      <c r="C8" s="4">
        <v>9</v>
      </c>
      <c r="D8" s="4">
        <v>1</v>
      </c>
      <c r="E8" s="4" t="s">
        <v>31</v>
      </c>
      <c r="F8" s="4">
        <v>291</v>
      </c>
      <c r="G8" s="4">
        <v>285</v>
      </c>
      <c r="H8" s="4">
        <v>39</v>
      </c>
      <c r="I8" s="5">
        <f>F8/(C8-D8)</f>
        <v>36.375</v>
      </c>
      <c r="J8" s="5">
        <f>(F8/G8)*100</f>
        <v>102.10526315789474</v>
      </c>
      <c r="K8" s="5">
        <f t="shared" ref="K8:K9" si="10">G8/H8</f>
        <v>7.3076923076923075</v>
      </c>
      <c r="L8" s="4">
        <v>1</v>
      </c>
      <c r="M8" s="4">
        <v>1</v>
      </c>
      <c r="N8" s="10">
        <v>2</v>
      </c>
      <c r="O8" s="10"/>
      <c r="P8" s="10"/>
      <c r="Q8" s="10"/>
      <c r="R8" s="11"/>
      <c r="S8" s="11"/>
      <c r="T8" s="12"/>
      <c r="U8" s="13"/>
      <c r="V8" s="12"/>
      <c r="W8" s="9"/>
      <c r="X8" s="12"/>
    </row>
    <row r="9" spans="1:24">
      <c r="A9" s="3" t="s">
        <v>32</v>
      </c>
      <c r="B9" s="4">
        <v>5</v>
      </c>
      <c r="C9" s="4">
        <v>4</v>
      </c>
      <c r="D9" s="4">
        <v>1</v>
      </c>
      <c r="E9" s="4" t="s">
        <v>33</v>
      </c>
      <c r="F9" s="4">
        <v>29</v>
      </c>
      <c r="G9" s="4">
        <v>29</v>
      </c>
      <c r="H9" s="4">
        <v>3</v>
      </c>
      <c r="I9" s="9">
        <f t="shared" ref="I9" si="11">F9/(C9-D9)</f>
        <v>9.6666666666666661</v>
      </c>
      <c r="J9" s="5">
        <f t="shared" ref="J9" si="12">(F9/G9)*100</f>
        <v>100</v>
      </c>
      <c r="K9" s="5">
        <f t="shared" si="10"/>
        <v>9.6666666666666661</v>
      </c>
      <c r="L9" s="4"/>
      <c r="M9" s="4"/>
      <c r="N9" s="10">
        <v>4</v>
      </c>
      <c r="O9" s="14">
        <v>41.3</v>
      </c>
      <c r="P9" s="4">
        <v>249</v>
      </c>
      <c r="Q9" s="4">
        <v>3</v>
      </c>
      <c r="R9" s="4">
        <v>227</v>
      </c>
      <c r="S9" s="4">
        <v>6</v>
      </c>
      <c r="T9" s="5">
        <f t="shared" si="8"/>
        <v>37.833333333333336</v>
      </c>
      <c r="U9" s="6" t="s">
        <v>34</v>
      </c>
      <c r="V9" s="5">
        <f t="shared" si="9"/>
        <v>5.4963680387409202</v>
      </c>
      <c r="W9" s="4">
        <f t="shared" ref="W9:W38" si="13">R9/(P9/100)</f>
        <v>91.164658634538142</v>
      </c>
      <c r="X9" s="5">
        <f t="shared" ref="X9:X38" si="14">P9/S9</f>
        <v>41.5</v>
      </c>
    </row>
    <row r="10" spans="1:24">
      <c r="A10" s="3" t="s">
        <v>35</v>
      </c>
      <c r="B10" s="10">
        <v>2</v>
      </c>
      <c r="C10" s="10">
        <v>0</v>
      </c>
      <c r="D10" s="10"/>
      <c r="E10" s="10"/>
      <c r="F10" s="10"/>
      <c r="G10" s="10"/>
      <c r="H10" s="10"/>
      <c r="I10" s="9"/>
      <c r="J10" s="9"/>
      <c r="K10" s="9"/>
      <c r="L10" s="10"/>
      <c r="M10" s="10"/>
      <c r="N10" s="10"/>
      <c r="O10" s="4">
        <v>6.2</v>
      </c>
      <c r="P10" s="4">
        <v>38</v>
      </c>
      <c r="Q10" s="4">
        <v>1</v>
      </c>
      <c r="R10" s="4">
        <v>41</v>
      </c>
      <c r="S10" s="4">
        <v>2</v>
      </c>
      <c r="T10" s="9">
        <f>R10/S10</f>
        <v>20.5</v>
      </c>
      <c r="U10" s="6" t="s">
        <v>36</v>
      </c>
      <c r="V10" s="9">
        <v>6.5</v>
      </c>
      <c r="W10" s="9">
        <f>R10/(P10/100)</f>
        <v>107.89473684210526</v>
      </c>
      <c r="X10" s="9">
        <f>P10/S10</f>
        <v>19</v>
      </c>
    </row>
    <row r="11" spans="1:24">
      <c r="A11" s="3" t="s">
        <v>37</v>
      </c>
      <c r="B11" s="7">
        <v>9</v>
      </c>
      <c r="C11" s="7">
        <v>9</v>
      </c>
      <c r="D11" s="7">
        <v>4</v>
      </c>
      <c r="E11" s="7" t="s">
        <v>38</v>
      </c>
      <c r="F11" s="7">
        <v>91</v>
      </c>
      <c r="G11" s="7">
        <v>56</v>
      </c>
      <c r="H11" s="7">
        <v>13</v>
      </c>
      <c r="I11" s="9">
        <f>F11/(C11-D11)</f>
        <v>18.2</v>
      </c>
      <c r="J11" s="9">
        <f>(F11/G11)*100</f>
        <v>162.5</v>
      </c>
      <c r="K11" s="9"/>
      <c r="L11" s="7"/>
      <c r="M11" s="7"/>
      <c r="N11" s="10">
        <v>2</v>
      </c>
      <c r="O11" s="7">
        <v>65</v>
      </c>
      <c r="P11" s="7">
        <v>390</v>
      </c>
      <c r="Q11" s="7">
        <v>1</v>
      </c>
      <c r="R11" s="7">
        <v>323</v>
      </c>
      <c r="S11" s="7">
        <v>14</v>
      </c>
      <c r="T11" s="9">
        <f>R11/S11</f>
        <v>23.071428571428573</v>
      </c>
      <c r="U11" s="15" t="s">
        <v>39</v>
      </c>
      <c r="V11" s="9">
        <f>R11/O11</f>
        <v>4.9692307692307693</v>
      </c>
      <c r="W11" s="9">
        <f>R11/(P11/100)</f>
        <v>82.820512820512818</v>
      </c>
      <c r="X11" s="9">
        <f>P11/S11</f>
        <v>27.857142857142858</v>
      </c>
    </row>
    <row r="12" spans="1:24">
      <c r="A12" s="3" t="s">
        <v>40</v>
      </c>
      <c r="B12" s="4">
        <v>3</v>
      </c>
      <c r="C12" s="4">
        <v>3</v>
      </c>
      <c r="D12" s="4">
        <v>0</v>
      </c>
      <c r="E12" s="4">
        <v>59</v>
      </c>
      <c r="F12" s="4">
        <v>100</v>
      </c>
      <c r="G12" s="4">
        <v>131</v>
      </c>
      <c r="H12" s="4">
        <v>13</v>
      </c>
      <c r="I12" s="5">
        <f t="shared" ref="I12:I14" si="15">F12/(C12-D12)</f>
        <v>33.333333333333336</v>
      </c>
      <c r="J12" s="5">
        <f t="shared" ref="J12:J14" si="16">(F12/G12)*100</f>
        <v>76.335877862595424</v>
      </c>
      <c r="K12" s="5">
        <f t="shared" ref="K12" si="17">G12/H12</f>
        <v>10.076923076923077</v>
      </c>
      <c r="L12" s="4"/>
      <c r="M12" s="4">
        <v>1</v>
      </c>
      <c r="N12" s="13" t="s">
        <v>41</v>
      </c>
      <c r="O12" s="10"/>
      <c r="P12" s="10"/>
      <c r="Q12" s="10"/>
      <c r="R12" s="11"/>
      <c r="S12" s="11"/>
      <c r="T12" s="12"/>
      <c r="U12" s="13"/>
      <c r="V12" s="12"/>
      <c r="W12" s="9"/>
      <c r="X12" s="12"/>
    </row>
    <row r="13" spans="1:24">
      <c r="A13" s="3" t="s">
        <v>42</v>
      </c>
      <c r="B13" s="4">
        <v>9</v>
      </c>
      <c r="C13" s="4">
        <v>7</v>
      </c>
      <c r="D13" s="4">
        <v>3</v>
      </c>
      <c r="E13" s="4" t="s">
        <v>43</v>
      </c>
      <c r="F13" s="4">
        <v>197</v>
      </c>
      <c r="G13" s="4">
        <v>211</v>
      </c>
      <c r="H13" s="4">
        <v>15</v>
      </c>
      <c r="I13" s="5">
        <f t="shared" si="15"/>
        <v>49.25</v>
      </c>
      <c r="J13" s="5">
        <f t="shared" si="16"/>
        <v>93.36492890995261</v>
      </c>
      <c r="K13" s="9">
        <f>G13/H13</f>
        <v>14.066666666666666</v>
      </c>
      <c r="L13" s="4"/>
      <c r="M13" s="4">
        <v>1</v>
      </c>
      <c r="N13" s="10">
        <v>4</v>
      </c>
      <c r="O13" s="4">
        <v>30.2</v>
      </c>
      <c r="P13" s="4">
        <v>182</v>
      </c>
      <c r="Q13" s="4">
        <v>0</v>
      </c>
      <c r="R13" s="4">
        <v>214</v>
      </c>
      <c r="S13" s="4">
        <v>3</v>
      </c>
      <c r="T13" s="9">
        <f>R13/S13</f>
        <v>71.333333333333329</v>
      </c>
      <c r="U13" s="6" t="s">
        <v>44</v>
      </c>
      <c r="V13" s="5">
        <f>R13/O13</f>
        <v>7.0860927152317883</v>
      </c>
      <c r="W13" s="5">
        <f>R13/(P13/100)</f>
        <v>117.58241758241758</v>
      </c>
      <c r="X13" s="9">
        <f>P13/S13</f>
        <v>60.666666666666664</v>
      </c>
    </row>
    <row r="14" spans="1:24">
      <c r="A14" s="3" t="s">
        <v>45</v>
      </c>
      <c r="B14" s="4">
        <v>6</v>
      </c>
      <c r="C14" s="4">
        <v>6</v>
      </c>
      <c r="D14" s="4">
        <v>0</v>
      </c>
      <c r="E14" s="4">
        <v>140</v>
      </c>
      <c r="F14" s="4">
        <v>381</v>
      </c>
      <c r="G14" s="4">
        <v>415</v>
      </c>
      <c r="H14" s="4">
        <v>48</v>
      </c>
      <c r="I14" s="5">
        <f t="shared" si="15"/>
        <v>63.5</v>
      </c>
      <c r="J14" s="5">
        <f t="shared" si="16"/>
        <v>91.807228915662648</v>
      </c>
      <c r="K14" s="5">
        <f t="shared" ref="K14" si="18">G14/H14</f>
        <v>8.6458333333333339</v>
      </c>
      <c r="L14" s="4">
        <v>1</v>
      </c>
      <c r="M14" s="4">
        <v>3</v>
      </c>
      <c r="N14" s="10">
        <v>3</v>
      </c>
      <c r="O14" s="10"/>
      <c r="P14" s="10"/>
      <c r="Q14" s="10"/>
      <c r="R14" s="11"/>
      <c r="S14" s="11"/>
      <c r="T14" s="12"/>
      <c r="U14" s="13"/>
      <c r="V14" s="12"/>
      <c r="W14" s="9"/>
      <c r="X14" s="12"/>
    </row>
    <row r="15" spans="1:24">
      <c r="A15" s="3" t="s">
        <v>46</v>
      </c>
      <c r="B15" s="8">
        <v>5</v>
      </c>
      <c r="C15" s="8">
        <v>3</v>
      </c>
      <c r="D15" s="8">
        <v>0</v>
      </c>
      <c r="E15" s="8">
        <v>18</v>
      </c>
      <c r="F15" s="8">
        <v>32</v>
      </c>
      <c r="G15" s="8">
        <v>42</v>
      </c>
      <c r="H15" s="8">
        <v>3</v>
      </c>
      <c r="I15" s="9">
        <f>F15/C15</f>
        <v>10.666666666666666</v>
      </c>
      <c r="J15" s="9">
        <f>(F15/G15)*100</f>
        <v>76.19047619047619</v>
      </c>
      <c r="K15" s="9">
        <f>G15/H15</f>
        <v>14</v>
      </c>
      <c r="L15" s="8"/>
      <c r="M15" s="10"/>
      <c r="N15" s="10">
        <v>1</v>
      </c>
      <c r="O15" s="8">
        <v>31</v>
      </c>
      <c r="P15" s="8">
        <v>186</v>
      </c>
      <c r="Q15" s="8">
        <v>1</v>
      </c>
      <c r="R15" s="8">
        <v>156</v>
      </c>
      <c r="S15" s="8">
        <v>3</v>
      </c>
      <c r="T15" s="9">
        <f>R15/S15</f>
        <v>52</v>
      </c>
      <c r="U15" s="15" t="s">
        <v>47</v>
      </c>
      <c r="V15" s="9">
        <f>R15/O15</f>
        <v>5.032258064516129</v>
      </c>
      <c r="W15" s="9">
        <f>R15/(P15/100)</f>
        <v>83.870967741935473</v>
      </c>
      <c r="X15" s="9">
        <f>P15/S15</f>
        <v>62</v>
      </c>
    </row>
    <row r="16" spans="1:24">
      <c r="A16" s="3" t="s">
        <v>48</v>
      </c>
      <c r="B16" s="4">
        <v>8</v>
      </c>
      <c r="C16" s="4">
        <v>4</v>
      </c>
      <c r="D16" s="4">
        <v>1</v>
      </c>
      <c r="E16" s="4">
        <v>6</v>
      </c>
      <c r="F16" s="4">
        <v>18</v>
      </c>
      <c r="G16" s="4">
        <v>28</v>
      </c>
      <c r="H16" s="4">
        <v>2</v>
      </c>
      <c r="I16" s="5">
        <f t="shared" ref="I16" si="19">F16/(C16-D16)</f>
        <v>6</v>
      </c>
      <c r="J16" s="5">
        <f t="shared" ref="J16" si="20">(F16/G16)*100</f>
        <v>64.285714285714292</v>
      </c>
      <c r="K16" s="5">
        <f t="shared" ref="K16" si="21">G16/H16</f>
        <v>14</v>
      </c>
      <c r="L16" s="16"/>
      <c r="M16" s="16"/>
      <c r="N16" s="10">
        <v>3</v>
      </c>
      <c r="O16" s="4">
        <v>48</v>
      </c>
      <c r="P16" s="4">
        <v>288</v>
      </c>
      <c r="Q16" s="4">
        <v>2</v>
      </c>
      <c r="R16" s="4">
        <v>280</v>
      </c>
      <c r="S16" s="4">
        <v>10</v>
      </c>
      <c r="T16" s="5">
        <f t="shared" ref="T16" si="22">R16/S16</f>
        <v>28</v>
      </c>
      <c r="U16" s="6" t="s">
        <v>49</v>
      </c>
      <c r="V16" s="5">
        <f t="shared" ref="V16" si="23">R16/O16</f>
        <v>5.833333333333333</v>
      </c>
      <c r="W16" s="5">
        <f t="shared" ref="W16" si="24">R16/(P16/100)</f>
        <v>97.222222222222229</v>
      </c>
      <c r="X16" s="5">
        <f t="shared" ref="X16" si="25">P16/S16</f>
        <v>28.8</v>
      </c>
    </row>
    <row r="17" spans="1:24">
      <c r="A17" s="17" t="s">
        <v>50</v>
      </c>
      <c r="B17" s="7">
        <v>5</v>
      </c>
      <c r="C17" s="7">
        <v>1</v>
      </c>
      <c r="D17" s="7">
        <v>1</v>
      </c>
      <c r="E17" s="7" t="s">
        <v>51</v>
      </c>
      <c r="F17" s="7">
        <v>9</v>
      </c>
      <c r="G17" s="8">
        <v>10</v>
      </c>
      <c r="H17" s="7"/>
      <c r="I17" s="9"/>
      <c r="J17" s="9">
        <f>(F17/G17)*100</f>
        <v>90</v>
      </c>
      <c r="K17" s="9"/>
      <c r="L17" s="10"/>
      <c r="M17" s="10"/>
      <c r="N17" s="10"/>
      <c r="O17" s="15" t="s">
        <v>52</v>
      </c>
      <c r="P17" s="8">
        <v>162</v>
      </c>
      <c r="Q17" s="8">
        <v>1</v>
      </c>
      <c r="R17" s="8">
        <v>112</v>
      </c>
      <c r="S17" s="8">
        <v>3</v>
      </c>
      <c r="T17" s="9">
        <f>R17/S17</f>
        <v>37.333333333333336</v>
      </c>
      <c r="U17" s="6" t="s">
        <v>53</v>
      </c>
      <c r="V17" s="9">
        <f>R17/O17</f>
        <v>4.1481481481481479</v>
      </c>
      <c r="W17" s="9">
        <f>R17/(P17/100)</f>
        <v>69.135802469135797</v>
      </c>
      <c r="X17" s="9">
        <f>P17/S17</f>
        <v>54</v>
      </c>
    </row>
    <row r="18" spans="1:24">
      <c r="A18" s="18" t="s">
        <v>54</v>
      </c>
      <c r="B18" s="19">
        <f>SUM(B2:B17)</f>
        <v>99</v>
      </c>
      <c r="C18" s="19">
        <f>SUM(C2:C17)</f>
        <v>81</v>
      </c>
      <c r="D18" s="19">
        <f>SUM(D2:D17)</f>
        <v>16</v>
      </c>
      <c r="E18" s="20">
        <f>SUM(E2:E17)</f>
        <v>436</v>
      </c>
      <c r="F18" s="20">
        <f>SUM(F2:F17)</f>
        <v>1931</v>
      </c>
      <c r="G18" s="20">
        <f>SUM(G2:G17)</f>
        <v>2176</v>
      </c>
      <c r="H18" s="20">
        <f>SUM(H2:H17)</f>
        <v>216</v>
      </c>
      <c r="I18" s="21">
        <f t="shared" ref="I18:I40" si="26">F18/(C18-D18)</f>
        <v>29.707692307692309</v>
      </c>
      <c r="J18" s="21">
        <f t="shared" ref="J18:J40" si="27">(F18/G18)*100</f>
        <v>88.74080882352942</v>
      </c>
      <c r="K18" s="21">
        <f t="shared" ref="K18:K40" si="28">G18/H18</f>
        <v>10.074074074074074</v>
      </c>
      <c r="L18" s="22">
        <f>SUM(L2:L17)</f>
        <v>2</v>
      </c>
      <c r="M18" s="22">
        <f>SUM(M2:M17)</f>
        <v>11</v>
      </c>
      <c r="N18" s="22" t="s">
        <v>55</v>
      </c>
      <c r="O18" s="22">
        <v>373.1</v>
      </c>
      <c r="P18" s="22">
        <f>SUM(P2:P17)</f>
        <v>2239</v>
      </c>
      <c r="Q18" s="22">
        <f>SUM(Q2:Q17)</f>
        <v>12</v>
      </c>
      <c r="R18" s="23">
        <f>SUM(R2:R17)</f>
        <v>1950</v>
      </c>
      <c r="S18" s="23">
        <f>SUM(S2:S17)</f>
        <v>65</v>
      </c>
      <c r="T18" s="24">
        <f t="shared" si="8"/>
        <v>30</v>
      </c>
      <c r="U18" s="25" t="s">
        <v>26</v>
      </c>
      <c r="V18" s="24">
        <f t="shared" si="9"/>
        <v>5.2264808362369335</v>
      </c>
      <c r="W18" s="21">
        <f t="shared" si="13"/>
        <v>87.092451987494414</v>
      </c>
      <c r="X18" s="24">
        <f t="shared" si="14"/>
        <v>34.446153846153848</v>
      </c>
    </row>
    <row r="19" spans="1:24">
      <c r="A19" s="37"/>
      <c r="B19" s="38"/>
      <c r="C19" s="38"/>
      <c r="D19" s="38"/>
      <c r="E19" s="39"/>
      <c r="F19" s="39"/>
      <c r="G19" s="39"/>
      <c r="H19" s="39"/>
      <c r="I19" s="40"/>
      <c r="J19" s="40"/>
      <c r="K19" s="40"/>
      <c r="L19" s="41"/>
      <c r="M19" s="41"/>
      <c r="N19" s="41"/>
      <c r="O19" s="41"/>
      <c r="P19" s="41"/>
      <c r="Q19" s="41"/>
      <c r="R19" s="42"/>
      <c r="S19" s="42"/>
      <c r="T19" s="43"/>
      <c r="U19" s="44"/>
      <c r="V19" s="43"/>
      <c r="W19" s="40"/>
      <c r="X19" s="43"/>
    </row>
    <row r="20" spans="1:24">
      <c r="A20" s="37"/>
      <c r="B20" s="38"/>
      <c r="C20" s="38"/>
      <c r="D20" s="38"/>
      <c r="E20" s="39"/>
      <c r="F20" s="39"/>
      <c r="G20" s="39"/>
      <c r="H20" s="39"/>
      <c r="I20" s="40"/>
      <c r="J20" s="40"/>
      <c r="K20" s="40"/>
      <c r="L20" s="41"/>
      <c r="M20" s="41"/>
      <c r="N20" s="41"/>
      <c r="O20" s="41"/>
      <c r="P20" s="41"/>
      <c r="Q20" s="41"/>
      <c r="R20" s="42"/>
      <c r="S20" s="42"/>
      <c r="T20" s="43"/>
      <c r="U20" s="44"/>
      <c r="V20" s="43"/>
      <c r="W20" s="40"/>
      <c r="X20" s="43"/>
    </row>
    <row r="21" spans="1:24">
      <c r="A21" s="37"/>
      <c r="B21" s="38"/>
      <c r="C21" s="38"/>
      <c r="D21" s="38"/>
      <c r="E21" s="39"/>
      <c r="F21" s="39"/>
      <c r="G21" s="39"/>
      <c r="H21" s="39"/>
      <c r="I21" s="40"/>
      <c r="J21" s="40"/>
      <c r="K21" s="40"/>
      <c r="L21" s="41"/>
      <c r="M21" s="41"/>
      <c r="N21" s="41"/>
      <c r="O21" s="41"/>
      <c r="P21" s="41"/>
      <c r="Q21" s="41"/>
      <c r="R21" s="42"/>
      <c r="S21" s="42"/>
      <c r="T21" s="43"/>
      <c r="U21" s="44"/>
      <c r="V21" s="43"/>
      <c r="W21" s="40"/>
      <c r="X21" s="43"/>
    </row>
    <row r="22" spans="1:24">
      <c r="A22" s="37"/>
      <c r="B22" s="38"/>
      <c r="C22" s="38"/>
      <c r="D22" s="38"/>
      <c r="E22" s="39"/>
      <c r="F22" s="39"/>
      <c r="G22" s="39"/>
      <c r="H22" s="39"/>
      <c r="I22" s="40"/>
      <c r="J22" s="40"/>
      <c r="K22" s="40"/>
      <c r="L22" s="41"/>
      <c r="M22" s="41"/>
      <c r="N22" s="41"/>
      <c r="O22" s="41"/>
      <c r="P22" s="41"/>
      <c r="Q22" s="41"/>
      <c r="R22" s="42"/>
      <c r="S22" s="42"/>
      <c r="T22" s="43"/>
      <c r="U22" s="44"/>
      <c r="V22" s="43"/>
      <c r="W22" s="40"/>
      <c r="X22" s="43"/>
    </row>
    <row r="23" spans="1:24">
      <c r="A23" s="37"/>
      <c r="B23" s="38"/>
      <c r="C23" s="38"/>
      <c r="D23" s="38"/>
      <c r="E23" s="39"/>
      <c r="F23" s="39"/>
      <c r="G23" s="39"/>
      <c r="H23" s="39"/>
      <c r="I23" s="40"/>
      <c r="J23" s="40"/>
      <c r="K23" s="40"/>
      <c r="L23" s="41"/>
      <c r="M23" s="41"/>
      <c r="N23" s="41"/>
      <c r="O23" s="41"/>
      <c r="P23" s="41"/>
      <c r="Q23" s="41"/>
      <c r="R23" s="42"/>
      <c r="S23" s="42"/>
      <c r="T23" s="43"/>
      <c r="U23" s="44"/>
      <c r="V23" s="43"/>
      <c r="W23" s="40"/>
      <c r="X23" s="43"/>
    </row>
    <row r="24" spans="1:24">
      <c r="A24" s="37"/>
      <c r="B24" s="38"/>
      <c r="C24" s="38"/>
      <c r="D24" s="38"/>
      <c r="E24" s="39"/>
      <c r="F24" s="39"/>
      <c r="G24" s="39"/>
      <c r="H24" s="39"/>
      <c r="I24" s="40"/>
      <c r="J24" s="40"/>
      <c r="K24" s="40"/>
      <c r="L24" s="41"/>
      <c r="M24" s="41"/>
      <c r="N24" s="41"/>
      <c r="O24" s="41"/>
      <c r="P24" s="41"/>
      <c r="Q24" s="41"/>
      <c r="R24" s="42"/>
      <c r="S24" s="42"/>
      <c r="T24" s="43"/>
      <c r="U24" s="44"/>
      <c r="V24" s="43"/>
      <c r="W24" s="40"/>
      <c r="X24" s="43"/>
    </row>
    <row r="25" spans="1:24">
      <c r="A25" s="37"/>
      <c r="B25" s="38"/>
      <c r="C25" s="38"/>
      <c r="D25" s="38"/>
      <c r="E25" s="39"/>
      <c r="F25" s="39"/>
      <c r="G25" s="39"/>
      <c r="H25" s="39"/>
      <c r="I25" s="40"/>
      <c r="J25" s="40"/>
      <c r="K25" s="40"/>
      <c r="L25" s="41"/>
      <c r="M25" s="41"/>
      <c r="N25" s="41"/>
      <c r="O25" s="41"/>
      <c r="P25" s="41"/>
      <c r="Q25" s="41"/>
      <c r="R25" s="42"/>
      <c r="S25" s="42"/>
      <c r="T25" s="43"/>
      <c r="U25" s="44"/>
      <c r="V25" s="43"/>
      <c r="W25" s="40"/>
      <c r="X25" s="43"/>
    </row>
    <row r="26" spans="1:24">
      <c r="A26" s="37"/>
      <c r="B26" s="38"/>
      <c r="C26" s="38"/>
      <c r="D26" s="38"/>
      <c r="E26" s="39"/>
      <c r="F26" s="39"/>
      <c r="G26" s="39"/>
      <c r="H26" s="39"/>
      <c r="I26" s="40"/>
      <c r="J26" s="40"/>
      <c r="K26" s="40"/>
      <c r="L26" s="41"/>
      <c r="M26" s="41"/>
      <c r="N26" s="41"/>
      <c r="O26" s="41"/>
      <c r="P26" s="41"/>
      <c r="Q26" s="41"/>
      <c r="R26" s="42"/>
      <c r="S26" s="42"/>
      <c r="T26" s="43"/>
      <c r="U26" s="44"/>
      <c r="V26" s="43"/>
      <c r="W26" s="40"/>
      <c r="X26" s="43"/>
    </row>
    <row r="27" spans="1:24">
      <c r="A27" s="37"/>
      <c r="B27" s="38"/>
      <c r="C27" s="38"/>
      <c r="D27" s="38"/>
      <c r="E27" s="39"/>
      <c r="F27" s="39"/>
      <c r="G27" s="39"/>
      <c r="H27" s="39"/>
      <c r="I27" s="40"/>
      <c r="J27" s="40"/>
      <c r="K27" s="40"/>
      <c r="L27" s="41"/>
      <c r="M27" s="41"/>
      <c r="N27" s="41"/>
      <c r="O27" s="41"/>
      <c r="P27" s="41"/>
      <c r="Q27" s="41"/>
      <c r="R27" s="42"/>
      <c r="S27" s="42"/>
      <c r="T27" s="43"/>
      <c r="U27" s="44"/>
      <c r="V27" s="43"/>
      <c r="W27" s="40"/>
      <c r="X27" s="43"/>
    </row>
    <row r="28" spans="1:24">
      <c r="A28" s="37"/>
      <c r="B28" s="38"/>
      <c r="C28" s="38"/>
      <c r="D28" s="38"/>
      <c r="E28" s="39"/>
      <c r="F28" s="39"/>
      <c r="G28" s="39"/>
      <c r="H28" s="39"/>
      <c r="I28" s="40"/>
      <c r="J28" s="40"/>
      <c r="K28" s="40"/>
      <c r="L28" s="41"/>
      <c r="M28" s="41"/>
      <c r="N28" s="41"/>
      <c r="O28" s="41"/>
      <c r="P28" s="41"/>
      <c r="Q28" s="41"/>
      <c r="R28" s="42"/>
      <c r="S28" s="42"/>
      <c r="T28" s="43"/>
      <c r="U28" s="44"/>
      <c r="V28" s="43"/>
      <c r="W28" s="40"/>
      <c r="X28" s="43"/>
    </row>
    <row r="29" spans="1:24">
      <c r="A29" s="37"/>
      <c r="B29" s="38"/>
      <c r="C29" s="38"/>
      <c r="D29" s="38"/>
      <c r="E29" s="39"/>
      <c r="F29" s="39"/>
      <c r="G29" s="39"/>
      <c r="H29" s="39"/>
      <c r="I29" s="40"/>
      <c r="J29" s="40"/>
      <c r="K29" s="40"/>
      <c r="L29" s="41"/>
      <c r="M29" s="41"/>
      <c r="N29" s="41"/>
      <c r="O29" s="41"/>
      <c r="P29" s="41"/>
      <c r="Q29" s="41"/>
      <c r="R29" s="42"/>
      <c r="S29" s="42"/>
      <c r="T29" s="43"/>
      <c r="U29" s="44"/>
      <c r="V29" s="43"/>
      <c r="W29" s="40"/>
      <c r="X29" s="43"/>
    </row>
    <row r="30" spans="1:24">
      <c r="A30" s="37"/>
      <c r="B30" s="38"/>
      <c r="C30" s="38"/>
      <c r="D30" s="38"/>
      <c r="E30" s="39"/>
      <c r="F30" s="39"/>
      <c r="G30" s="39"/>
      <c r="H30" s="39"/>
      <c r="I30" s="40"/>
      <c r="J30" s="40"/>
      <c r="K30" s="40"/>
      <c r="L30" s="41"/>
      <c r="M30" s="41"/>
      <c r="N30" s="41"/>
      <c r="O30" s="41"/>
      <c r="P30" s="41"/>
      <c r="Q30" s="41"/>
      <c r="R30" s="42"/>
      <c r="S30" s="42"/>
      <c r="T30" s="43"/>
      <c r="U30" s="44"/>
      <c r="V30" s="43"/>
      <c r="W30" s="40"/>
      <c r="X30" s="43"/>
    </row>
    <row r="31" spans="1:24">
      <c r="A31" s="37"/>
      <c r="B31" s="38"/>
      <c r="C31" s="38"/>
      <c r="D31" s="38"/>
      <c r="E31" s="39"/>
      <c r="F31" s="39"/>
      <c r="G31" s="39"/>
      <c r="H31" s="39"/>
      <c r="I31" s="40"/>
      <c r="J31" s="40"/>
      <c r="K31" s="40"/>
      <c r="L31" s="41"/>
      <c r="M31" s="41"/>
      <c r="N31" s="41"/>
      <c r="O31" s="41"/>
      <c r="P31" s="41"/>
      <c r="Q31" s="41"/>
      <c r="R31" s="42"/>
      <c r="S31" s="42"/>
      <c r="T31" s="43"/>
      <c r="U31" s="44"/>
      <c r="V31" s="43"/>
      <c r="W31" s="40"/>
      <c r="X31" s="43"/>
    </row>
    <row r="32" spans="1:24">
      <c r="A32" s="37"/>
      <c r="B32" s="38"/>
      <c r="C32" s="38"/>
      <c r="D32" s="38"/>
      <c r="E32" s="39"/>
      <c r="F32" s="39"/>
      <c r="G32" s="39"/>
      <c r="H32" s="39"/>
      <c r="I32" s="40"/>
      <c r="J32" s="40"/>
      <c r="K32" s="40"/>
      <c r="L32" s="41"/>
      <c r="M32" s="41"/>
      <c r="N32" s="41"/>
      <c r="O32" s="41"/>
      <c r="P32" s="41"/>
      <c r="Q32" s="41"/>
      <c r="R32" s="42"/>
      <c r="S32" s="42"/>
      <c r="T32" s="43"/>
      <c r="U32" s="44"/>
      <c r="V32" s="43"/>
      <c r="W32" s="40"/>
      <c r="X32" s="43"/>
    </row>
    <row r="33" spans="1:25">
      <c r="D33" s="26"/>
      <c r="E33" s="27"/>
      <c r="F33" s="27"/>
      <c r="G33" s="27"/>
      <c r="H33" s="27"/>
      <c r="I33" s="27"/>
      <c r="J33" s="27"/>
      <c r="K33" s="27"/>
      <c r="L33" s="28"/>
      <c r="M33" s="28"/>
      <c r="N33" s="29"/>
      <c r="O33" s="27"/>
      <c r="P33" s="27"/>
      <c r="Q33" s="27"/>
      <c r="R33" s="27"/>
      <c r="S33" s="27"/>
      <c r="T33" s="27"/>
      <c r="U33" s="30"/>
      <c r="V33" s="30"/>
      <c r="W33" s="29"/>
      <c r="X33" s="31"/>
    </row>
    <row r="34" spans="1:25">
      <c r="A34" s="32" t="s">
        <v>56</v>
      </c>
    </row>
    <row r="35" spans="1:25">
      <c r="A35" s="33" t="s">
        <v>0</v>
      </c>
      <c r="B35" s="20" t="s">
        <v>1</v>
      </c>
      <c r="C35" s="20" t="s">
        <v>2</v>
      </c>
      <c r="D35" s="20" t="s">
        <v>3</v>
      </c>
      <c r="E35" s="20" t="s">
        <v>4</v>
      </c>
      <c r="F35" s="20" t="s">
        <v>5</v>
      </c>
      <c r="G35" s="20" t="s">
        <v>6</v>
      </c>
      <c r="H35" s="20" t="s">
        <v>7</v>
      </c>
      <c r="I35" s="20" t="s">
        <v>8</v>
      </c>
      <c r="J35" s="20" t="s">
        <v>9</v>
      </c>
      <c r="K35" s="20" t="s">
        <v>10</v>
      </c>
      <c r="L35" s="20">
        <v>100</v>
      </c>
      <c r="M35" s="20">
        <v>50</v>
      </c>
      <c r="N35" s="20" t="s">
        <v>11</v>
      </c>
      <c r="O35" s="20" t="s">
        <v>12</v>
      </c>
      <c r="P35" s="20" t="s">
        <v>6</v>
      </c>
      <c r="Q35" s="20" t="s">
        <v>13</v>
      </c>
      <c r="R35" s="20" t="s">
        <v>5</v>
      </c>
      <c r="S35" s="20" t="s">
        <v>14</v>
      </c>
      <c r="T35" s="20" t="s">
        <v>8</v>
      </c>
      <c r="U35" s="20" t="s">
        <v>15</v>
      </c>
      <c r="V35" s="20" t="s">
        <v>16</v>
      </c>
      <c r="W35" s="20" t="s">
        <v>17</v>
      </c>
      <c r="X35" s="20" t="s">
        <v>9</v>
      </c>
    </row>
    <row r="36" spans="1:25">
      <c r="A36" s="3" t="s">
        <v>18</v>
      </c>
      <c r="B36" s="7">
        <v>50</v>
      </c>
      <c r="C36" s="7">
        <v>40</v>
      </c>
      <c r="D36" s="7">
        <v>10</v>
      </c>
      <c r="E36" s="7">
        <v>83</v>
      </c>
      <c r="F36" s="7">
        <v>1059</v>
      </c>
      <c r="G36" s="7">
        <v>1103</v>
      </c>
      <c r="H36" s="7">
        <v>112</v>
      </c>
      <c r="I36" s="9">
        <v>35.299999999999997</v>
      </c>
      <c r="J36" s="9">
        <v>96.010879419764279</v>
      </c>
      <c r="K36" s="9">
        <v>9.8482142857142865</v>
      </c>
      <c r="L36" s="7"/>
      <c r="M36" s="7">
        <v>9</v>
      </c>
      <c r="N36" s="7">
        <v>17</v>
      </c>
      <c r="O36" s="10">
        <v>326.5</v>
      </c>
      <c r="P36" s="10">
        <v>1961</v>
      </c>
      <c r="Q36" s="10">
        <v>7</v>
      </c>
      <c r="R36" s="11">
        <v>1741</v>
      </c>
      <c r="S36" s="11">
        <v>45</v>
      </c>
      <c r="T36" s="12">
        <v>38.68888888888889</v>
      </c>
      <c r="U36" s="13" t="s">
        <v>57</v>
      </c>
      <c r="V36" s="12">
        <v>5.3323124042879018</v>
      </c>
      <c r="W36" s="9">
        <v>88.781234064252928</v>
      </c>
      <c r="X36" s="12">
        <v>43.577777777777776</v>
      </c>
    </row>
    <row r="37" spans="1:25">
      <c r="A37" s="3" t="s">
        <v>20</v>
      </c>
      <c r="B37" s="7">
        <v>9</v>
      </c>
      <c r="C37" s="7">
        <v>9</v>
      </c>
      <c r="D37" s="7">
        <v>0</v>
      </c>
      <c r="E37" s="7">
        <v>84</v>
      </c>
      <c r="F37" s="7">
        <v>207</v>
      </c>
      <c r="G37" s="8">
        <v>251</v>
      </c>
      <c r="H37" s="7">
        <v>28</v>
      </c>
      <c r="I37" s="9">
        <f>F37/(C37-D37)</f>
        <v>23</v>
      </c>
      <c r="J37" s="9">
        <f>(F37/G37)*100</f>
        <v>82.470119521912352</v>
      </c>
      <c r="K37" s="9">
        <f>G37/H37</f>
        <v>8.9642857142857135</v>
      </c>
      <c r="L37" s="7"/>
      <c r="M37" s="7">
        <v>2</v>
      </c>
      <c r="N37" s="7">
        <v>4</v>
      </c>
      <c r="O37" s="10"/>
      <c r="P37" s="10"/>
      <c r="Q37" s="10"/>
      <c r="R37" s="11"/>
      <c r="S37" s="11"/>
      <c r="T37" s="12"/>
      <c r="U37" s="13"/>
      <c r="V37" s="12"/>
      <c r="W37" s="9"/>
      <c r="X37" s="12"/>
    </row>
    <row r="38" spans="1:25">
      <c r="A38" s="3" t="s">
        <v>21</v>
      </c>
      <c r="B38" s="7">
        <v>6</v>
      </c>
      <c r="C38" s="7">
        <v>6</v>
      </c>
      <c r="D38" s="7">
        <v>0</v>
      </c>
      <c r="E38" s="7">
        <v>68</v>
      </c>
      <c r="F38" s="7">
        <v>200</v>
      </c>
      <c r="G38" s="8">
        <v>299</v>
      </c>
      <c r="H38" s="7">
        <v>20</v>
      </c>
      <c r="I38" s="9">
        <f>F38/(C38-D38)</f>
        <v>33.333333333333336</v>
      </c>
      <c r="J38" s="9">
        <f>(F38/G38)*100</f>
        <v>66.889632107023417</v>
      </c>
      <c r="K38" s="5">
        <f>G38/H38</f>
        <v>14.95</v>
      </c>
      <c r="L38" s="7"/>
      <c r="M38" s="7">
        <v>1</v>
      </c>
      <c r="N38" s="7">
        <v>2</v>
      </c>
      <c r="O38" s="10"/>
      <c r="P38" s="10"/>
      <c r="Q38" s="10"/>
      <c r="R38" s="11"/>
      <c r="S38" s="11"/>
      <c r="T38" s="12"/>
      <c r="U38" s="13"/>
      <c r="V38" s="12"/>
      <c r="W38" s="9"/>
      <c r="X38" s="12"/>
    </row>
    <row r="39" spans="1:25">
      <c r="A39" s="3" t="s">
        <v>22</v>
      </c>
      <c r="B39" s="7">
        <v>1</v>
      </c>
      <c r="C39" s="7">
        <v>1</v>
      </c>
      <c r="D39" s="7">
        <v>1</v>
      </c>
      <c r="E39" s="7" t="s">
        <v>23</v>
      </c>
      <c r="F39" s="7">
        <v>4</v>
      </c>
      <c r="G39" s="9">
        <v>7</v>
      </c>
      <c r="H39" s="7"/>
      <c r="I39" s="9"/>
      <c r="J39" s="9">
        <f>(F39/G39)*100</f>
        <v>57.142857142857139</v>
      </c>
      <c r="K39" s="9"/>
      <c r="L39" s="7"/>
      <c r="M39" s="10"/>
      <c r="N39" s="10"/>
      <c r="O39" s="10"/>
      <c r="P39" s="10"/>
      <c r="Q39" s="10"/>
      <c r="R39" s="11"/>
      <c r="S39" s="11"/>
      <c r="T39" s="12"/>
      <c r="U39" s="13"/>
      <c r="V39" s="12"/>
      <c r="W39" s="9"/>
      <c r="X39" s="12"/>
    </row>
    <row r="40" spans="1:25">
      <c r="A40" s="3" t="s">
        <v>24</v>
      </c>
      <c r="B40" s="10">
        <v>86</v>
      </c>
      <c r="C40" s="10">
        <v>69</v>
      </c>
      <c r="D40" s="10">
        <v>16</v>
      </c>
      <c r="E40" s="10">
        <v>101</v>
      </c>
      <c r="F40" s="10">
        <v>1845</v>
      </c>
      <c r="G40" s="10">
        <v>1865</v>
      </c>
      <c r="H40" s="10">
        <v>215</v>
      </c>
      <c r="I40" s="9">
        <v>34.811320754716981</v>
      </c>
      <c r="J40" s="9">
        <v>98.927613941018762</v>
      </c>
      <c r="K40" s="9">
        <v>8.6744186046511622</v>
      </c>
      <c r="L40" s="10">
        <v>1</v>
      </c>
      <c r="M40" s="10">
        <v>9</v>
      </c>
      <c r="N40" s="10">
        <v>29</v>
      </c>
      <c r="O40" s="34">
        <v>575.20000000000005</v>
      </c>
      <c r="P40" s="8">
        <v>3448</v>
      </c>
      <c r="Q40" s="7">
        <v>37</v>
      </c>
      <c r="R40" s="7">
        <v>2960</v>
      </c>
      <c r="S40" s="7">
        <v>102</v>
      </c>
      <c r="T40" s="9">
        <v>29.019607843137255</v>
      </c>
      <c r="U40" s="15" t="s">
        <v>58</v>
      </c>
      <c r="V40" s="9">
        <v>5.1460361613351875</v>
      </c>
      <c r="W40" s="9">
        <v>85.846867749419957</v>
      </c>
      <c r="X40" s="9">
        <v>33.803921568627452</v>
      </c>
    </row>
    <row r="41" spans="1:25">
      <c r="A41" s="3" t="s">
        <v>27</v>
      </c>
      <c r="B41" s="10">
        <v>18</v>
      </c>
      <c r="C41" s="10">
        <v>13</v>
      </c>
      <c r="D41" s="10">
        <v>4</v>
      </c>
      <c r="E41" s="10" t="s">
        <v>59</v>
      </c>
      <c r="F41" s="10">
        <v>216</v>
      </c>
      <c r="G41" s="10">
        <v>284</v>
      </c>
      <c r="H41" s="10">
        <v>17</v>
      </c>
      <c r="I41" s="9">
        <v>24</v>
      </c>
      <c r="J41" s="9">
        <v>76.056338028169009</v>
      </c>
      <c r="K41" s="9">
        <v>16.705882352941178</v>
      </c>
      <c r="L41" s="10"/>
      <c r="M41" s="10"/>
      <c r="N41" s="13" t="s">
        <v>60</v>
      </c>
      <c r="O41" s="10"/>
      <c r="P41" s="10"/>
      <c r="Q41" s="10"/>
      <c r="R41" s="11"/>
      <c r="S41" s="11"/>
      <c r="T41" s="12"/>
      <c r="U41" s="13"/>
      <c r="V41" s="12"/>
      <c r="W41" s="9"/>
      <c r="X41" s="12"/>
      <c r="Y41" s="45"/>
    </row>
    <row r="42" spans="1:25">
      <c r="A42" s="3" t="s">
        <v>30</v>
      </c>
      <c r="B42" s="10">
        <v>113</v>
      </c>
      <c r="C42" s="10">
        <v>104</v>
      </c>
      <c r="D42" s="10">
        <v>9</v>
      </c>
      <c r="E42" s="10" t="s">
        <v>31</v>
      </c>
      <c r="F42" s="10">
        <v>3274</v>
      </c>
      <c r="G42" s="10">
        <v>4198</v>
      </c>
      <c r="H42" s="10">
        <v>382</v>
      </c>
      <c r="I42" s="9">
        <v>34.463157894736845</v>
      </c>
      <c r="J42" s="9">
        <v>77.989518818484996</v>
      </c>
      <c r="K42" s="9">
        <v>10.989528795811518</v>
      </c>
      <c r="L42" s="10">
        <v>3</v>
      </c>
      <c r="M42" s="10">
        <v>25</v>
      </c>
      <c r="N42" s="10">
        <v>52</v>
      </c>
      <c r="O42" s="10">
        <v>3</v>
      </c>
      <c r="P42" s="10">
        <v>18</v>
      </c>
      <c r="Q42" s="10">
        <v>0</v>
      </c>
      <c r="R42" s="11">
        <v>25</v>
      </c>
      <c r="S42" s="11">
        <v>0</v>
      </c>
      <c r="T42" s="12"/>
      <c r="U42" s="13"/>
      <c r="V42" s="12">
        <f t="shared" ref="V37:V52" si="29">R42/O42</f>
        <v>8.3333333333333339</v>
      </c>
      <c r="W42" s="9">
        <f t="shared" ref="W37:W52" si="30">R42/(P42/100)</f>
        <v>138.88888888888889</v>
      </c>
      <c r="X42" s="12"/>
    </row>
    <row r="43" spans="1:25">
      <c r="A43" s="3" t="s">
        <v>32</v>
      </c>
      <c r="B43" s="10">
        <v>27</v>
      </c>
      <c r="C43" s="10">
        <v>21</v>
      </c>
      <c r="D43" s="10">
        <v>7</v>
      </c>
      <c r="E43" s="10" t="s">
        <v>61</v>
      </c>
      <c r="F43" s="10">
        <v>222</v>
      </c>
      <c r="G43" s="10">
        <v>211</v>
      </c>
      <c r="H43" s="10">
        <v>26</v>
      </c>
      <c r="I43" s="9">
        <v>15.857142857142858</v>
      </c>
      <c r="J43" s="9">
        <v>105.21327014218009</v>
      </c>
      <c r="K43" s="9">
        <v>8.115384615384615</v>
      </c>
      <c r="L43" s="10"/>
      <c r="M43" s="10"/>
      <c r="N43" s="10">
        <v>11</v>
      </c>
      <c r="O43" s="10">
        <v>203.5</v>
      </c>
      <c r="P43" s="10">
        <v>1223</v>
      </c>
      <c r="Q43" s="10">
        <v>20</v>
      </c>
      <c r="R43" s="11">
        <v>1078</v>
      </c>
      <c r="S43" s="11">
        <v>46</v>
      </c>
      <c r="T43" s="12">
        <v>23.434782608695652</v>
      </c>
      <c r="U43" s="13" t="s">
        <v>62</v>
      </c>
      <c r="V43" s="12">
        <v>5.2972972972972974</v>
      </c>
      <c r="W43" s="9">
        <v>88.143908421913324</v>
      </c>
      <c r="X43" s="12">
        <v>26.586956521739129</v>
      </c>
    </row>
    <row r="44" spans="1:25">
      <c r="A44" s="3" t="s">
        <v>35</v>
      </c>
      <c r="B44" s="35">
        <v>10</v>
      </c>
      <c r="C44" s="10">
        <v>4</v>
      </c>
      <c r="D44" s="10">
        <v>3</v>
      </c>
      <c r="E44" s="10" t="s">
        <v>63</v>
      </c>
      <c r="F44" s="10">
        <v>28</v>
      </c>
      <c r="G44" s="10">
        <v>29</v>
      </c>
      <c r="H44" s="10">
        <v>2</v>
      </c>
      <c r="I44" s="9">
        <v>28</v>
      </c>
      <c r="J44" s="9">
        <v>96.551724137931032</v>
      </c>
      <c r="K44" s="9">
        <v>14.5</v>
      </c>
      <c r="L44" s="10"/>
      <c r="M44" s="10"/>
      <c r="N44" s="10">
        <v>1</v>
      </c>
      <c r="O44" s="7">
        <v>54</v>
      </c>
      <c r="P44" s="7">
        <v>324</v>
      </c>
      <c r="Q44" s="7">
        <v>5</v>
      </c>
      <c r="R44" s="7">
        <v>312</v>
      </c>
      <c r="S44" s="7">
        <v>12</v>
      </c>
      <c r="T44" s="9">
        <v>26</v>
      </c>
      <c r="U44" s="15" t="s">
        <v>64</v>
      </c>
      <c r="V44" s="9">
        <v>5.7777777777777777</v>
      </c>
      <c r="W44" s="9">
        <v>96.296296296296291</v>
      </c>
      <c r="X44" s="9">
        <v>27</v>
      </c>
    </row>
    <row r="45" spans="1:25">
      <c r="A45" s="3" t="s">
        <v>37</v>
      </c>
      <c r="B45" s="10">
        <v>11</v>
      </c>
      <c r="C45" s="10">
        <v>11</v>
      </c>
      <c r="D45" s="10">
        <v>4</v>
      </c>
      <c r="E45" s="10" t="s">
        <v>38</v>
      </c>
      <c r="F45" s="10">
        <v>102</v>
      </c>
      <c r="G45" s="10">
        <v>70</v>
      </c>
      <c r="H45" s="10">
        <v>15</v>
      </c>
      <c r="I45" s="9">
        <v>14.571428571428571</v>
      </c>
      <c r="J45" s="9">
        <v>145.71428571428569</v>
      </c>
      <c r="K45" s="9">
        <v>4.666666666666667</v>
      </c>
      <c r="L45" s="10"/>
      <c r="M45" s="10"/>
      <c r="N45" s="10">
        <v>2</v>
      </c>
      <c r="O45" s="10">
        <v>81</v>
      </c>
      <c r="P45" s="10">
        <v>486</v>
      </c>
      <c r="Q45" s="10">
        <v>2</v>
      </c>
      <c r="R45" s="11">
        <v>389</v>
      </c>
      <c r="S45" s="11">
        <v>18</v>
      </c>
      <c r="T45" s="12">
        <v>21.611111111111111</v>
      </c>
      <c r="U45" s="13" t="s">
        <v>39</v>
      </c>
      <c r="V45" s="12">
        <v>4.8024691358024691</v>
      </c>
      <c r="W45" s="9">
        <v>80.041152263374485</v>
      </c>
      <c r="X45" s="12">
        <v>27</v>
      </c>
    </row>
    <row r="46" spans="1:25">
      <c r="A46" s="3" t="s">
        <v>40</v>
      </c>
      <c r="B46" s="10">
        <v>32</v>
      </c>
      <c r="C46" s="10">
        <v>30</v>
      </c>
      <c r="D46" s="10">
        <v>2</v>
      </c>
      <c r="E46" s="35">
        <v>130</v>
      </c>
      <c r="F46" s="35">
        <v>1238</v>
      </c>
      <c r="G46" s="10">
        <v>1420</v>
      </c>
      <c r="H46" s="10">
        <v>148</v>
      </c>
      <c r="I46" s="9">
        <v>44.214285714285715</v>
      </c>
      <c r="J46" s="9">
        <v>87.183098591549296</v>
      </c>
      <c r="K46" s="9">
        <v>9.5945945945945947</v>
      </c>
      <c r="L46" s="10">
        <v>2</v>
      </c>
      <c r="M46" s="10">
        <v>7</v>
      </c>
      <c r="N46" s="13" t="s">
        <v>65</v>
      </c>
      <c r="O46" s="10"/>
      <c r="P46" s="10"/>
      <c r="Q46" s="10"/>
      <c r="R46" s="11"/>
      <c r="S46" s="11"/>
      <c r="T46" s="12"/>
      <c r="U46" s="13"/>
      <c r="V46" s="12"/>
      <c r="W46" s="9"/>
      <c r="X46" s="12"/>
    </row>
    <row r="47" spans="1:25">
      <c r="A47" s="3" t="s">
        <v>42</v>
      </c>
      <c r="B47" s="10">
        <v>25</v>
      </c>
      <c r="C47" s="10">
        <v>17</v>
      </c>
      <c r="D47" s="10">
        <v>4</v>
      </c>
      <c r="E47" s="10" t="s">
        <v>43</v>
      </c>
      <c r="F47" s="10">
        <v>333</v>
      </c>
      <c r="G47" s="10">
        <v>361</v>
      </c>
      <c r="H47" s="10">
        <v>29</v>
      </c>
      <c r="I47" s="9">
        <v>25.615384615384617</v>
      </c>
      <c r="J47" s="9">
        <v>92.24376731301939</v>
      </c>
      <c r="K47" s="9">
        <v>12.448275862068966</v>
      </c>
      <c r="L47" s="10"/>
      <c r="M47" s="10">
        <v>1</v>
      </c>
      <c r="N47" s="10">
        <v>7</v>
      </c>
      <c r="O47" s="10">
        <v>86.3</v>
      </c>
      <c r="P47" s="10">
        <v>519</v>
      </c>
      <c r="Q47" s="10">
        <v>0</v>
      </c>
      <c r="R47" s="11">
        <v>547</v>
      </c>
      <c r="S47" s="11">
        <v>11</v>
      </c>
      <c r="T47" s="12">
        <v>49.727272727272727</v>
      </c>
      <c r="U47" s="13" t="s">
        <v>66</v>
      </c>
      <c r="V47" s="12">
        <v>6.3383545770567791</v>
      </c>
      <c r="W47" s="9">
        <v>105.39499036608862</v>
      </c>
      <c r="X47" s="12">
        <v>47.18181818181818</v>
      </c>
    </row>
    <row r="48" spans="1:25">
      <c r="A48" s="3" t="s">
        <v>45</v>
      </c>
      <c r="B48" s="10">
        <v>39</v>
      </c>
      <c r="C48" s="10">
        <v>35</v>
      </c>
      <c r="D48" s="10">
        <v>2</v>
      </c>
      <c r="E48" s="10">
        <v>178</v>
      </c>
      <c r="F48" s="10">
        <v>1472</v>
      </c>
      <c r="G48" s="10">
        <v>1654</v>
      </c>
      <c r="H48" s="10">
        <v>181</v>
      </c>
      <c r="I48" s="9">
        <v>44.606060606060609</v>
      </c>
      <c r="J48" s="9">
        <v>88.996372430471581</v>
      </c>
      <c r="K48" s="9">
        <v>9.1381215469613259</v>
      </c>
      <c r="L48" s="10">
        <v>2</v>
      </c>
      <c r="M48" s="10">
        <v>11</v>
      </c>
      <c r="N48" s="10">
        <v>18</v>
      </c>
      <c r="O48" s="10"/>
      <c r="P48" s="10"/>
      <c r="Q48" s="10"/>
      <c r="R48" s="11"/>
      <c r="S48" s="11"/>
      <c r="T48" s="12"/>
      <c r="U48" s="13"/>
      <c r="V48" s="12"/>
      <c r="W48" s="9"/>
      <c r="X48" s="12"/>
    </row>
    <row r="49" spans="1:24">
      <c r="A49" s="3" t="s">
        <v>46</v>
      </c>
      <c r="B49" s="10">
        <v>6</v>
      </c>
      <c r="C49" s="10">
        <v>3</v>
      </c>
      <c r="D49" s="10">
        <v>0</v>
      </c>
      <c r="E49" s="10">
        <v>18</v>
      </c>
      <c r="F49" s="10">
        <v>32</v>
      </c>
      <c r="G49" s="10">
        <v>42</v>
      </c>
      <c r="H49" s="10" t="s">
        <v>67</v>
      </c>
      <c r="I49" s="9">
        <v>10.666666666666666</v>
      </c>
      <c r="J49" s="9">
        <v>76.19047619047619</v>
      </c>
      <c r="K49" s="9">
        <v>14</v>
      </c>
      <c r="L49" s="10"/>
      <c r="M49" s="10"/>
      <c r="N49" s="10">
        <v>1</v>
      </c>
      <c r="O49" s="10" t="s">
        <v>68</v>
      </c>
      <c r="P49" s="10" t="s">
        <v>69</v>
      </c>
      <c r="Q49" s="10" t="s">
        <v>70</v>
      </c>
      <c r="R49" s="11" t="s">
        <v>71</v>
      </c>
      <c r="S49" s="11">
        <v>3</v>
      </c>
      <c r="T49" s="12">
        <v>63</v>
      </c>
      <c r="U49" s="13" t="s">
        <v>47</v>
      </c>
      <c r="V49" s="12">
        <v>5.5588235294117645</v>
      </c>
      <c r="W49" s="9">
        <v>92.647058823529406</v>
      </c>
      <c r="X49" s="12">
        <v>68</v>
      </c>
    </row>
    <row r="50" spans="1:24">
      <c r="A50" s="3" t="s">
        <v>48</v>
      </c>
      <c r="B50" s="10">
        <v>38</v>
      </c>
      <c r="C50" s="10">
        <v>20</v>
      </c>
      <c r="D50" s="10">
        <v>3</v>
      </c>
      <c r="E50" s="10">
        <v>33</v>
      </c>
      <c r="F50" s="10">
        <v>163</v>
      </c>
      <c r="G50" s="10">
        <v>214</v>
      </c>
      <c r="H50" s="10">
        <v>12</v>
      </c>
      <c r="I50" s="9">
        <v>9.5882352941176467</v>
      </c>
      <c r="J50" s="9">
        <v>76.168224299065429</v>
      </c>
      <c r="K50" s="9">
        <v>17.833333333333332</v>
      </c>
      <c r="L50" s="10"/>
      <c r="M50" s="10"/>
      <c r="N50" s="10">
        <v>21</v>
      </c>
      <c r="O50" s="10">
        <v>200.4</v>
      </c>
      <c r="P50" s="10">
        <v>1204</v>
      </c>
      <c r="Q50" s="10">
        <v>4</v>
      </c>
      <c r="R50" s="11">
        <v>1159</v>
      </c>
      <c r="S50" s="11">
        <v>33</v>
      </c>
      <c r="T50" s="12">
        <v>35.121212121212125</v>
      </c>
      <c r="U50" s="13" t="s">
        <v>72</v>
      </c>
      <c r="V50" s="12">
        <v>5.7834331337325349</v>
      </c>
      <c r="W50" s="9">
        <v>96.262458471760809</v>
      </c>
      <c r="X50" s="12">
        <v>36.484848484848484</v>
      </c>
    </row>
    <row r="51" spans="1:24">
      <c r="A51" s="17" t="s">
        <v>50</v>
      </c>
      <c r="B51" s="10">
        <v>5</v>
      </c>
      <c r="C51" s="10">
        <v>1</v>
      </c>
      <c r="D51" s="10">
        <v>1</v>
      </c>
      <c r="E51" s="10" t="s">
        <v>51</v>
      </c>
      <c r="F51" s="10">
        <v>9</v>
      </c>
      <c r="G51" s="10">
        <v>10</v>
      </c>
      <c r="H51" s="10"/>
      <c r="I51" s="9"/>
      <c r="J51" s="9">
        <v>90</v>
      </c>
      <c r="K51" s="9"/>
      <c r="L51" s="10"/>
      <c r="M51" s="10"/>
      <c r="N51" s="10"/>
      <c r="O51" s="10" t="s">
        <v>52</v>
      </c>
      <c r="P51" s="10">
        <v>162</v>
      </c>
      <c r="Q51" s="10">
        <v>1</v>
      </c>
      <c r="R51" s="11">
        <v>112</v>
      </c>
      <c r="S51" s="11">
        <v>3</v>
      </c>
      <c r="T51" s="12">
        <v>37.333333333333336</v>
      </c>
      <c r="U51" s="13" t="s">
        <v>53</v>
      </c>
      <c r="V51" s="12">
        <v>4.1481481481481479</v>
      </c>
      <c r="W51" s="9">
        <v>69.135802469135797</v>
      </c>
      <c r="X51" s="12">
        <v>54</v>
      </c>
    </row>
    <row r="52" spans="1:24">
      <c r="A52" s="36" t="s">
        <v>54</v>
      </c>
      <c r="B52" s="22">
        <f>SUM(B36:B51)</f>
        <v>476</v>
      </c>
      <c r="C52" s="22">
        <f>SUM(C36:C51)</f>
        <v>384</v>
      </c>
      <c r="D52" s="22">
        <f>SUM(D36:D51)</f>
        <v>66</v>
      </c>
      <c r="E52" s="22">
        <v>130</v>
      </c>
      <c r="F52" s="22">
        <f>SUM(F36:F51)</f>
        <v>10404</v>
      </c>
      <c r="G52" s="22">
        <f>SUM(G36:G51)</f>
        <v>12018</v>
      </c>
      <c r="H52" s="22">
        <f>SUM(H36:H51)</f>
        <v>1187</v>
      </c>
      <c r="I52" s="21">
        <f t="shared" ref="I52" si="31">F52/(C52-D52)</f>
        <v>32.716981132075475</v>
      </c>
      <c r="J52" s="21">
        <f t="shared" ref="J52" si="32">(F52/G52)*100</f>
        <v>86.570144782825764</v>
      </c>
      <c r="K52" s="21">
        <f t="shared" ref="K51:K52" si="33">G52/H52</f>
        <v>10.124684077506318</v>
      </c>
      <c r="L52" s="22">
        <f>SUM(L36:L51)</f>
        <v>8</v>
      </c>
      <c r="M52" s="22">
        <f>SUM(M36:M51)</f>
        <v>65</v>
      </c>
      <c r="N52" s="22" t="s">
        <v>73</v>
      </c>
      <c r="O52" s="22">
        <v>1592.1</v>
      </c>
      <c r="P52" s="22">
        <v>9552</v>
      </c>
      <c r="Q52" s="22">
        <v>77</v>
      </c>
      <c r="R52" s="23">
        <v>8512</v>
      </c>
      <c r="S52" s="23">
        <f>SUM(S36:S51)</f>
        <v>273</v>
      </c>
      <c r="T52" s="24">
        <f t="shared" ref="T37:T52" si="34">R52/S52</f>
        <v>31.179487179487179</v>
      </c>
      <c r="U52" s="25" t="s">
        <v>58</v>
      </c>
      <c r="V52" s="24">
        <f t="shared" si="29"/>
        <v>5.3463978393317007</v>
      </c>
      <c r="W52" s="21">
        <f t="shared" si="30"/>
        <v>89.112227805695142</v>
      </c>
      <c r="X52" s="24">
        <f t="shared" ref="X37:X52" si="35">P52/S52</f>
        <v>34.989010989010985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cp:lastPrinted>2017-02-24T21:46:35Z</cp:lastPrinted>
  <dcterms:created xsi:type="dcterms:W3CDTF">2017-02-24T21:22:38Z</dcterms:created>
  <dcterms:modified xsi:type="dcterms:W3CDTF">2017-02-25T22:25:58Z</dcterms:modified>
</cp:coreProperties>
</file>