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90" i="1"/>
  <c r="K190"/>
  <c r="L189"/>
  <c r="K189"/>
  <c r="J189" s="1"/>
  <c r="L188"/>
  <c r="K188"/>
  <c r="L187"/>
  <c r="K187"/>
  <c r="L186"/>
  <c r="K186"/>
  <c r="L185"/>
  <c r="K185"/>
  <c r="J185" s="1"/>
  <c r="L184"/>
  <c r="K184"/>
  <c r="L183"/>
  <c r="K183"/>
  <c r="L182"/>
  <c r="K182"/>
  <c r="L181"/>
  <c r="K181"/>
  <c r="L180"/>
  <c r="K180"/>
  <c r="L179"/>
  <c r="K179"/>
  <c r="Q157"/>
  <c r="P157"/>
  <c r="Q156"/>
  <c r="P156"/>
  <c r="Q155"/>
  <c r="P155"/>
  <c r="Q154"/>
  <c r="P154"/>
  <c r="Q153"/>
  <c r="P153"/>
  <c r="Q152"/>
  <c r="P152"/>
  <c r="O152" s="1"/>
  <c r="Q151"/>
  <c r="P151"/>
  <c r="Q150"/>
  <c r="P150"/>
  <c r="Q149"/>
  <c r="P149"/>
  <c r="O149" s="1"/>
  <c r="Q148"/>
  <c r="P148"/>
  <c r="Q147"/>
  <c r="P147"/>
  <c r="O147" s="1"/>
  <c r="Q146"/>
  <c r="P146"/>
  <c r="S142"/>
  <c r="R142"/>
  <c r="N142"/>
  <c r="M142"/>
  <c r="I142"/>
  <c r="H142"/>
  <c r="G142"/>
  <c r="F142"/>
  <c r="E142"/>
  <c r="D142"/>
  <c r="C142"/>
  <c r="B142"/>
  <c r="Q136"/>
  <c r="P136"/>
  <c r="Q135"/>
  <c r="P135"/>
  <c r="Q134"/>
  <c r="P134"/>
  <c r="Q133"/>
  <c r="P133"/>
  <c r="L133"/>
  <c r="K133"/>
  <c r="J133"/>
  <c r="Q132"/>
  <c r="P132"/>
  <c r="L132"/>
  <c r="K132"/>
  <c r="J132"/>
  <c r="Q131"/>
  <c r="P131"/>
  <c r="L131"/>
  <c r="K131"/>
  <c r="J131"/>
  <c r="Q130"/>
  <c r="P130"/>
  <c r="L130"/>
  <c r="K130"/>
  <c r="J130"/>
  <c r="S127"/>
  <c r="R127"/>
  <c r="N127"/>
  <c r="M127"/>
  <c r="I127"/>
  <c r="H127"/>
  <c r="G127"/>
  <c r="F127"/>
  <c r="E127"/>
  <c r="D127"/>
  <c r="C127"/>
  <c r="B127"/>
  <c r="Q121"/>
  <c r="P121"/>
  <c r="L121"/>
  <c r="K121"/>
  <c r="J121"/>
  <c r="Q120"/>
  <c r="P120"/>
  <c r="L120"/>
  <c r="K120"/>
  <c r="J120"/>
  <c r="Q119"/>
  <c r="P119"/>
  <c r="L119"/>
  <c r="K119"/>
  <c r="J119"/>
  <c r="Q118"/>
  <c r="P118"/>
  <c r="L118"/>
  <c r="K118"/>
  <c r="J118"/>
  <c r="Q117"/>
  <c r="P117"/>
  <c r="L117"/>
  <c r="K117"/>
  <c r="J117"/>
  <c r="Q116"/>
  <c r="P116"/>
  <c r="Q115"/>
  <c r="P115"/>
  <c r="L115"/>
  <c r="K115"/>
  <c r="J115"/>
  <c r="Q114"/>
  <c r="O114" s="1"/>
  <c r="P114"/>
  <c r="L114"/>
  <c r="K114"/>
  <c r="J114"/>
  <c r="S110"/>
  <c r="R110"/>
  <c r="N110"/>
  <c r="M110"/>
  <c r="I110"/>
  <c r="H110"/>
  <c r="G110"/>
  <c r="F110"/>
  <c r="E110"/>
  <c r="D110"/>
  <c r="C110"/>
  <c r="B110"/>
  <c r="Q105"/>
  <c r="P105"/>
  <c r="K105"/>
  <c r="J105"/>
  <c r="Q104"/>
  <c r="P104"/>
  <c r="K104"/>
  <c r="J104"/>
  <c r="Q103"/>
  <c r="P103"/>
  <c r="K103"/>
  <c r="J103"/>
  <c r="Q102"/>
  <c r="P102"/>
  <c r="O102"/>
  <c r="K102"/>
  <c r="J102"/>
  <c r="S99"/>
  <c r="R99"/>
  <c r="N99"/>
  <c r="M99"/>
  <c r="I99"/>
  <c r="H99"/>
  <c r="G99"/>
  <c r="F99"/>
  <c r="E99"/>
  <c r="D99"/>
  <c r="C99"/>
  <c r="P99" s="1"/>
  <c r="B99"/>
  <c r="Q94"/>
  <c r="P94"/>
  <c r="L94"/>
  <c r="K94"/>
  <c r="J94"/>
  <c r="Q93"/>
  <c r="P93"/>
  <c r="L93"/>
  <c r="K93"/>
  <c r="J93"/>
  <c r="Q92"/>
  <c r="P92"/>
  <c r="L92"/>
  <c r="K92"/>
  <c r="J92"/>
  <c r="Q90"/>
  <c r="P90"/>
  <c r="L90"/>
  <c r="K90"/>
  <c r="J90"/>
  <c r="Q89"/>
  <c r="P89"/>
  <c r="Q88"/>
  <c r="P88"/>
  <c r="L88"/>
  <c r="K88"/>
  <c r="J88"/>
  <c r="S85"/>
  <c r="R85"/>
  <c r="N85"/>
  <c r="M85"/>
  <c r="I85"/>
  <c r="H85"/>
  <c r="G85"/>
  <c r="F85"/>
  <c r="E85"/>
  <c r="D85"/>
  <c r="C85"/>
  <c r="B85"/>
  <c r="S79"/>
  <c r="R79"/>
  <c r="Q79"/>
  <c r="N79"/>
  <c r="M79"/>
  <c r="I79"/>
  <c r="H79"/>
  <c r="G79"/>
  <c r="F79"/>
  <c r="E79"/>
  <c r="D79"/>
  <c r="C79"/>
  <c r="K79" s="1"/>
  <c r="B79"/>
  <c r="Q74"/>
  <c r="P74"/>
  <c r="Q73"/>
  <c r="P73"/>
  <c r="Q72"/>
  <c r="P72"/>
  <c r="Q71"/>
  <c r="P71"/>
  <c r="Q70"/>
  <c r="P70"/>
  <c r="L70"/>
  <c r="K70"/>
  <c r="J70"/>
  <c r="S67"/>
  <c r="R67"/>
  <c r="N67"/>
  <c r="M67"/>
  <c r="I67"/>
  <c r="H67"/>
  <c r="G67"/>
  <c r="F67"/>
  <c r="E67"/>
  <c r="D67"/>
  <c r="C67"/>
  <c r="B67"/>
  <c r="Q64"/>
  <c r="P64"/>
  <c r="L64"/>
  <c r="K64"/>
  <c r="J64"/>
  <c r="Q63"/>
  <c r="P63"/>
  <c r="L63"/>
  <c r="K63"/>
  <c r="J63"/>
  <c r="Q62"/>
  <c r="P62"/>
  <c r="L62"/>
  <c r="K62"/>
  <c r="J62"/>
  <c r="Q61"/>
  <c r="P61"/>
  <c r="L61"/>
  <c r="K61"/>
  <c r="J61"/>
  <c r="Q60"/>
  <c r="P60"/>
  <c r="L60"/>
  <c r="K60"/>
  <c r="J60"/>
  <c r="S57"/>
  <c r="R57"/>
  <c r="P57"/>
  <c r="N57"/>
  <c r="M57"/>
  <c r="I57"/>
  <c r="H57"/>
  <c r="G57"/>
  <c r="F57"/>
  <c r="E57"/>
  <c r="D57"/>
  <c r="C57"/>
  <c r="L57" s="1"/>
  <c r="B57"/>
  <c r="Q55"/>
  <c r="P55"/>
  <c r="Q54"/>
  <c r="P54"/>
  <c r="Q53"/>
  <c r="P53"/>
  <c r="S50"/>
  <c r="R50"/>
  <c r="N50"/>
  <c r="M50"/>
  <c r="I50"/>
  <c r="H50"/>
  <c r="G50"/>
  <c r="F50"/>
  <c r="E50"/>
  <c r="D50"/>
  <c r="C50"/>
  <c r="B50"/>
  <c r="S44"/>
  <c r="R44"/>
  <c r="N44"/>
  <c r="M44"/>
  <c r="P44" s="1"/>
  <c r="I44"/>
  <c r="H44"/>
  <c r="G44"/>
  <c r="F44"/>
  <c r="E44"/>
  <c r="D44"/>
  <c r="C44"/>
  <c r="B44"/>
  <c r="S29"/>
  <c r="R29"/>
  <c r="N29"/>
  <c r="M29"/>
  <c r="I29"/>
  <c r="H29"/>
  <c r="G29"/>
  <c r="F29"/>
  <c r="E29"/>
  <c r="D29"/>
  <c r="C29"/>
  <c r="B29"/>
  <c r="Q24"/>
  <c r="P24"/>
  <c r="L24"/>
  <c r="K24"/>
  <c r="J24"/>
  <c r="Q23"/>
  <c r="P23"/>
  <c r="Q22"/>
  <c r="P22"/>
  <c r="L22"/>
  <c r="K22"/>
  <c r="J22"/>
  <c r="Q21"/>
  <c r="P21"/>
  <c r="L21"/>
  <c r="K21"/>
  <c r="J21"/>
  <c r="S16"/>
  <c r="R16"/>
  <c r="N16"/>
  <c r="Q16" s="1"/>
  <c r="M16"/>
  <c r="I16"/>
  <c r="H16"/>
  <c r="G16"/>
  <c r="F16"/>
  <c r="E16"/>
  <c r="D16"/>
  <c r="C16"/>
  <c r="L16" s="1"/>
  <c r="B16"/>
  <c r="Q11"/>
  <c r="P11"/>
  <c r="Q10"/>
  <c r="P10"/>
  <c r="Q9"/>
  <c r="P9"/>
  <c r="Q8"/>
  <c r="P8"/>
  <c r="Q7"/>
  <c r="P7"/>
  <c r="L7"/>
  <c r="K7"/>
  <c r="J7"/>
  <c r="Q6"/>
  <c r="P6"/>
  <c r="L6"/>
  <c r="K6"/>
  <c r="J6"/>
  <c r="Q5"/>
  <c r="P5"/>
  <c r="L5"/>
  <c r="K5"/>
  <c r="J5"/>
  <c r="Q4"/>
  <c r="P4"/>
  <c r="J184" l="1"/>
  <c r="J183"/>
  <c r="J186"/>
  <c r="J190"/>
  <c r="J182"/>
  <c r="J188"/>
  <c r="J181"/>
  <c r="J180"/>
  <c r="J187"/>
  <c r="J179"/>
  <c r="P110"/>
  <c r="O156"/>
  <c r="O9"/>
  <c r="O73"/>
  <c r="O88"/>
  <c r="O132"/>
  <c r="O148"/>
  <c r="O63"/>
  <c r="O155"/>
  <c r="O130"/>
  <c r="O21"/>
  <c r="O154"/>
  <c r="O70"/>
  <c r="O115"/>
  <c r="O150"/>
  <c r="O157"/>
  <c r="O121"/>
  <c r="O8"/>
  <c r="O119"/>
  <c r="O54"/>
  <c r="O61"/>
  <c r="O64"/>
  <c r="P85"/>
  <c r="O85" s="1"/>
  <c r="L99"/>
  <c r="O117"/>
  <c r="O135"/>
  <c r="O146"/>
  <c r="O153"/>
  <c r="P16"/>
  <c r="O16" s="1"/>
  <c r="P142"/>
  <c r="O142" s="1"/>
  <c r="O92"/>
  <c r="O151"/>
  <c r="L67"/>
  <c r="O74"/>
  <c r="J127"/>
  <c r="Q67"/>
  <c r="K44"/>
  <c r="Q44"/>
  <c r="O44" s="1"/>
  <c r="L110"/>
  <c r="O133"/>
  <c r="O136"/>
  <c r="O62"/>
  <c r="P79"/>
  <c r="O79" s="1"/>
  <c r="O5"/>
  <c r="O10"/>
  <c r="J44"/>
  <c r="Q57"/>
  <c r="O57" s="1"/>
  <c r="O71"/>
  <c r="L79"/>
  <c r="J79"/>
  <c r="O89"/>
  <c r="O93"/>
  <c r="Q99"/>
  <c r="O99" s="1"/>
  <c r="O118"/>
  <c r="O131"/>
  <c r="O4"/>
  <c r="O11"/>
  <c r="O72"/>
  <c r="O53"/>
  <c r="O60"/>
  <c r="J67"/>
  <c r="P67"/>
  <c r="L85"/>
  <c r="Q85"/>
  <c r="O104"/>
  <c r="Q127"/>
  <c r="O22"/>
  <c r="O103"/>
  <c r="O105"/>
  <c r="O120"/>
  <c r="P127"/>
  <c r="O7"/>
  <c r="O24"/>
  <c r="J50"/>
  <c r="Q50"/>
  <c r="O50" s="1"/>
  <c r="Q110"/>
  <c r="O110" s="1"/>
  <c r="O6"/>
  <c r="J16"/>
  <c r="O23"/>
  <c r="L29"/>
  <c r="P50"/>
  <c r="O55"/>
  <c r="O90"/>
  <c r="O94"/>
  <c r="O116"/>
  <c r="O134"/>
  <c r="L142"/>
  <c r="Q142"/>
  <c r="K142"/>
  <c r="J142"/>
  <c r="L127"/>
  <c r="K127"/>
  <c r="K110"/>
  <c r="J110"/>
  <c r="K99"/>
  <c r="J99"/>
  <c r="K85"/>
  <c r="J85"/>
  <c r="K67"/>
  <c r="K50"/>
  <c r="K57"/>
  <c r="J57"/>
  <c r="L50"/>
  <c r="K29"/>
  <c r="J29"/>
  <c r="Q29"/>
  <c r="P29"/>
  <c r="K16"/>
  <c r="O67" l="1"/>
  <c r="O127"/>
  <c r="O29"/>
</calcChain>
</file>

<file path=xl/sharedStrings.xml><?xml version="1.0" encoding="utf-8"?>
<sst xmlns="http://schemas.openxmlformats.org/spreadsheetml/2006/main" count="476" uniqueCount="69">
  <si>
    <t>20.20 GROUND RESULTS FROM 2005/06</t>
  </si>
  <si>
    <t>MOST USED GROUNDS</t>
  </si>
  <si>
    <t>Basin Reserve</t>
  </si>
  <si>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</si>
  <si>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</si>
  <si>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</si>
  <si>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</si>
  <si>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</si>
  <si>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</si>
  <si>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</si>
  <si>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</si>
  <si>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</si>
  <si>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</si>
  <si>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</si>
  <si>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</si>
  <si>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</si>
  <si>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</si>
  <si>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</si>
  <si>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%sixes</t>
  </si>
  <si>
    <t xml:space="preserve">50 Part 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</si>
  <si>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</si>
  <si>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</si>
  <si>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</si>
  <si>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</si>
  <si>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</si>
  <si>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</si>
  <si>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</si>
  <si>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</si>
  <si>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</si>
  <si>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2015/16</t>
  </si>
  <si>
    <t>2016/17    1 tie</t>
  </si>
  <si>
    <t>2017/18</t>
  </si>
  <si>
    <t>Total</t>
  </si>
  <si>
    <t>Eden Park Outer</t>
  </si>
  <si>
    <t>2007/08       1  tie</t>
  </si>
  <si>
    <t>2015/16       1 tie</t>
  </si>
  <si>
    <t>2016/17</t>
  </si>
  <si>
    <t>Hagley Oval</t>
  </si>
  <si>
    <t>2014/15</t>
  </si>
  <si>
    <t>2016/17   1 tie</t>
  </si>
  <si>
    <t>Queens Park</t>
  </si>
  <si>
    <t>Mainpower Oval</t>
  </si>
  <si>
    <t>McLean Park</t>
  </si>
  <si>
    <t>Mt Maunganui</t>
  </si>
  <si>
    <t>Molyneux Park</t>
  </si>
  <si>
    <t>20171/8</t>
  </si>
  <si>
    <t>Pukekura Park</t>
  </si>
  <si>
    <t>2013/14     1 tie</t>
  </si>
  <si>
    <t>Saxton Oval</t>
  </si>
  <si>
    <t>Seddon Park</t>
  </si>
  <si>
    <t>2008/09      1 tie</t>
  </si>
  <si>
    <t>University Oval</t>
  </si>
  <si>
    <t>All years</t>
  </si>
  <si>
    <t>50 pp</t>
  </si>
  <si>
    <t>50 run</t>
  </si>
  <si>
    <t>Eden Outer</t>
  </si>
  <si>
    <t>Hagel Oval</t>
  </si>
  <si>
    <t>Basin</t>
  </si>
  <si>
    <t xml:space="preserve">McLean </t>
  </si>
  <si>
    <t xml:space="preserve">Mainpower </t>
  </si>
  <si>
    <t xml:space="preserve">Molyneux </t>
  </si>
  <si>
    <t xml:space="preserve">Pukekura </t>
  </si>
  <si>
    <t xml:space="preserve">Saxton </t>
  </si>
  <si>
    <t>Seddon</t>
  </si>
  <si>
    <t>University</t>
  </si>
  <si>
    <t>Hagley</t>
  </si>
  <si>
    <t>%4's</t>
  </si>
  <si>
    <t>% 6's</t>
  </si>
  <si>
    <t>tot %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</si>
</sst>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Times New Roman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8"/>
      <color indexed="8"/>
      <name val="Arial"/>
      <family val="2"/>
    </font>
    <font>
      <sz val="8"/>
      <name val="Times New Roman"/>
      <family val="1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2" fontId="5" fillId="0" borderId="2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0" fillId="0" borderId="0" xfId="0" applyFill="1"/>
    <xf numFmtId="10" fontId="10" fillId="0" borderId="1" xfId="0" applyNumberFormat="1" applyFont="1" applyFill="1" applyBorder="1" applyAlignment="1">
      <alignment horizontal="center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1" fontId="5" fillId="0" borderId="3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3" fillId="0" borderId="0" xfId="0" applyFont="1"/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5" fillId="0" borderId="7" xfId="0" applyFont="1" applyBorder="1"/>
    <xf numFmtId="0" fontId="7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5" fillId="0" borderId="9" xfId="0" applyFont="1" applyBorder="1"/>
    <xf numFmtId="0" fontId="7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9" xfId="0" applyFont="1" applyBorder="1"/>
    <xf numFmtId="0" fontId="7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4" fillId="2" borderId="9" xfId="0" applyFont="1" applyFill="1" applyBorder="1"/>
    <xf numFmtId="0" fontId="13" fillId="2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2" fontId="7" fillId="0" borderId="0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 b="0" i="0" baseline="0"/>
            </a:pPr>
            <a:r>
              <a:rPr lang="en-US" sz="1200" b="0" i="0" baseline="0"/>
              <a:t>Runs per over average over 13 seasons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Sheet1!$B$192</c:f>
              <c:strCache>
                <c:ptCount val="1"/>
                <c:pt idx="0">
                  <c:v>R/O</c:v>
                </c:pt>
              </c:strCache>
            </c:strRef>
          </c:tx>
          <c:marker>
            <c:symbol val="diamond"/>
            <c:size val="4"/>
            <c:spPr>
              <a:solidFill>
                <a:srgbClr val="FF0000"/>
              </a:solidFill>
            </c:spPr>
          </c:marker>
          <c:dLbls>
            <c:txPr>
              <a:bodyPr/>
              <a:lstStyle/>
              <a:p>
                <a:pPr>
                  <a:defRPr sz="900"/>
                </a:pPr>
                <a:endParaRPr lang="en-US"/>
              </a:p>
            </c:txPr>
            <c:showVal val="1"/>
          </c:dLbls>
          <c:cat>
            <c:strRef>
              <c:f>Sheet1!$A$193:$A$204</c:f>
              <c:strCache>
                <c:ptCount val="12"/>
                <c:pt idx="0">
                  <c:v>Basin</c:v>
                </c:pt>
                <c:pt idx="1">
                  <c:v>Eden Outer</c:v>
                </c:pt>
                <c:pt idx="2">
                  <c:v>Hagley</c:v>
                </c:pt>
                <c:pt idx="3">
                  <c:v>Queens Park</c:v>
                </c:pt>
                <c:pt idx="4">
                  <c:v>Mainpower </c:v>
                </c:pt>
                <c:pt idx="5">
                  <c:v>McLean </c:v>
                </c:pt>
                <c:pt idx="6">
                  <c:v>Mt Maunganui</c:v>
                </c:pt>
                <c:pt idx="7">
                  <c:v>Molyneux </c:v>
                </c:pt>
                <c:pt idx="8">
                  <c:v>Pukekura </c:v>
                </c:pt>
                <c:pt idx="9">
                  <c:v>Saxton </c:v>
                </c:pt>
                <c:pt idx="10">
                  <c:v>Seddon</c:v>
                </c:pt>
                <c:pt idx="11">
                  <c:v>University</c:v>
                </c:pt>
              </c:strCache>
            </c:strRef>
          </c:cat>
          <c:val>
            <c:numRef>
              <c:f>Sheet1!$B$193:$B$204</c:f>
              <c:numCache>
                <c:formatCode>0.00</c:formatCode>
                <c:ptCount val="12"/>
                <c:pt idx="0">
                  <c:v>8.1985597922323219</c:v>
                </c:pt>
                <c:pt idx="1">
                  <c:v>8.562555456965395</c:v>
                </c:pt>
                <c:pt idx="2">
                  <c:v>8.0496815286624201</c:v>
                </c:pt>
                <c:pt idx="3">
                  <c:v>8.6887115165336386</c:v>
                </c:pt>
                <c:pt idx="4">
                  <c:v>8.6594594594594589</c:v>
                </c:pt>
                <c:pt idx="5">
                  <c:v>7.9382364892320192</c:v>
                </c:pt>
                <c:pt idx="6">
                  <c:v>7.5602598027423618</c:v>
                </c:pt>
                <c:pt idx="7">
                  <c:v>7.579225352112676</c:v>
                </c:pt>
                <c:pt idx="8">
                  <c:v>8.9373246024321791</c:v>
                </c:pt>
                <c:pt idx="9">
                  <c:v>8.1198016024418163</c:v>
                </c:pt>
                <c:pt idx="10">
                  <c:v>8.1298417894162576</c:v>
                </c:pt>
                <c:pt idx="11">
                  <c:v>8.2969314079422389</c:v>
                </c:pt>
              </c:numCache>
            </c:numRef>
          </c:val>
        </c:ser>
        <c:marker val="1"/>
        <c:axId val="49883008"/>
        <c:axId val="49884544"/>
      </c:lineChart>
      <c:catAx>
        <c:axId val="49883008"/>
        <c:scaling>
          <c:orientation val="minMax"/>
        </c:scaling>
        <c:axPos val="b"/>
        <c:tickLblPos val="nextTo"/>
        <c:txPr>
          <a:bodyPr/>
          <a:lstStyle/>
          <a:p>
            <a:pPr>
              <a:defRPr sz="900" b="1" baseline="0"/>
            </a:pPr>
            <a:endParaRPr lang="en-US"/>
          </a:p>
        </c:txPr>
        <c:crossAx val="49884544"/>
        <c:crosses val="autoZero"/>
        <c:auto val="1"/>
        <c:lblAlgn val="ctr"/>
        <c:lblOffset val="100"/>
        <c:tickLblSkip val="1"/>
      </c:catAx>
      <c:valAx>
        <c:axId val="49884544"/>
        <c:scaling>
          <c:orientation val="minMax"/>
          <c:min val="7"/>
        </c:scaling>
        <c:axPos val="l"/>
        <c:majorGridlines/>
        <c:numFmt formatCode="0.00" sourceLinked="1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4988300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US" sz="1200" b="0"/>
              <a:t>Runs</a:t>
            </a:r>
            <a:r>
              <a:rPr lang="en-US" sz="1200" b="0" baseline="0"/>
              <a:t> per wicke</a:t>
            </a:r>
            <a:r>
              <a:rPr lang="en-US" sz="1200" b="0"/>
              <a:t>t average over 13 seasons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Sheet1!$B$206</c:f>
              <c:strCache>
                <c:ptCount val="1"/>
                <c:pt idx="0">
                  <c:v>R/Wt</c:v>
                </c:pt>
              </c:strCache>
            </c:strRef>
          </c:tx>
          <c:marker>
            <c:symbol val="diamond"/>
            <c:size val="4"/>
            <c:spPr>
              <a:solidFill>
                <a:srgbClr val="FF0000"/>
              </a:solidFill>
            </c:spPr>
          </c:marker>
          <c:dLbls>
            <c:showVal val="1"/>
          </c:dLbls>
          <c:cat>
            <c:strRef>
              <c:f>Sheet1!$A$207:$A$218</c:f>
              <c:strCache>
                <c:ptCount val="12"/>
                <c:pt idx="0">
                  <c:v>Basin</c:v>
                </c:pt>
                <c:pt idx="1">
                  <c:v>Eden Outer</c:v>
                </c:pt>
                <c:pt idx="2">
                  <c:v>Hagley</c:v>
                </c:pt>
                <c:pt idx="3">
                  <c:v>Queens Park</c:v>
                </c:pt>
                <c:pt idx="4">
                  <c:v>Mainpower </c:v>
                </c:pt>
                <c:pt idx="5">
                  <c:v>McLean </c:v>
                </c:pt>
                <c:pt idx="6">
                  <c:v>Mt Maunganui</c:v>
                </c:pt>
                <c:pt idx="7">
                  <c:v>Molyneux </c:v>
                </c:pt>
                <c:pt idx="8">
                  <c:v>Pukekura </c:v>
                </c:pt>
                <c:pt idx="9">
                  <c:v>Saxton </c:v>
                </c:pt>
                <c:pt idx="10">
                  <c:v>Seddon</c:v>
                </c:pt>
                <c:pt idx="11">
                  <c:v>University</c:v>
                </c:pt>
              </c:strCache>
            </c:strRef>
          </c:cat>
          <c:val>
            <c:numRef>
              <c:f>Sheet1!$B$207:$B$218</c:f>
              <c:numCache>
                <c:formatCode>0.00</c:formatCode>
                <c:ptCount val="12"/>
                <c:pt idx="0">
                  <c:v>24.575371549893841</c:v>
                </c:pt>
                <c:pt idx="1">
                  <c:v>26.151761517615178</c:v>
                </c:pt>
                <c:pt idx="2">
                  <c:v>22.487544483985765</c:v>
                </c:pt>
                <c:pt idx="3">
                  <c:v>25.4</c:v>
                </c:pt>
                <c:pt idx="4">
                  <c:v>28.607142857142858</c:v>
                </c:pt>
                <c:pt idx="5">
                  <c:v>24.854961832061068</c:v>
                </c:pt>
                <c:pt idx="6">
                  <c:v>25.062200956937801</c:v>
                </c:pt>
                <c:pt idx="7">
                  <c:v>24.741379310344829</c:v>
                </c:pt>
                <c:pt idx="8">
                  <c:v>24.815584415584414</c:v>
                </c:pt>
                <c:pt idx="9">
                  <c:v>26.080882352941178</c:v>
                </c:pt>
                <c:pt idx="10">
                  <c:v>24.389525368248773</c:v>
                </c:pt>
                <c:pt idx="11">
                  <c:v>25.750700280112046</c:v>
                </c:pt>
              </c:numCache>
            </c:numRef>
          </c:val>
        </c:ser>
        <c:marker val="1"/>
        <c:axId val="84026112"/>
        <c:axId val="84028032"/>
      </c:lineChart>
      <c:catAx>
        <c:axId val="84026112"/>
        <c:scaling>
          <c:orientation val="minMax"/>
        </c:scaling>
        <c:axPos val="b"/>
        <c:tickLblPos val="nextTo"/>
        <c:txPr>
          <a:bodyPr/>
          <a:lstStyle/>
          <a:p>
            <a:pPr>
              <a:defRPr sz="900" b="1" i="0" baseline="0"/>
            </a:pPr>
            <a:endParaRPr lang="en-US"/>
          </a:p>
        </c:txPr>
        <c:crossAx val="84028032"/>
        <c:crosses val="autoZero"/>
        <c:auto val="1"/>
        <c:lblAlgn val="ctr"/>
        <c:lblOffset val="100"/>
      </c:catAx>
      <c:valAx>
        <c:axId val="84028032"/>
        <c:scaling>
          <c:orientation val="minMax"/>
          <c:min val="19"/>
        </c:scaling>
        <c:axPos val="l"/>
        <c:majorGridlines/>
        <c:numFmt formatCode="0.00" sourceLinked="1"/>
        <c:tickLblPos val="nextTo"/>
        <c:crossAx val="8402611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Fours</a:t>
            </a:r>
            <a:r>
              <a:rPr lang="en-NZ" sz="1200" baseline="0"/>
              <a:t> as a % of runs over 13 seasons</a:t>
            </a:r>
            <a:endParaRPr lang="en-NZ" sz="1200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4"/>
            <c:spPr>
              <a:solidFill>
                <a:srgbClr val="FF0000"/>
              </a:solidFill>
            </c:spPr>
          </c:marker>
          <c:dLbls>
            <c:showVal val="1"/>
          </c:dLbls>
          <c:cat>
            <c:strRef>
              <c:f>Sheet1!$A$221:$A$232</c:f>
              <c:strCache>
                <c:ptCount val="12"/>
                <c:pt idx="0">
                  <c:v>Basin</c:v>
                </c:pt>
                <c:pt idx="1">
                  <c:v>Eden Outer</c:v>
                </c:pt>
                <c:pt idx="2">
                  <c:v>Hagley</c:v>
                </c:pt>
                <c:pt idx="3">
                  <c:v>Queens Park</c:v>
                </c:pt>
                <c:pt idx="4">
                  <c:v>Mainpower </c:v>
                </c:pt>
                <c:pt idx="5">
                  <c:v>McLean </c:v>
                </c:pt>
                <c:pt idx="6">
                  <c:v>Mt Maunganui</c:v>
                </c:pt>
                <c:pt idx="7">
                  <c:v>Molyneux </c:v>
                </c:pt>
                <c:pt idx="8">
                  <c:v>Pukekura </c:v>
                </c:pt>
                <c:pt idx="9">
                  <c:v>Saxton </c:v>
                </c:pt>
                <c:pt idx="10">
                  <c:v>Seddon</c:v>
                </c:pt>
                <c:pt idx="11">
                  <c:v>University</c:v>
                </c:pt>
              </c:strCache>
            </c:strRef>
          </c:cat>
          <c:val>
            <c:numRef>
              <c:f>Sheet1!$B$221:$B$232</c:f>
              <c:numCache>
                <c:formatCode>0.00</c:formatCode>
                <c:ptCount val="12"/>
                <c:pt idx="0">
                  <c:v>32.829373650107989</c:v>
                </c:pt>
                <c:pt idx="1">
                  <c:v>33.284974093264246</c:v>
                </c:pt>
                <c:pt idx="2">
                  <c:v>31.460674157303369</c:v>
                </c:pt>
                <c:pt idx="3">
                  <c:v>35.905511811023622</c:v>
                </c:pt>
                <c:pt idx="4">
                  <c:v>17.644610903037869</c:v>
                </c:pt>
                <c:pt idx="5">
                  <c:v>30.0982800982801</c:v>
                </c:pt>
                <c:pt idx="6">
                  <c:v>31.233295150820922</c:v>
                </c:pt>
                <c:pt idx="7">
                  <c:v>30.383275261324044</c:v>
                </c:pt>
                <c:pt idx="8">
                  <c:v>32.447142558090853</c:v>
                </c:pt>
                <c:pt idx="9">
                  <c:v>30.561037496475898</c:v>
                </c:pt>
                <c:pt idx="10">
                  <c:v>33.337807005771033</c:v>
                </c:pt>
                <c:pt idx="11">
                  <c:v>30.022843467855974</c:v>
                </c:pt>
              </c:numCache>
            </c:numRef>
          </c:val>
        </c:ser>
        <c:marker val="1"/>
        <c:axId val="111980544"/>
        <c:axId val="111982464"/>
      </c:lineChart>
      <c:catAx>
        <c:axId val="111980544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11982464"/>
        <c:crosses val="autoZero"/>
        <c:auto val="1"/>
        <c:lblAlgn val="ctr"/>
        <c:lblOffset val="100"/>
      </c:catAx>
      <c:valAx>
        <c:axId val="111982464"/>
        <c:scaling>
          <c:orientation val="minMax"/>
          <c:min val="10"/>
        </c:scaling>
        <c:axPos val="l"/>
        <c:majorGridlines/>
        <c:numFmt formatCode="0.00" sourceLinked="1"/>
        <c:tickLblPos val="nextTo"/>
        <c:crossAx val="11198054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Sixes</a:t>
            </a:r>
            <a:r>
              <a:rPr lang="en-NZ" sz="1200" baseline="0"/>
              <a:t> as a % of runs over 13 seasons</a:t>
            </a:r>
            <a:endParaRPr lang="en-NZ" sz="1200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dPt>
            <c:idx val="8"/>
            <c:marker>
              <c:symbol val="diamond"/>
              <c:size val="4"/>
              <c:spPr>
                <a:solidFill>
                  <a:srgbClr val="FF0000"/>
                </a:solidFill>
              </c:spPr>
            </c:marker>
          </c:dPt>
          <c:dLbls>
            <c:showVal val="1"/>
          </c:dLbls>
          <c:cat>
            <c:strRef>
              <c:f>Sheet1!$D$221:$D$232</c:f>
              <c:strCache>
                <c:ptCount val="12"/>
                <c:pt idx="0">
                  <c:v>Basin</c:v>
                </c:pt>
                <c:pt idx="1">
                  <c:v>Eden Outer</c:v>
                </c:pt>
                <c:pt idx="2">
                  <c:v>Hagley</c:v>
                </c:pt>
                <c:pt idx="3">
                  <c:v>Queens Park</c:v>
                </c:pt>
                <c:pt idx="4">
                  <c:v>Mainpower </c:v>
                </c:pt>
                <c:pt idx="5">
                  <c:v>McLean </c:v>
                </c:pt>
                <c:pt idx="6">
                  <c:v>Mt Maunganui</c:v>
                </c:pt>
                <c:pt idx="7">
                  <c:v>Molyneux </c:v>
                </c:pt>
                <c:pt idx="8">
                  <c:v>Pukekura </c:v>
                </c:pt>
                <c:pt idx="9">
                  <c:v>Saxton </c:v>
                </c:pt>
                <c:pt idx="10">
                  <c:v>Seddon</c:v>
                </c:pt>
                <c:pt idx="11">
                  <c:v>University</c:v>
                </c:pt>
              </c:strCache>
            </c:strRef>
          </c:cat>
          <c:val>
            <c:numRef>
              <c:f>Sheet1!$E$221:$E$232</c:f>
              <c:numCache>
                <c:formatCode>0.00</c:formatCode>
                <c:ptCount val="12"/>
                <c:pt idx="0">
                  <c:v>18.29805615550756</c:v>
                </c:pt>
                <c:pt idx="1">
                  <c:v>23.626943005181346</c:v>
                </c:pt>
                <c:pt idx="2">
                  <c:v>18.040829245133725</c:v>
                </c:pt>
                <c:pt idx="3">
                  <c:v>27.401574803149607</c:v>
                </c:pt>
                <c:pt idx="4">
                  <c:v>14.232209737827715</c:v>
                </c:pt>
                <c:pt idx="5">
                  <c:v>16.584766584766587</c:v>
                </c:pt>
                <c:pt idx="6">
                  <c:v>17.869415807560138</c:v>
                </c:pt>
                <c:pt idx="7">
                  <c:v>17.142857142857142</c:v>
                </c:pt>
                <c:pt idx="8">
                  <c:v>30.584048566045634</c:v>
                </c:pt>
                <c:pt idx="9">
                  <c:v>20.298844093600227</c:v>
                </c:pt>
                <c:pt idx="10">
                  <c:v>22.708361293786069</c:v>
                </c:pt>
                <c:pt idx="11">
                  <c:v>23.953007723267703</c:v>
                </c:pt>
              </c:numCache>
            </c:numRef>
          </c:val>
        </c:ser>
        <c:marker val="1"/>
        <c:axId val="113904256"/>
        <c:axId val="50828032"/>
      </c:lineChart>
      <c:catAx>
        <c:axId val="113904256"/>
        <c:scaling>
          <c:orientation val="minMax"/>
        </c:scaling>
        <c:axPos val="b"/>
        <c:tickLblPos val="nextTo"/>
        <c:crossAx val="50828032"/>
        <c:crosses val="autoZero"/>
        <c:auto val="1"/>
        <c:lblAlgn val="ctr"/>
        <c:lblOffset val="100"/>
      </c:catAx>
      <c:valAx>
        <c:axId val="50828032"/>
        <c:scaling>
          <c:orientation val="minMax"/>
          <c:min val="10"/>
        </c:scaling>
        <c:axPos val="l"/>
        <c:majorGridlines/>
        <c:numFmt formatCode="0.00" sourceLinked="1"/>
        <c:tickLblPos val="nextTo"/>
        <c:crossAx val="11390425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All</a:t>
            </a:r>
            <a:r>
              <a:rPr lang="en-NZ" sz="1200" baseline="0"/>
              <a:t> boundaries as a % of runs over 13 seasons</a:t>
            </a:r>
            <a:endParaRPr lang="en-NZ" sz="1200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4"/>
            <c:spPr>
              <a:solidFill>
                <a:srgbClr val="FF0000"/>
              </a:solidFill>
            </c:spPr>
          </c:marker>
          <c:dLbls>
            <c:txPr>
              <a:bodyPr/>
              <a:lstStyle/>
              <a:p>
                <a:pPr>
                  <a:defRPr sz="900" baseline="0"/>
                </a:pPr>
                <a:endParaRPr lang="en-US"/>
              </a:p>
            </c:txPr>
            <c:showVal val="1"/>
          </c:dLbls>
          <c:cat>
            <c:strRef>
              <c:f>Sheet1!$A$235:$A$246</c:f>
              <c:strCache>
                <c:ptCount val="12"/>
                <c:pt idx="0">
                  <c:v>Basin</c:v>
                </c:pt>
                <c:pt idx="1">
                  <c:v>Eden Outer</c:v>
                </c:pt>
                <c:pt idx="2">
                  <c:v>Hagley</c:v>
                </c:pt>
                <c:pt idx="3">
                  <c:v>Queens Park</c:v>
                </c:pt>
                <c:pt idx="4">
                  <c:v>Mainpower </c:v>
                </c:pt>
                <c:pt idx="5">
                  <c:v>McLean </c:v>
                </c:pt>
                <c:pt idx="6">
                  <c:v>Mt Maunganui</c:v>
                </c:pt>
                <c:pt idx="7">
                  <c:v>Molyneux </c:v>
                </c:pt>
                <c:pt idx="8">
                  <c:v>Pukekura </c:v>
                </c:pt>
                <c:pt idx="9">
                  <c:v>Saxton </c:v>
                </c:pt>
                <c:pt idx="10">
                  <c:v>Seddon</c:v>
                </c:pt>
                <c:pt idx="11">
                  <c:v>University</c:v>
                </c:pt>
              </c:strCache>
            </c:strRef>
          </c:cat>
          <c:val>
            <c:numRef>
              <c:f>Sheet1!$B$235:$B$246</c:f>
              <c:numCache>
                <c:formatCode>0.00</c:formatCode>
                <c:ptCount val="12"/>
                <c:pt idx="0">
                  <c:v>51.127429805615549</c:v>
                </c:pt>
                <c:pt idx="1">
                  <c:v>56.911917098445592</c:v>
                </c:pt>
                <c:pt idx="2">
                  <c:v>49.501503402437095</c:v>
                </c:pt>
                <c:pt idx="3">
                  <c:v>63.30708661417323</c:v>
                </c:pt>
                <c:pt idx="4">
                  <c:v>31.876820640865581</c:v>
                </c:pt>
                <c:pt idx="5">
                  <c:v>46.683046683046683</c:v>
                </c:pt>
                <c:pt idx="6">
                  <c:v>49.10271095838106</c:v>
                </c:pt>
                <c:pt idx="7">
                  <c:v>47.526132404181183</c:v>
                </c:pt>
                <c:pt idx="8">
                  <c:v>63.031191124136484</c:v>
                </c:pt>
                <c:pt idx="9">
                  <c:v>50.859881590076128</c:v>
                </c:pt>
                <c:pt idx="10">
                  <c:v>56.046168299557102</c:v>
                </c:pt>
                <c:pt idx="11">
                  <c:v>53.975851191123681</c:v>
                </c:pt>
              </c:numCache>
            </c:numRef>
          </c:val>
        </c:ser>
        <c:marker val="1"/>
        <c:axId val="96316416"/>
        <c:axId val="96322688"/>
      </c:lineChart>
      <c:catAx>
        <c:axId val="96316416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96322688"/>
        <c:crosses val="autoZero"/>
        <c:auto val="1"/>
        <c:lblAlgn val="ctr"/>
        <c:lblOffset val="100"/>
      </c:catAx>
      <c:valAx>
        <c:axId val="96322688"/>
        <c:scaling>
          <c:orientation val="minMax"/>
          <c:min val="25"/>
        </c:scaling>
        <c:axPos val="l"/>
        <c:majorGridlines/>
        <c:numFmt formatCode="0.00" sourceLinked="1"/>
        <c:tickLblPos val="nextTo"/>
        <c:crossAx val="9631641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190</xdr:row>
      <xdr:rowOff>107950</xdr:rowOff>
    </xdr:from>
    <xdr:to>
      <xdr:col>20</xdr:col>
      <xdr:colOff>539750</xdr:colOff>
      <xdr:row>202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203</xdr:row>
      <xdr:rowOff>165100</xdr:rowOff>
    </xdr:from>
    <xdr:to>
      <xdr:col>20</xdr:col>
      <xdr:colOff>533400</xdr:colOff>
      <xdr:row>215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219</xdr:row>
      <xdr:rowOff>12700</xdr:rowOff>
    </xdr:from>
    <xdr:to>
      <xdr:col>20</xdr:col>
      <xdr:colOff>577850</xdr:colOff>
      <xdr:row>234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235</xdr:row>
      <xdr:rowOff>171450</xdr:rowOff>
    </xdr:from>
    <xdr:to>
      <xdr:col>21</xdr:col>
      <xdr:colOff>6350</xdr:colOff>
      <xdr:row>249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250</xdr:row>
      <xdr:rowOff>158750</xdr:rowOff>
    </xdr:from>
    <xdr:to>
      <xdr:col>20</xdr:col>
      <xdr:colOff>654050</xdr:colOff>
      <xdr:row>266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tabSelected="1" topLeftCell="A242" workbookViewId="0">
      <selection activeCell="V248" sqref="V248"/>
    </sheetView>
  </sheetViews>
  <sheetFormatPr defaultRowHeight="14"/>
  <cols>
    <col min="1" max="1" width="12.1640625" customWidth="1"/>
    <col min="2" max="2" width="5.08203125" customWidth="1"/>
    <col min="3" max="3" width="4.83203125" customWidth="1"/>
    <col min="4" max="4" width="9" customWidth="1"/>
    <col min="5" max="5" width="6.4140625" customWidth="1"/>
    <col min="6" max="6" width="5.08203125" customWidth="1"/>
    <col min="7" max="7" width="5.9140625" customWidth="1"/>
    <col min="8" max="8" width="5.25" customWidth="1"/>
    <col min="9" max="9" width="5.1640625" customWidth="1"/>
    <col min="10" max="10" width="6.33203125" customWidth="1"/>
    <col min="11" max="11" width="6.08203125" customWidth="1"/>
    <col min="12" max="12" width="6.5" customWidth="1"/>
    <col min="13" max="13" width="5.5" customWidth="1"/>
    <col min="14" max="14" width="5.4140625" customWidth="1"/>
    <col min="15" max="15" width="6.6640625" customWidth="1"/>
    <col min="16" max="17" width="6.75" customWidth="1"/>
    <col min="18" max="18" width="5.83203125" customWidth="1"/>
    <col min="19" max="19" width="5.33203125" customWidth="1"/>
  </cols>
  <sheetData>
    <row r="1" spans="1:19">
      <c r="D1" s="1" t="s">
        <v>0</v>
      </c>
      <c r="E1" s="1"/>
      <c r="F1" s="1"/>
      <c r="G1" s="2"/>
      <c r="H1" s="2"/>
      <c r="I1" s="2"/>
      <c r="J1" s="2"/>
      <c r="K1" s="1" t="s">
        <v>1</v>
      </c>
      <c r="L1" s="1"/>
      <c r="M1" s="1"/>
      <c r="N1" s="1"/>
    </row>
    <row r="2" spans="1:19">
      <c r="D2" s="1"/>
      <c r="E2" s="1"/>
      <c r="F2" s="1"/>
      <c r="G2" s="2"/>
      <c r="H2" s="2"/>
      <c r="I2" s="2"/>
      <c r="J2" s="2"/>
    </row>
    <row r="3" spans="1:1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5" t="s">
        <v>16</v>
      </c>
      <c r="P3" s="4" t="s">
        <v>17</v>
      </c>
      <c r="Q3" s="4" t="s">
        <v>18</v>
      </c>
      <c r="R3" s="4" t="s">
        <v>19</v>
      </c>
      <c r="S3" s="4">
        <v>50</v>
      </c>
    </row>
    <row r="4" spans="1:19">
      <c r="A4" s="6" t="s">
        <v>20</v>
      </c>
      <c r="B4" s="7">
        <v>2</v>
      </c>
      <c r="C4" s="7">
        <v>371</v>
      </c>
      <c r="D4" s="7">
        <v>2</v>
      </c>
      <c r="E4" s="7"/>
      <c r="F4" s="7"/>
      <c r="G4" s="7">
        <v>1</v>
      </c>
      <c r="H4" s="7">
        <v>238</v>
      </c>
      <c r="I4" s="7">
        <v>13</v>
      </c>
      <c r="J4" s="8">
        <v>9.3529411764705888</v>
      </c>
      <c r="K4" s="8">
        <v>28.53846153846154</v>
      </c>
      <c r="L4" s="9">
        <v>185.5</v>
      </c>
      <c r="M4" s="7">
        <v>31</v>
      </c>
      <c r="N4" s="7">
        <v>9</v>
      </c>
      <c r="O4" s="8">
        <f t="shared" ref="O4:O10" si="0">P4+Q4</f>
        <v>47.978436657681939</v>
      </c>
      <c r="P4" s="8">
        <f t="shared" ref="P4:P10" si="1">(M4*4/C4)*100</f>
        <v>33.423180592991912</v>
      </c>
      <c r="Q4" s="8">
        <f t="shared" ref="Q4:Q10" si="2">(N4*6/C4)*100</f>
        <v>14.555256064690028</v>
      </c>
      <c r="R4" s="7">
        <v>2</v>
      </c>
      <c r="S4" s="7">
        <v>2</v>
      </c>
    </row>
    <row r="5" spans="1:19">
      <c r="A5" s="6" t="s">
        <v>21</v>
      </c>
      <c r="B5" s="7">
        <v>4</v>
      </c>
      <c r="C5" s="7">
        <v>664</v>
      </c>
      <c r="D5" s="7">
        <v>4</v>
      </c>
      <c r="E5" s="7"/>
      <c r="F5" s="7"/>
      <c r="G5" s="7">
        <v>2</v>
      </c>
      <c r="H5" s="7">
        <v>459</v>
      </c>
      <c r="I5" s="7">
        <v>21</v>
      </c>
      <c r="J5" s="8">
        <f>C5/(H5/6)</f>
        <v>8.6797385620915026</v>
      </c>
      <c r="K5" s="8">
        <f>C5/I5</f>
        <v>31.61904761904762</v>
      </c>
      <c r="L5" s="9">
        <f>C5/B5</f>
        <v>166</v>
      </c>
      <c r="M5" s="7">
        <v>65</v>
      </c>
      <c r="N5" s="7">
        <v>11</v>
      </c>
      <c r="O5" s="8">
        <f t="shared" si="0"/>
        <v>49.096385542168676</v>
      </c>
      <c r="P5" s="8">
        <f t="shared" si="1"/>
        <v>39.156626506024097</v>
      </c>
      <c r="Q5" s="8">
        <f t="shared" si="2"/>
        <v>9.9397590361445776</v>
      </c>
      <c r="R5" s="7">
        <v>3</v>
      </c>
      <c r="S5" s="7">
        <v>4</v>
      </c>
    </row>
    <row r="6" spans="1:19">
      <c r="A6" s="6" t="s">
        <v>22</v>
      </c>
      <c r="B6" s="7">
        <v>6</v>
      </c>
      <c r="C6" s="7">
        <v>899</v>
      </c>
      <c r="D6" s="7">
        <v>2</v>
      </c>
      <c r="E6" s="7">
        <v>1</v>
      </c>
      <c r="F6" s="7">
        <v>1</v>
      </c>
      <c r="G6" s="7">
        <v>2</v>
      </c>
      <c r="H6" s="7">
        <v>686</v>
      </c>
      <c r="I6" s="9">
        <v>30</v>
      </c>
      <c r="J6" s="8">
        <f>C6/(H6/6)</f>
        <v>7.8629737609329453</v>
      </c>
      <c r="K6" s="8">
        <f>C6/I6</f>
        <v>29.966666666666665</v>
      </c>
      <c r="L6" s="9">
        <f>C6/B6</f>
        <v>149.83333333333334</v>
      </c>
      <c r="M6" s="7">
        <v>74</v>
      </c>
      <c r="N6" s="7">
        <v>18</v>
      </c>
      <c r="O6" s="8">
        <f t="shared" si="0"/>
        <v>44.938820912124584</v>
      </c>
      <c r="P6" s="8">
        <f t="shared" si="1"/>
        <v>32.925472747497217</v>
      </c>
      <c r="Q6" s="8">
        <f t="shared" si="2"/>
        <v>12.013348164627363</v>
      </c>
      <c r="R6" s="7">
        <v>5</v>
      </c>
      <c r="S6" s="7">
        <v>3</v>
      </c>
    </row>
    <row r="7" spans="1:19">
      <c r="A7" s="6" t="s">
        <v>23</v>
      </c>
      <c r="B7" s="7">
        <v>6</v>
      </c>
      <c r="C7" s="7">
        <v>931</v>
      </c>
      <c r="D7" s="7">
        <v>3</v>
      </c>
      <c r="E7" s="7">
        <v>1</v>
      </c>
      <c r="F7" s="10">
        <v>1</v>
      </c>
      <c r="G7" s="10">
        <v>2</v>
      </c>
      <c r="H7" s="7">
        <v>665</v>
      </c>
      <c r="I7" s="7">
        <v>41</v>
      </c>
      <c r="J7" s="8">
        <f>C7/(H7/6)</f>
        <v>8.4</v>
      </c>
      <c r="K7" s="8">
        <f>C7/I7</f>
        <v>22.707317073170731</v>
      </c>
      <c r="L7" s="9">
        <f>C7/B7</f>
        <v>155.16666666666666</v>
      </c>
      <c r="M7" s="7">
        <v>81</v>
      </c>
      <c r="N7" s="7">
        <v>35</v>
      </c>
      <c r="O7" s="8">
        <f t="shared" si="0"/>
        <v>57.3576799140709</v>
      </c>
      <c r="P7" s="8">
        <f t="shared" si="1"/>
        <v>34.801288936627287</v>
      </c>
      <c r="Q7" s="8">
        <f t="shared" si="2"/>
        <v>22.556390977443609</v>
      </c>
      <c r="R7" s="7">
        <v>3</v>
      </c>
      <c r="S7" s="7">
        <v>4</v>
      </c>
    </row>
    <row r="8" spans="1:19">
      <c r="A8" s="6" t="s">
        <v>24</v>
      </c>
      <c r="B8" s="7">
        <v>8</v>
      </c>
      <c r="C8" s="7">
        <v>1311</v>
      </c>
      <c r="D8" s="7">
        <v>6</v>
      </c>
      <c r="E8" s="7">
        <v>1</v>
      </c>
      <c r="F8" s="10">
        <v>3</v>
      </c>
      <c r="G8" s="10">
        <v>1</v>
      </c>
      <c r="H8" s="7">
        <v>892</v>
      </c>
      <c r="I8" s="7">
        <v>53</v>
      </c>
      <c r="J8" s="8">
        <v>8.8183856502242151</v>
      </c>
      <c r="K8" s="8">
        <v>24.735849056603772</v>
      </c>
      <c r="L8" s="9">
        <v>163.875</v>
      </c>
      <c r="M8" s="7">
        <v>96</v>
      </c>
      <c r="N8" s="7">
        <v>55</v>
      </c>
      <c r="O8" s="8">
        <f t="shared" si="0"/>
        <v>54.462242562929063</v>
      </c>
      <c r="P8" s="8">
        <f t="shared" si="1"/>
        <v>29.290617848970253</v>
      </c>
      <c r="Q8" s="8">
        <f t="shared" si="2"/>
        <v>25.171624713958813</v>
      </c>
      <c r="R8" s="7">
        <v>8</v>
      </c>
      <c r="S8" s="7">
        <v>9</v>
      </c>
    </row>
    <row r="9" spans="1:19">
      <c r="A9" s="6" t="s">
        <v>25</v>
      </c>
      <c r="B9" s="11">
        <v>10</v>
      </c>
      <c r="C9" s="11">
        <v>1559</v>
      </c>
      <c r="D9" s="11">
        <v>6</v>
      </c>
      <c r="E9" s="11">
        <v>1</v>
      </c>
      <c r="F9" s="11">
        <v>3</v>
      </c>
      <c r="G9" s="11">
        <v>2</v>
      </c>
      <c r="H9" s="11">
        <v>1099</v>
      </c>
      <c r="I9" s="11">
        <v>65</v>
      </c>
      <c r="J9" s="11">
        <v>8.51</v>
      </c>
      <c r="K9" s="11">
        <v>23.98</v>
      </c>
      <c r="L9" s="11">
        <v>156</v>
      </c>
      <c r="M9" s="12">
        <v>133</v>
      </c>
      <c r="N9" s="12">
        <v>57</v>
      </c>
      <c r="O9" s="8">
        <f t="shared" si="0"/>
        <v>56.06157793457345</v>
      </c>
      <c r="P9" s="8">
        <f t="shared" si="1"/>
        <v>34.124438742783838</v>
      </c>
      <c r="Q9" s="8">
        <f t="shared" si="2"/>
        <v>21.937139191789608</v>
      </c>
      <c r="R9" s="7">
        <v>5</v>
      </c>
      <c r="S9" s="7">
        <v>5</v>
      </c>
    </row>
    <row r="10" spans="1:19">
      <c r="A10" s="6" t="s">
        <v>26</v>
      </c>
      <c r="B10" s="7">
        <v>8</v>
      </c>
      <c r="C10" s="7">
        <v>1134</v>
      </c>
      <c r="D10" s="7">
        <v>5</v>
      </c>
      <c r="E10" s="7"/>
      <c r="F10" s="7">
        <v>3</v>
      </c>
      <c r="G10" s="13">
        <v>1</v>
      </c>
      <c r="H10" s="7">
        <v>924</v>
      </c>
      <c r="I10" s="7">
        <v>65</v>
      </c>
      <c r="J10" s="8">
        <v>7.3636363636363633</v>
      </c>
      <c r="K10" s="8">
        <v>17.446153846153845</v>
      </c>
      <c r="L10" s="9">
        <v>142</v>
      </c>
      <c r="M10" s="7">
        <v>83</v>
      </c>
      <c r="N10" s="14">
        <v>25</v>
      </c>
      <c r="O10" s="8">
        <f t="shared" si="0"/>
        <v>42.504409171075835</v>
      </c>
      <c r="P10" s="8">
        <f t="shared" si="1"/>
        <v>29.276895943562607</v>
      </c>
      <c r="Q10" s="8">
        <f t="shared" si="2"/>
        <v>13.227513227513226</v>
      </c>
      <c r="R10" s="7">
        <v>4</v>
      </c>
      <c r="S10" s="7">
        <v>3</v>
      </c>
    </row>
    <row r="11" spans="1:19">
      <c r="A11" s="6" t="s">
        <v>27</v>
      </c>
      <c r="B11" s="7">
        <v>8</v>
      </c>
      <c r="C11" s="7">
        <v>1395</v>
      </c>
      <c r="D11" s="7">
        <v>8</v>
      </c>
      <c r="E11" s="7">
        <v>1</v>
      </c>
      <c r="F11" s="7">
        <v>4</v>
      </c>
      <c r="G11" s="7"/>
      <c r="H11" s="7">
        <v>936</v>
      </c>
      <c r="I11" s="7">
        <v>40</v>
      </c>
      <c r="J11" s="8">
        <v>8.9423076923076916</v>
      </c>
      <c r="K11" s="8">
        <v>34.875</v>
      </c>
      <c r="L11" s="9">
        <v>174.375</v>
      </c>
      <c r="M11" s="7">
        <v>124</v>
      </c>
      <c r="N11" s="7">
        <v>45</v>
      </c>
      <c r="O11" s="8">
        <f>P11+Q11</f>
        <v>54.910394265232981</v>
      </c>
      <c r="P11" s="8">
        <f>(M11*4/C11)*100</f>
        <v>35.555555555555557</v>
      </c>
      <c r="Q11" s="8">
        <f>(N11*6/C11)*100</f>
        <v>19.35483870967742</v>
      </c>
      <c r="R11" s="7">
        <v>8</v>
      </c>
      <c r="S11" s="7">
        <v>8</v>
      </c>
    </row>
    <row r="12" spans="1:19">
      <c r="A12" s="6" t="s">
        <v>28</v>
      </c>
      <c r="B12" s="7">
        <v>2</v>
      </c>
      <c r="C12" s="7">
        <v>257</v>
      </c>
      <c r="D12" s="7">
        <v>0</v>
      </c>
      <c r="E12" s="7"/>
      <c r="F12" s="7"/>
      <c r="G12" s="7">
        <v>1</v>
      </c>
      <c r="H12" s="7">
        <v>228</v>
      </c>
      <c r="I12" s="7">
        <v>13</v>
      </c>
      <c r="J12" s="8">
        <v>6.7631578947368425</v>
      </c>
      <c r="K12" s="8">
        <v>19.76923076923077</v>
      </c>
      <c r="L12" s="9">
        <v>128.5</v>
      </c>
      <c r="M12" s="7">
        <v>21</v>
      </c>
      <c r="N12" s="7">
        <v>6</v>
      </c>
      <c r="O12" s="8">
        <v>46.692607003891048</v>
      </c>
      <c r="P12" s="8">
        <v>32.684824902723733</v>
      </c>
      <c r="Q12" s="8">
        <v>14.007782101167315</v>
      </c>
      <c r="R12" s="7">
        <v>1</v>
      </c>
      <c r="S12" s="7">
        <v>0</v>
      </c>
    </row>
    <row r="13" spans="1:19">
      <c r="A13" s="6" t="s">
        <v>29</v>
      </c>
      <c r="B13" s="7">
        <v>6</v>
      </c>
      <c r="C13" s="7">
        <v>854</v>
      </c>
      <c r="D13" s="7">
        <v>2</v>
      </c>
      <c r="E13" s="7"/>
      <c r="F13" s="7">
        <v>1</v>
      </c>
      <c r="G13" s="7">
        <v>2</v>
      </c>
      <c r="H13" s="7">
        <v>700</v>
      </c>
      <c r="I13" s="7">
        <v>39</v>
      </c>
      <c r="J13" s="8">
        <v>7.3199999999999994</v>
      </c>
      <c r="K13" s="8">
        <v>21.897435897435898</v>
      </c>
      <c r="L13" s="9">
        <v>142.33333333333334</v>
      </c>
      <c r="M13" s="7">
        <v>50</v>
      </c>
      <c r="N13" s="7">
        <v>34</v>
      </c>
      <c r="O13" s="8">
        <v>47.306791569086656</v>
      </c>
      <c r="P13" s="8">
        <v>23.419203747072601</v>
      </c>
      <c r="Q13" s="8">
        <v>23.887587822014051</v>
      </c>
      <c r="R13" s="7">
        <v>3</v>
      </c>
      <c r="S13" s="7">
        <v>4</v>
      </c>
    </row>
    <row r="14" spans="1:19">
      <c r="A14" s="6" t="s">
        <v>30</v>
      </c>
      <c r="B14" s="7">
        <v>8</v>
      </c>
      <c r="C14" s="7">
        <v>1275</v>
      </c>
      <c r="D14" s="7">
        <v>5</v>
      </c>
      <c r="E14" s="7">
        <v>0</v>
      </c>
      <c r="F14" s="7">
        <v>2</v>
      </c>
      <c r="G14" s="7">
        <v>2</v>
      </c>
      <c r="H14" s="7">
        <v>933</v>
      </c>
      <c r="I14" s="7">
        <v>51</v>
      </c>
      <c r="J14" s="8">
        <v>8.19935691318328</v>
      </c>
      <c r="K14" s="8">
        <v>25</v>
      </c>
      <c r="L14" s="9">
        <v>159.375</v>
      </c>
      <c r="M14" s="7">
        <v>118</v>
      </c>
      <c r="N14" s="7">
        <v>33</v>
      </c>
      <c r="O14" s="8">
        <v>52.549019607843135</v>
      </c>
      <c r="P14" s="8">
        <v>37.019607843137251</v>
      </c>
      <c r="Q14" s="8">
        <v>15.529411764705884</v>
      </c>
      <c r="R14" s="7">
        <v>6</v>
      </c>
      <c r="S14" s="7">
        <v>6</v>
      </c>
    </row>
    <row r="15" spans="1:19">
      <c r="A15" s="6" t="s">
        <v>31</v>
      </c>
      <c r="B15" s="7">
        <v>6</v>
      </c>
      <c r="C15" s="7">
        <v>925</v>
      </c>
      <c r="D15" s="7">
        <v>2</v>
      </c>
      <c r="E15" s="7">
        <v>0</v>
      </c>
      <c r="F15" s="7">
        <v>2</v>
      </c>
      <c r="G15" s="7">
        <v>1</v>
      </c>
      <c r="H15" s="7">
        <v>711</v>
      </c>
      <c r="I15" s="7">
        <v>40</v>
      </c>
      <c r="J15" s="8">
        <v>7.8059071729957807</v>
      </c>
      <c r="K15" s="8">
        <v>23.125</v>
      </c>
      <c r="L15" s="9">
        <v>154.16666666666666</v>
      </c>
      <c r="M15" s="7">
        <v>74</v>
      </c>
      <c r="N15" s="7">
        <v>25</v>
      </c>
      <c r="O15" s="8">
        <v>48.216216216216218</v>
      </c>
      <c r="P15" s="8">
        <v>32</v>
      </c>
      <c r="Q15" s="8">
        <v>16.216216216216218</v>
      </c>
      <c r="R15" s="7">
        <v>6</v>
      </c>
      <c r="S15" s="7">
        <v>3</v>
      </c>
    </row>
    <row r="16" spans="1:19">
      <c r="A16" s="17" t="s">
        <v>32</v>
      </c>
      <c r="B16" s="18">
        <f t="shared" ref="B16:I16" si="3">SUM(B4:B15)</f>
        <v>74</v>
      </c>
      <c r="C16" s="18">
        <f t="shared" si="3"/>
        <v>11575</v>
      </c>
      <c r="D16" s="18">
        <f t="shared" si="3"/>
        <v>45</v>
      </c>
      <c r="E16" s="18">
        <f t="shared" si="3"/>
        <v>5</v>
      </c>
      <c r="F16" s="18">
        <f t="shared" si="3"/>
        <v>20</v>
      </c>
      <c r="G16" s="18">
        <f t="shared" si="3"/>
        <v>17</v>
      </c>
      <c r="H16" s="18">
        <f t="shared" si="3"/>
        <v>8471</v>
      </c>
      <c r="I16" s="18">
        <f t="shared" si="3"/>
        <v>471</v>
      </c>
      <c r="J16" s="19">
        <f>C16/(H16/6)</f>
        <v>8.1985597922323219</v>
      </c>
      <c r="K16" s="19">
        <f>C16/I16</f>
        <v>24.575371549893841</v>
      </c>
      <c r="L16" s="20">
        <f>C16/B16</f>
        <v>156.41891891891891</v>
      </c>
      <c r="M16" s="20">
        <f>SUM(M4:M15)</f>
        <v>950</v>
      </c>
      <c r="N16" s="18">
        <f>SUM(N4:N15)</f>
        <v>353</v>
      </c>
      <c r="O16" s="19">
        <f>P16+Q16</f>
        <v>51.127429805615549</v>
      </c>
      <c r="P16" s="19">
        <f>(M16*4/C16)*100</f>
        <v>32.829373650107989</v>
      </c>
      <c r="Q16" s="19">
        <f>(N16*6/C16)*100</f>
        <v>18.29805615550756</v>
      </c>
      <c r="R16" s="18">
        <f>SUM(R4:R15)</f>
        <v>54</v>
      </c>
      <c r="S16" s="18">
        <f>SUM(S4:S15)</f>
        <v>51</v>
      </c>
    </row>
    <row r="17" spans="1:19">
      <c r="A17" s="42"/>
      <c r="B17" s="43"/>
      <c r="C17" s="43"/>
      <c r="D17" s="43"/>
      <c r="E17" s="43"/>
      <c r="F17" s="43"/>
      <c r="G17" s="43"/>
      <c r="H17" s="43"/>
      <c r="I17" s="43"/>
      <c r="J17" s="44"/>
      <c r="K17" s="44"/>
      <c r="L17" s="45"/>
      <c r="M17" s="45"/>
      <c r="N17" s="43"/>
      <c r="O17" s="44"/>
      <c r="P17" s="44"/>
      <c r="Q17" s="44"/>
      <c r="R17" s="43"/>
      <c r="S17" s="43"/>
    </row>
    <row r="18" spans="1:19">
      <c r="A18" s="42"/>
      <c r="B18" s="43"/>
      <c r="C18" s="43"/>
      <c r="D18" s="43"/>
      <c r="E18" s="43"/>
      <c r="F18" s="43"/>
      <c r="G18" s="43"/>
      <c r="H18" s="43"/>
      <c r="I18" s="43"/>
      <c r="J18" s="44"/>
      <c r="K18" s="44"/>
      <c r="L18" s="45"/>
      <c r="M18" s="45"/>
      <c r="N18" s="43"/>
      <c r="O18" s="44"/>
      <c r="P18" s="44"/>
      <c r="Q18" s="44"/>
      <c r="R18" s="43"/>
      <c r="S18" s="43"/>
    </row>
    <row r="20" spans="1:19">
      <c r="A20" s="15" t="s">
        <v>33</v>
      </c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4" t="s">
        <v>8</v>
      </c>
      <c r="H20" s="4" t="s">
        <v>9</v>
      </c>
      <c r="I20" s="4" t="s">
        <v>10</v>
      </c>
      <c r="J20" s="4" t="s">
        <v>11</v>
      </c>
      <c r="K20" s="4" t="s">
        <v>12</v>
      </c>
      <c r="L20" s="4" t="s">
        <v>13</v>
      </c>
      <c r="M20" s="4" t="s">
        <v>14</v>
      </c>
      <c r="N20" s="4" t="s">
        <v>15</v>
      </c>
      <c r="O20" s="5" t="s">
        <v>16</v>
      </c>
      <c r="P20" s="4" t="s">
        <v>17</v>
      </c>
      <c r="Q20" s="4" t="s">
        <v>18</v>
      </c>
      <c r="R20" s="4" t="s">
        <v>19</v>
      </c>
      <c r="S20" s="4">
        <v>50</v>
      </c>
    </row>
    <row r="21" spans="1:19">
      <c r="A21" s="6" t="s">
        <v>20</v>
      </c>
      <c r="B21" s="7">
        <v>4</v>
      </c>
      <c r="C21" s="7">
        <v>669</v>
      </c>
      <c r="D21" s="7">
        <v>4</v>
      </c>
      <c r="E21" s="7"/>
      <c r="F21" s="7"/>
      <c r="G21" s="7">
        <v>2</v>
      </c>
      <c r="H21" s="7">
        <v>463</v>
      </c>
      <c r="I21" s="7">
        <v>23</v>
      </c>
      <c r="J21" s="8">
        <f>C21/(H21/6)</f>
        <v>8.6695464362850974</v>
      </c>
      <c r="K21" s="8">
        <f>C21/I21</f>
        <v>29.086956521739129</v>
      </c>
      <c r="L21" s="9">
        <f>C21/B21</f>
        <v>167.25</v>
      </c>
      <c r="M21" s="7">
        <v>57</v>
      </c>
      <c r="N21" s="7">
        <v>26</v>
      </c>
      <c r="O21" s="8">
        <f>P21+Q21</f>
        <v>57.399103139013448</v>
      </c>
      <c r="P21" s="8">
        <f>(M21*4/C21)*100</f>
        <v>34.080717488789233</v>
      </c>
      <c r="Q21" s="8">
        <f>(N21*6/C21)*100</f>
        <v>23.318385650224215</v>
      </c>
      <c r="R21" s="7">
        <v>3</v>
      </c>
      <c r="S21" s="7">
        <v>3</v>
      </c>
    </row>
    <row r="22" spans="1:19">
      <c r="A22" s="6" t="s">
        <v>21</v>
      </c>
      <c r="B22" s="7">
        <v>8</v>
      </c>
      <c r="C22" s="7">
        <v>1413</v>
      </c>
      <c r="D22" s="7">
        <v>7</v>
      </c>
      <c r="E22" s="7">
        <v>2</v>
      </c>
      <c r="F22" s="7">
        <v>3</v>
      </c>
      <c r="G22" s="7">
        <v>1</v>
      </c>
      <c r="H22" s="7">
        <v>951</v>
      </c>
      <c r="I22" s="7">
        <v>50</v>
      </c>
      <c r="J22" s="8">
        <f>C22/(H22/6)</f>
        <v>8.9148264984227126</v>
      </c>
      <c r="K22" s="8">
        <f>C22/I22</f>
        <v>28.26</v>
      </c>
      <c r="L22" s="9">
        <f>C22/B22</f>
        <v>176.625</v>
      </c>
      <c r="M22" s="7">
        <v>123</v>
      </c>
      <c r="N22" s="7">
        <v>50</v>
      </c>
      <c r="O22" s="8">
        <f>P22+Q22</f>
        <v>56.050955414012734</v>
      </c>
      <c r="P22" s="8">
        <f>(M22*4/C22)*100</f>
        <v>34.819532908704879</v>
      </c>
      <c r="Q22" s="8">
        <f>(N22*6/C22)*100</f>
        <v>21.231422505307858</v>
      </c>
      <c r="R22" s="7">
        <v>10</v>
      </c>
      <c r="S22" s="7">
        <v>6</v>
      </c>
    </row>
    <row r="23" spans="1:19">
      <c r="A23" s="6" t="s">
        <v>34</v>
      </c>
      <c r="B23" s="7">
        <v>6</v>
      </c>
      <c r="C23" s="7">
        <v>1016</v>
      </c>
      <c r="D23" s="7">
        <v>4</v>
      </c>
      <c r="E23" s="7"/>
      <c r="F23" s="7">
        <v>1</v>
      </c>
      <c r="G23" s="7">
        <v>1</v>
      </c>
      <c r="H23" s="7">
        <v>718</v>
      </c>
      <c r="I23" s="7">
        <v>32</v>
      </c>
      <c r="J23" s="8">
        <v>8.4902506963788298</v>
      </c>
      <c r="K23" s="8">
        <v>31.75</v>
      </c>
      <c r="L23" s="9">
        <v>169.33333333333334</v>
      </c>
      <c r="M23" s="7">
        <v>97</v>
      </c>
      <c r="N23" s="7">
        <v>37</v>
      </c>
      <c r="O23" s="8">
        <f>P23+Q23</f>
        <v>60.039370078740156</v>
      </c>
      <c r="P23" s="8">
        <f>(M23*4/C23)*100</f>
        <v>38.188976377952756</v>
      </c>
      <c r="Q23" s="8">
        <f>(N23*6/C23)*100</f>
        <v>21.8503937007874</v>
      </c>
      <c r="R23" s="7">
        <v>6</v>
      </c>
      <c r="S23" s="7">
        <v>3</v>
      </c>
    </row>
    <row r="24" spans="1:19">
      <c r="A24" s="6" t="s">
        <v>23</v>
      </c>
      <c r="B24" s="7">
        <v>8</v>
      </c>
      <c r="C24" s="7">
        <v>1165</v>
      </c>
      <c r="D24" s="7">
        <v>4</v>
      </c>
      <c r="E24" s="7"/>
      <c r="F24" s="10">
        <v>1</v>
      </c>
      <c r="G24" s="10">
        <v>3</v>
      </c>
      <c r="H24" s="7">
        <v>951</v>
      </c>
      <c r="I24" s="7">
        <v>57</v>
      </c>
      <c r="J24" s="8">
        <f>C24/(H24/6)</f>
        <v>7.3501577287066242</v>
      </c>
      <c r="K24" s="8">
        <f>C24/I24</f>
        <v>20.438596491228068</v>
      </c>
      <c r="L24" s="9">
        <f>C24/B24</f>
        <v>145.625</v>
      </c>
      <c r="M24" s="7">
        <v>93</v>
      </c>
      <c r="N24" s="7">
        <v>41</v>
      </c>
      <c r="O24" s="8">
        <f>P24+Q24</f>
        <v>53.047210300429185</v>
      </c>
      <c r="P24" s="8">
        <f>(M24*4/C24)*100</f>
        <v>31.931330472103003</v>
      </c>
      <c r="Q24" s="8">
        <f>(N24*6/C24)*100</f>
        <v>21.115879828326182</v>
      </c>
      <c r="R24" s="7">
        <v>6</v>
      </c>
      <c r="S24" s="7">
        <v>4</v>
      </c>
    </row>
    <row r="25" spans="1:19">
      <c r="A25" s="6" t="s">
        <v>28</v>
      </c>
      <c r="B25" s="7">
        <v>4</v>
      </c>
      <c r="C25" s="7">
        <v>686</v>
      </c>
      <c r="D25" s="7">
        <v>4</v>
      </c>
      <c r="E25" s="7"/>
      <c r="F25" s="7">
        <v>2</v>
      </c>
      <c r="G25" s="7"/>
      <c r="H25" s="7">
        <v>480</v>
      </c>
      <c r="I25" s="7">
        <v>28</v>
      </c>
      <c r="J25" s="8">
        <v>8.5749999999999993</v>
      </c>
      <c r="K25" s="8">
        <v>24.5</v>
      </c>
      <c r="L25" s="9">
        <v>171.5</v>
      </c>
      <c r="M25" s="7">
        <v>55</v>
      </c>
      <c r="N25" s="7">
        <v>24</v>
      </c>
      <c r="O25" s="8">
        <v>55.976676384839649</v>
      </c>
      <c r="P25" s="8">
        <v>34.985422740524783</v>
      </c>
      <c r="Q25" s="8">
        <v>20.99125364431487</v>
      </c>
      <c r="R25" s="7">
        <v>3</v>
      </c>
      <c r="S25" s="7">
        <v>0</v>
      </c>
    </row>
    <row r="26" spans="1:19">
      <c r="A26" s="6" t="s">
        <v>35</v>
      </c>
      <c r="B26" s="7">
        <v>8</v>
      </c>
      <c r="C26" s="7">
        <v>1294</v>
      </c>
      <c r="D26" s="7">
        <v>6</v>
      </c>
      <c r="E26" s="7">
        <v>2</v>
      </c>
      <c r="F26" s="7">
        <v>3</v>
      </c>
      <c r="G26" s="7">
        <v>1</v>
      </c>
      <c r="H26" s="7">
        <v>922</v>
      </c>
      <c r="I26" s="7">
        <v>52</v>
      </c>
      <c r="J26" s="8">
        <v>8.4208242950108474</v>
      </c>
      <c r="K26" s="8">
        <v>24.884615384615383</v>
      </c>
      <c r="L26" s="9">
        <v>162</v>
      </c>
      <c r="M26" s="7">
        <v>80</v>
      </c>
      <c r="N26" s="7">
        <v>65</v>
      </c>
      <c r="O26" s="8">
        <v>54.868624420401858</v>
      </c>
      <c r="P26" s="8">
        <v>24.729520865533232</v>
      </c>
      <c r="Q26" s="8">
        <v>30.139103554868623</v>
      </c>
      <c r="R26" s="7">
        <v>7</v>
      </c>
      <c r="S26" s="7">
        <v>4</v>
      </c>
    </row>
    <row r="27" spans="1:19">
      <c r="A27" s="6" t="s">
        <v>36</v>
      </c>
      <c r="B27" s="7">
        <v>8</v>
      </c>
      <c r="C27" s="7">
        <v>1336</v>
      </c>
      <c r="D27" s="7">
        <v>7</v>
      </c>
      <c r="E27" s="7">
        <v>1</v>
      </c>
      <c r="F27" s="7">
        <v>4</v>
      </c>
      <c r="G27" s="7"/>
      <c r="H27" s="7">
        <v>885</v>
      </c>
      <c r="I27" s="7">
        <v>45</v>
      </c>
      <c r="J27" s="8">
        <v>9.0576271186440671</v>
      </c>
      <c r="K27" s="8">
        <v>29.68888888888889</v>
      </c>
      <c r="L27" s="9">
        <v>167</v>
      </c>
      <c r="M27" s="7">
        <v>109</v>
      </c>
      <c r="N27" s="7">
        <v>57</v>
      </c>
      <c r="O27" s="8">
        <v>58.233532934131738</v>
      </c>
      <c r="P27" s="8">
        <v>32.634730538922156</v>
      </c>
      <c r="Q27" s="8">
        <v>25.598802395209582</v>
      </c>
      <c r="R27" s="7">
        <v>8</v>
      </c>
      <c r="S27" s="7">
        <v>9</v>
      </c>
    </row>
    <row r="28" spans="1:19">
      <c r="A28" s="6" t="s">
        <v>31</v>
      </c>
      <c r="B28" s="7">
        <v>12</v>
      </c>
      <c r="C28" s="7">
        <v>2071</v>
      </c>
      <c r="D28" s="7">
        <v>7</v>
      </c>
      <c r="E28" s="7">
        <v>4</v>
      </c>
      <c r="F28" s="7">
        <v>1</v>
      </c>
      <c r="G28" s="7">
        <v>5</v>
      </c>
      <c r="H28" s="7">
        <v>1392</v>
      </c>
      <c r="I28" s="7">
        <v>82</v>
      </c>
      <c r="J28" s="8">
        <v>8.9267241379310338</v>
      </c>
      <c r="K28" s="8">
        <v>25.256097560975611</v>
      </c>
      <c r="L28" s="9">
        <v>172.58333333333334</v>
      </c>
      <c r="M28" s="11">
        <v>189</v>
      </c>
      <c r="N28" s="11">
        <v>80</v>
      </c>
      <c r="O28" s="8">
        <v>59.68131337518107</v>
      </c>
      <c r="P28" s="8">
        <v>36.504104297440847</v>
      </c>
      <c r="Q28" s="16">
        <v>23.177209077740223</v>
      </c>
      <c r="R28" s="7">
        <v>15</v>
      </c>
      <c r="S28" s="7">
        <v>12</v>
      </c>
    </row>
    <row r="29" spans="1:19">
      <c r="A29" s="17" t="s">
        <v>32</v>
      </c>
      <c r="B29" s="18">
        <f t="shared" ref="B29:I29" si="4">SUM(B21:B28)</f>
        <v>58</v>
      </c>
      <c r="C29" s="18">
        <f t="shared" si="4"/>
        <v>9650</v>
      </c>
      <c r="D29" s="18">
        <f t="shared" si="4"/>
        <v>43</v>
      </c>
      <c r="E29" s="18">
        <f t="shared" si="4"/>
        <v>9</v>
      </c>
      <c r="F29" s="18">
        <f t="shared" si="4"/>
        <v>15</v>
      </c>
      <c r="G29" s="18">
        <f t="shared" si="4"/>
        <v>13</v>
      </c>
      <c r="H29" s="18">
        <f t="shared" si="4"/>
        <v>6762</v>
      </c>
      <c r="I29" s="18">
        <f t="shared" si="4"/>
        <v>369</v>
      </c>
      <c r="J29" s="19">
        <f>C29/(H29/6)</f>
        <v>8.562555456965395</v>
      </c>
      <c r="K29" s="19">
        <f>C29/I29</f>
        <v>26.151761517615178</v>
      </c>
      <c r="L29" s="20">
        <f>C29/B29</f>
        <v>166.37931034482759</v>
      </c>
      <c r="M29" s="18">
        <f>SUM(M21:M28)</f>
        <v>803</v>
      </c>
      <c r="N29" s="18">
        <f>SUM(N21:N28)</f>
        <v>380</v>
      </c>
      <c r="O29" s="19">
        <f>P29+Q29</f>
        <v>56.911917098445592</v>
      </c>
      <c r="P29" s="19">
        <f>(M29*4/C29)*100</f>
        <v>33.284974093264246</v>
      </c>
      <c r="Q29" s="19">
        <f>(N29*6/C29)*100</f>
        <v>23.626943005181346</v>
      </c>
      <c r="R29" s="18">
        <f>SUM(R21:R28)</f>
        <v>58</v>
      </c>
      <c r="S29" s="18">
        <f>SUM(S21:S28)</f>
        <v>41</v>
      </c>
    </row>
    <row r="30" spans="1:19">
      <c r="A30" s="42"/>
      <c r="B30" s="43"/>
      <c r="C30" s="43"/>
      <c r="D30" s="43"/>
      <c r="E30" s="43"/>
      <c r="F30" s="43"/>
      <c r="G30" s="43"/>
      <c r="H30" s="43"/>
      <c r="I30" s="43"/>
      <c r="J30" s="44"/>
      <c r="K30" s="44"/>
      <c r="L30" s="45"/>
      <c r="M30" s="43"/>
      <c r="N30" s="43"/>
      <c r="O30" s="44"/>
      <c r="P30" s="44"/>
      <c r="Q30" s="44"/>
      <c r="R30" s="43"/>
      <c r="S30" s="43"/>
    </row>
    <row r="31" spans="1:19">
      <c r="A31" s="42"/>
      <c r="B31" s="43"/>
      <c r="C31" s="43"/>
      <c r="D31" s="43"/>
      <c r="E31" s="43"/>
      <c r="F31" s="43"/>
      <c r="G31" s="43"/>
      <c r="H31" s="43"/>
      <c r="I31" s="43"/>
      <c r="J31" s="44"/>
      <c r="K31" s="44"/>
      <c r="L31" s="45"/>
      <c r="M31" s="43"/>
      <c r="N31" s="43"/>
      <c r="O31" s="44"/>
      <c r="P31" s="44"/>
      <c r="Q31" s="44"/>
      <c r="R31" s="43"/>
      <c r="S31" s="43"/>
    </row>
    <row r="32" spans="1:19">
      <c r="A32" s="42"/>
      <c r="B32" s="43"/>
      <c r="C32" s="43"/>
      <c r="D32" s="43"/>
      <c r="E32" s="43"/>
      <c r="F32" s="43"/>
      <c r="G32" s="43"/>
      <c r="H32" s="43"/>
      <c r="I32" s="43"/>
      <c r="J32" s="44"/>
      <c r="K32" s="44"/>
      <c r="L32" s="45"/>
      <c r="M32" s="43"/>
      <c r="N32" s="43"/>
      <c r="O32" s="44"/>
      <c r="P32" s="44"/>
      <c r="Q32" s="44"/>
      <c r="R32" s="43"/>
      <c r="S32" s="43"/>
    </row>
    <row r="33" spans="1:19">
      <c r="A33" s="42"/>
      <c r="B33" s="43"/>
      <c r="C33" s="43"/>
      <c r="D33" s="43"/>
      <c r="E33" s="43"/>
      <c r="F33" s="43"/>
      <c r="G33" s="43"/>
      <c r="H33" s="43"/>
      <c r="I33" s="43"/>
      <c r="J33" s="44"/>
      <c r="K33" s="44"/>
      <c r="L33" s="45"/>
      <c r="M33" s="43"/>
      <c r="N33" s="43"/>
      <c r="O33" s="44"/>
      <c r="P33" s="44"/>
      <c r="Q33" s="44"/>
      <c r="R33" s="43"/>
      <c r="S33" s="43"/>
    </row>
    <row r="34" spans="1:19">
      <c r="A34" s="42"/>
      <c r="B34" s="43"/>
      <c r="C34" s="43"/>
      <c r="D34" s="43"/>
      <c r="E34" s="43"/>
      <c r="F34" s="43"/>
      <c r="G34" s="43"/>
      <c r="H34" s="43"/>
      <c r="I34" s="43"/>
      <c r="J34" s="44"/>
      <c r="K34" s="44"/>
      <c r="L34" s="45"/>
      <c r="M34" s="43"/>
      <c r="N34" s="43"/>
      <c r="O34" s="44"/>
      <c r="P34" s="44"/>
      <c r="Q34" s="44"/>
      <c r="R34" s="43"/>
      <c r="S34" s="43"/>
    </row>
    <row r="35" spans="1:19">
      <c r="A35" s="42"/>
      <c r="B35" s="43"/>
      <c r="C35" s="43"/>
      <c r="D35" s="43"/>
      <c r="E35" s="43"/>
      <c r="F35" s="43"/>
      <c r="G35" s="43"/>
      <c r="H35" s="43"/>
      <c r="I35" s="43"/>
      <c r="J35" s="44"/>
      <c r="K35" s="44"/>
      <c r="L35" s="45"/>
      <c r="M35" s="43"/>
      <c r="N35" s="43"/>
      <c r="O35" s="44"/>
      <c r="P35" s="44"/>
      <c r="Q35" s="44"/>
      <c r="R35" s="43"/>
      <c r="S35" s="43"/>
    </row>
    <row r="36" spans="1:19">
      <c r="A36" s="3" t="s">
        <v>37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9</v>
      </c>
      <c r="I36" s="4" t="s">
        <v>10</v>
      </c>
      <c r="J36" s="4" t="s">
        <v>11</v>
      </c>
      <c r="K36" s="4" t="s">
        <v>12</v>
      </c>
      <c r="L36" s="4" t="s">
        <v>13</v>
      </c>
      <c r="M36" s="4" t="s">
        <v>14</v>
      </c>
      <c r="N36" s="4" t="s">
        <v>15</v>
      </c>
      <c r="O36" s="4" t="s">
        <v>16</v>
      </c>
      <c r="P36" s="4" t="s">
        <v>17</v>
      </c>
      <c r="Q36" s="4" t="s">
        <v>18</v>
      </c>
      <c r="R36" s="4" t="s">
        <v>19</v>
      </c>
      <c r="S36" s="4">
        <v>50</v>
      </c>
    </row>
    <row r="37" spans="1:19">
      <c r="A37" s="6" t="s">
        <v>20</v>
      </c>
      <c r="B37" s="7">
        <v>2</v>
      </c>
      <c r="C37" s="7">
        <v>310</v>
      </c>
      <c r="D37" s="7">
        <v>2</v>
      </c>
      <c r="E37" s="7"/>
      <c r="F37" s="7"/>
      <c r="G37" s="7">
        <v>1</v>
      </c>
      <c r="H37" s="7">
        <v>220</v>
      </c>
      <c r="I37" s="7">
        <v>12</v>
      </c>
      <c r="J37" s="8">
        <v>8.454545454545455</v>
      </c>
      <c r="K37" s="8">
        <v>25.833333333333332</v>
      </c>
      <c r="L37" s="7">
        <v>155</v>
      </c>
      <c r="M37" s="7">
        <v>28</v>
      </c>
      <c r="N37" s="7">
        <v>6</v>
      </c>
      <c r="O37" s="8">
        <v>47.741935483870961</v>
      </c>
      <c r="P37" s="8">
        <v>36.129032258064512</v>
      </c>
      <c r="Q37" s="8">
        <v>11.612903225806452</v>
      </c>
      <c r="R37" s="7">
        <v>1</v>
      </c>
      <c r="S37" s="7"/>
    </row>
    <row r="38" spans="1:19">
      <c r="A38" s="6" t="s">
        <v>26</v>
      </c>
      <c r="B38" s="7">
        <v>2</v>
      </c>
      <c r="C38" s="7">
        <v>316</v>
      </c>
      <c r="D38" s="7">
        <v>1</v>
      </c>
      <c r="E38" s="7"/>
      <c r="F38" s="7">
        <v>1</v>
      </c>
      <c r="G38" s="7"/>
      <c r="H38" s="7">
        <v>222</v>
      </c>
      <c r="I38" s="7">
        <v>13</v>
      </c>
      <c r="J38" s="8">
        <v>8.5405405405405403</v>
      </c>
      <c r="K38" s="8">
        <v>24.307692307692307</v>
      </c>
      <c r="L38" s="9">
        <v>158</v>
      </c>
      <c r="M38" s="7">
        <v>25</v>
      </c>
      <c r="N38" s="7">
        <v>12</v>
      </c>
      <c r="O38" s="8">
        <v>54.430379746835442</v>
      </c>
      <c r="P38" s="8">
        <v>31.645569620253166</v>
      </c>
      <c r="Q38" s="8">
        <v>22.784810126582279</v>
      </c>
      <c r="R38" s="7">
        <v>4</v>
      </c>
      <c r="S38" s="7">
        <v>2</v>
      </c>
    </row>
    <row r="39" spans="1:19">
      <c r="A39" s="6" t="s">
        <v>28</v>
      </c>
      <c r="B39" s="11">
        <v>8</v>
      </c>
      <c r="C39" s="21">
        <v>1292</v>
      </c>
      <c r="D39" s="21">
        <v>7</v>
      </c>
      <c r="E39" s="21">
        <v>1</v>
      </c>
      <c r="F39" s="21">
        <v>2</v>
      </c>
      <c r="G39" s="21">
        <v>2</v>
      </c>
      <c r="H39" s="21">
        <v>908</v>
      </c>
      <c r="I39" s="21">
        <v>53</v>
      </c>
      <c r="J39" s="8">
        <v>8.537444933920705</v>
      </c>
      <c r="K39" s="8">
        <v>24.377358490566039</v>
      </c>
      <c r="L39" s="9">
        <v>161.5</v>
      </c>
      <c r="M39" s="21">
        <v>102</v>
      </c>
      <c r="N39" s="21">
        <v>49</v>
      </c>
      <c r="O39" s="8">
        <v>54.334365325077393</v>
      </c>
      <c r="P39" s="8">
        <v>31.578947368421051</v>
      </c>
      <c r="Q39" s="8">
        <v>22.755417956656345</v>
      </c>
      <c r="R39" s="11">
        <v>5</v>
      </c>
      <c r="S39" s="11">
        <v>5</v>
      </c>
    </row>
    <row r="40" spans="1:19">
      <c r="A40" s="6" t="s">
        <v>38</v>
      </c>
      <c r="B40" s="11">
        <v>6</v>
      </c>
      <c r="C40" s="21">
        <v>872</v>
      </c>
      <c r="D40" s="21">
        <v>2</v>
      </c>
      <c r="E40" s="21"/>
      <c r="F40" s="21">
        <v>2</v>
      </c>
      <c r="G40" s="21">
        <v>1</v>
      </c>
      <c r="H40" s="21">
        <v>716</v>
      </c>
      <c r="I40" s="21">
        <v>44</v>
      </c>
      <c r="J40" s="8">
        <v>7.3072625698324023</v>
      </c>
      <c r="K40" s="8">
        <v>19.818181818181817</v>
      </c>
      <c r="L40" s="9">
        <v>145.33333333333334</v>
      </c>
      <c r="M40" s="21">
        <v>68</v>
      </c>
      <c r="N40" s="21">
        <v>25</v>
      </c>
      <c r="O40" s="8">
        <v>48.394495412844037</v>
      </c>
      <c r="P40" s="8">
        <v>31.192660550458719</v>
      </c>
      <c r="Q40" s="8">
        <v>17.201834862385322</v>
      </c>
      <c r="R40" s="11">
        <v>4</v>
      </c>
      <c r="S40" s="11">
        <v>6</v>
      </c>
    </row>
    <row r="41" spans="1:19">
      <c r="A41" s="6" t="s">
        <v>29</v>
      </c>
      <c r="B41" s="11">
        <v>8</v>
      </c>
      <c r="C41" s="21">
        <v>1122</v>
      </c>
      <c r="D41" s="21">
        <v>1</v>
      </c>
      <c r="E41" s="21"/>
      <c r="F41" s="21">
        <v>1</v>
      </c>
      <c r="G41" s="21">
        <v>3</v>
      </c>
      <c r="H41" s="21">
        <v>848</v>
      </c>
      <c r="I41" s="21">
        <v>47</v>
      </c>
      <c r="J41" s="8">
        <v>7.9386792452830184</v>
      </c>
      <c r="K41" s="8">
        <v>23.872340425531913</v>
      </c>
      <c r="L41" s="9">
        <v>140.25</v>
      </c>
      <c r="M41" s="21">
        <v>92</v>
      </c>
      <c r="N41" s="21">
        <v>31</v>
      </c>
      <c r="O41" s="8">
        <v>49.37</v>
      </c>
      <c r="P41" s="8">
        <v>32.798573975044562</v>
      </c>
      <c r="Q41" s="8">
        <v>16.577540106951872</v>
      </c>
      <c r="R41" s="7">
        <v>6</v>
      </c>
      <c r="S41" s="7">
        <v>4</v>
      </c>
    </row>
    <row r="42" spans="1:19">
      <c r="A42" s="6" t="s">
        <v>39</v>
      </c>
      <c r="B42" s="11">
        <v>8</v>
      </c>
      <c r="C42" s="21">
        <v>1219</v>
      </c>
      <c r="D42" s="21">
        <v>6</v>
      </c>
      <c r="E42" s="21"/>
      <c r="F42" s="21">
        <v>2</v>
      </c>
      <c r="G42" s="21">
        <v>1</v>
      </c>
      <c r="H42" s="21">
        <v>958</v>
      </c>
      <c r="I42" s="21">
        <v>52</v>
      </c>
      <c r="J42" s="8">
        <v>7.6346555323590817</v>
      </c>
      <c r="K42" s="8">
        <v>23.442307692307693</v>
      </c>
      <c r="L42" s="9">
        <v>152.375</v>
      </c>
      <c r="M42" s="21">
        <v>90</v>
      </c>
      <c r="N42" s="21">
        <v>29</v>
      </c>
      <c r="O42" s="8">
        <v>43.806398687448727</v>
      </c>
      <c r="P42" s="8">
        <v>29.532403609515995</v>
      </c>
      <c r="Q42" s="8">
        <v>14.273995077932733</v>
      </c>
      <c r="R42" s="7">
        <v>6</v>
      </c>
      <c r="S42" s="7">
        <v>6</v>
      </c>
    </row>
    <row r="43" spans="1:19">
      <c r="A43" s="6" t="s">
        <v>31</v>
      </c>
      <c r="B43" s="11">
        <v>8</v>
      </c>
      <c r="C43" s="21">
        <v>1188</v>
      </c>
      <c r="D43" s="21">
        <v>6</v>
      </c>
      <c r="E43" s="21">
        <v>1</v>
      </c>
      <c r="F43" s="21">
        <v>3</v>
      </c>
      <c r="G43" s="21">
        <v>1</v>
      </c>
      <c r="H43" s="21">
        <v>838</v>
      </c>
      <c r="I43" s="21">
        <v>60</v>
      </c>
      <c r="J43" s="8">
        <v>8.505966587112173</v>
      </c>
      <c r="K43" s="8">
        <v>19.8</v>
      </c>
      <c r="L43" s="9">
        <v>148.5</v>
      </c>
      <c r="M43" s="21">
        <v>92</v>
      </c>
      <c r="N43" s="21">
        <v>38</v>
      </c>
      <c r="O43" s="8">
        <v>50.168350168350173</v>
      </c>
      <c r="P43" s="8">
        <v>30.976430976430976</v>
      </c>
      <c r="Q43" s="8">
        <v>19.19191919191919</v>
      </c>
      <c r="R43" s="7">
        <v>3</v>
      </c>
      <c r="S43" s="7">
        <v>3</v>
      </c>
    </row>
    <row r="44" spans="1:19">
      <c r="A44" s="17" t="s">
        <v>32</v>
      </c>
      <c r="B44" s="18">
        <f t="shared" ref="B44:I44" si="5">SUM(B37:B43)</f>
        <v>42</v>
      </c>
      <c r="C44" s="18">
        <f t="shared" si="5"/>
        <v>6319</v>
      </c>
      <c r="D44" s="18">
        <f t="shared" si="5"/>
        <v>25</v>
      </c>
      <c r="E44" s="18">
        <f t="shared" si="5"/>
        <v>2</v>
      </c>
      <c r="F44" s="18">
        <f t="shared" si="5"/>
        <v>11</v>
      </c>
      <c r="G44" s="18">
        <f t="shared" si="5"/>
        <v>9</v>
      </c>
      <c r="H44" s="18">
        <f t="shared" si="5"/>
        <v>4710</v>
      </c>
      <c r="I44" s="18">
        <f t="shared" si="5"/>
        <v>281</v>
      </c>
      <c r="J44" s="19">
        <f>C44/(H44/6)</f>
        <v>8.0496815286624201</v>
      </c>
      <c r="K44" s="19">
        <f>C44/I44</f>
        <v>22.487544483985765</v>
      </c>
      <c r="L44" s="20">
        <v>152</v>
      </c>
      <c r="M44" s="18">
        <f>SUM(M37:M43)</f>
        <v>497</v>
      </c>
      <c r="N44" s="18">
        <f>SUM(N37:N43)</f>
        <v>190</v>
      </c>
      <c r="O44" s="19">
        <f>P44+Q44</f>
        <v>49.501503402437095</v>
      </c>
      <c r="P44" s="19">
        <f>(M44*4/C44)*100</f>
        <v>31.460674157303369</v>
      </c>
      <c r="Q44" s="19">
        <f>(N44*6/C44)*100</f>
        <v>18.040829245133725</v>
      </c>
      <c r="R44" s="18">
        <f>SUM(R37:R43)</f>
        <v>29</v>
      </c>
      <c r="S44" s="18">
        <f>SUM(S37:S43)</f>
        <v>26</v>
      </c>
    </row>
    <row r="46" spans="1:19">
      <c r="A46" s="15" t="s">
        <v>40</v>
      </c>
      <c r="B46" s="4" t="s">
        <v>3</v>
      </c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4" t="s">
        <v>10</v>
      </c>
      <c r="J46" s="4" t="s">
        <v>11</v>
      </c>
      <c r="K46" s="4" t="s">
        <v>12</v>
      </c>
      <c r="L46" s="22" t="s">
        <v>13</v>
      </c>
      <c r="M46" s="4" t="s">
        <v>14</v>
      </c>
      <c r="N46" s="4" t="s">
        <v>15</v>
      </c>
      <c r="O46" s="5" t="s">
        <v>16</v>
      </c>
      <c r="P46" s="4" t="s">
        <v>17</v>
      </c>
      <c r="Q46" s="4" t="s">
        <v>18</v>
      </c>
      <c r="R46" s="4" t="s">
        <v>19</v>
      </c>
      <c r="S46" s="4">
        <v>50</v>
      </c>
    </row>
    <row r="47" spans="1:19">
      <c r="A47" s="6" t="s">
        <v>24</v>
      </c>
      <c r="B47" s="7">
        <v>2</v>
      </c>
      <c r="C47" s="7">
        <v>310</v>
      </c>
      <c r="D47" s="7">
        <v>2</v>
      </c>
      <c r="E47" s="7"/>
      <c r="F47" s="10">
        <v>1</v>
      </c>
      <c r="G47" s="10"/>
      <c r="H47" s="7">
        <v>240</v>
      </c>
      <c r="I47" s="7">
        <v>11</v>
      </c>
      <c r="J47" s="8">
        <v>7.75</v>
      </c>
      <c r="K47" s="8">
        <v>28.181818181818183</v>
      </c>
      <c r="L47" s="9">
        <v>155</v>
      </c>
      <c r="M47" s="7">
        <v>27</v>
      </c>
      <c r="N47" s="7">
        <v>10</v>
      </c>
      <c r="O47" s="23">
        <v>0.54193548387096779</v>
      </c>
      <c r="P47" s="23">
        <v>0.34838709677419355</v>
      </c>
      <c r="Q47" s="23">
        <v>0.19354838709677419</v>
      </c>
      <c r="R47" s="7">
        <v>2</v>
      </c>
      <c r="S47" s="7">
        <v>1</v>
      </c>
    </row>
    <row r="48" spans="1:19">
      <c r="A48" s="6" t="s">
        <v>25</v>
      </c>
      <c r="B48" s="7">
        <v>4</v>
      </c>
      <c r="C48" s="7">
        <v>644</v>
      </c>
      <c r="D48" s="7">
        <v>3</v>
      </c>
      <c r="E48" s="7"/>
      <c r="F48" s="10">
        <v>1</v>
      </c>
      <c r="G48" s="10">
        <v>1</v>
      </c>
      <c r="H48" s="7">
        <v>434</v>
      </c>
      <c r="I48" s="7">
        <v>20</v>
      </c>
      <c r="J48" s="8">
        <v>8.9032258064516139</v>
      </c>
      <c r="K48" s="8">
        <v>32.200000000000003</v>
      </c>
      <c r="L48" s="9">
        <v>161</v>
      </c>
      <c r="M48" s="7">
        <v>58</v>
      </c>
      <c r="N48" s="7">
        <v>30</v>
      </c>
      <c r="O48" s="23">
        <v>0.63975155279503104</v>
      </c>
      <c r="P48" s="23">
        <v>0.36024844720496896</v>
      </c>
      <c r="Q48" s="23">
        <v>0.27950310559006208</v>
      </c>
      <c r="R48" s="7">
        <v>4</v>
      </c>
      <c r="S48" s="7">
        <v>2</v>
      </c>
    </row>
    <row r="49" spans="1:19">
      <c r="A49" s="24" t="s">
        <v>31</v>
      </c>
      <c r="B49" s="7">
        <v>2</v>
      </c>
      <c r="C49" s="7">
        <v>316</v>
      </c>
      <c r="D49" s="7">
        <v>1</v>
      </c>
      <c r="E49" s="7">
        <v>1</v>
      </c>
      <c r="F49" s="10">
        <v>1</v>
      </c>
      <c r="G49" s="10"/>
      <c r="H49" s="7">
        <v>203</v>
      </c>
      <c r="I49" s="7">
        <v>19</v>
      </c>
      <c r="J49" s="8">
        <v>9.3399014778325125</v>
      </c>
      <c r="K49" s="8">
        <v>16.631578947368421</v>
      </c>
      <c r="L49" s="9">
        <v>158</v>
      </c>
      <c r="M49" s="7">
        <v>29</v>
      </c>
      <c r="N49" s="7">
        <v>18</v>
      </c>
      <c r="O49" s="23">
        <v>0.70886075949367089</v>
      </c>
      <c r="P49" s="23">
        <v>0.36708860759493672</v>
      </c>
      <c r="Q49" s="23">
        <v>0.34177215189873417</v>
      </c>
      <c r="R49" s="7">
        <v>2</v>
      </c>
      <c r="S49" s="7">
        <v>2</v>
      </c>
    </row>
    <row r="50" spans="1:19">
      <c r="A50" s="17" t="s">
        <v>32</v>
      </c>
      <c r="B50" s="18">
        <f t="shared" ref="B50:I50" si="6">SUM(B47:B49)</f>
        <v>8</v>
      </c>
      <c r="C50" s="18">
        <f t="shared" si="6"/>
        <v>1270</v>
      </c>
      <c r="D50" s="18">
        <f t="shared" si="6"/>
        <v>6</v>
      </c>
      <c r="E50" s="18">
        <f t="shared" si="6"/>
        <v>1</v>
      </c>
      <c r="F50" s="18">
        <f t="shared" si="6"/>
        <v>3</v>
      </c>
      <c r="G50" s="18">
        <f t="shared" si="6"/>
        <v>1</v>
      </c>
      <c r="H50" s="18">
        <f t="shared" si="6"/>
        <v>877</v>
      </c>
      <c r="I50" s="18">
        <f t="shared" si="6"/>
        <v>50</v>
      </c>
      <c r="J50" s="19">
        <f>C50/(H50/6)</f>
        <v>8.6887115165336386</v>
      </c>
      <c r="K50" s="19">
        <f>C50/I50</f>
        <v>25.4</v>
      </c>
      <c r="L50" s="20">
        <f>C50/B50</f>
        <v>158.75</v>
      </c>
      <c r="M50" s="18">
        <f>SUM(M47:M49)</f>
        <v>114</v>
      </c>
      <c r="N50" s="18">
        <f>SUM(N47:N49)</f>
        <v>58</v>
      </c>
      <c r="O50" s="31">
        <f>P50+Q50</f>
        <v>0.63307086614173236</v>
      </c>
      <c r="P50" s="31">
        <f>(M50*4/C50)*1</f>
        <v>0.35905511811023622</v>
      </c>
      <c r="Q50" s="31">
        <f>(N50*6/C50)*1</f>
        <v>0.27401574803149609</v>
      </c>
      <c r="R50" s="18">
        <f>SUM(R47:R49)</f>
        <v>8</v>
      </c>
      <c r="S50" s="18">
        <f>SUM(S47:S49)</f>
        <v>5</v>
      </c>
    </row>
    <row r="51" spans="1:19">
      <c r="A51" s="25"/>
      <c r="B51" s="26"/>
      <c r="C51" s="26"/>
      <c r="D51" s="26"/>
      <c r="E51" s="26"/>
      <c r="F51" s="27"/>
      <c r="G51" s="27"/>
      <c r="H51" s="26"/>
      <c r="I51" s="26"/>
      <c r="J51" s="28"/>
      <c r="K51" s="28"/>
      <c r="L51" s="29"/>
      <c r="M51" s="26"/>
      <c r="N51" s="26"/>
      <c r="O51" s="28"/>
      <c r="P51" s="28"/>
      <c r="Q51" s="28"/>
      <c r="R51" s="30"/>
      <c r="S51" s="30"/>
    </row>
    <row r="52" spans="1:19">
      <c r="A52" s="15" t="s">
        <v>41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4" t="s">
        <v>10</v>
      </c>
      <c r="J52" s="4" t="s">
        <v>11</v>
      </c>
      <c r="K52" s="4" t="s">
        <v>12</v>
      </c>
      <c r="L52" s="22" t="s">
        <v>13</v>
      </c>
      <c r="M52" s="4" t="s">
        <v>14</v>
      </c>
      <c r="N52" s="4" t="s">
        <v>15</v>
      </c>
      <c r="O52" s="5" t="s">
        <v>16</v>
      </c>
      <c r="P52" s="4" t="s">
        <v>17</v>
      </c>
      <c r="Q52" s="4" t="s">
        <v>18</v>
      </c>
      <c r="R52" s="4" t="s">
        <v>19</v>
      </c>
      <c r="S52" s="4">
        <v>50</v>
      </c>
    </row>
    <row r="53" spans="1:19">
      <c r="A53" s="6" t="s">
        <v>24</v>
      </c>
      <c r="B53" s="7">
        <v>2</v>
      </c>
      <c r="C53" s="7">
        <v>317</v>
      </c>
      <c r="D53" s="7">
        <v>2</v>
      </c>
      <c r="E53" s="7"/>
      <c r="F53" s="7">
        <v>1</v>
      </c>
      <c r="G53" s="7"/>
      <c r="H53" s="7">
        <v>240</v>
      </c>
      <c r="I53" s="7">
        <v>12</v>
      </c>
      <c r="J53" s="8">
        <v>7.9249999999999998</v>
      </c>
      <c r="K53" s="8">
        <v>26.416666666666668</v>
      </c>
      <c r="L53" s="9">
        <v>158.5</v>
      </c>
      <c r="M53" s="7">
        <v>20</v>
      </c>
      <c r="N53" s="7">
        <v>12</v>
      </c>
      <c r="O53" s="8">
        <f>P53+Q53</f>
        <v>47.949526813880126</v>
      </c>
      <c r="P53" s="8">
        <f>(M53*4/C53)*100</f>
        <v>25.236593059936908</v>
      </c>
      <c r="Q53" s="8">
        <f>(N53*6/C53)*100</f>
        <v>22.712933753943219</v>
      </c>
      <c r="R53" s="7">
        <v>2</v>
      </c>
      <c r="S53" s="7">
        <v>1</v>
      </c>
    </row>
    <row r="54" spans="1:19">
      <c r="A54" s="6" t="s">
        <v>26</v>
      </c>
      <c r="B54" s="7">
        <v>6</v>
      </c>
      <c r="C54" s="7">
        <v>1066</v>
      </c>
      <c r="D54" s="7">
        <v>6</v>
      </c>
      <c r="E54" s="7"/>
      <c r="F54" s="7">
        <v>1</v>
      </c>
      <c r="G54" s="13">
        <v>2</v>
      </c>
      <c r="H54" s="7">
        <v>711</v>
      </c>
      <c r="I54" s="7">
        <v>36</v>
      </c>
      <c r="J54" s="8">
        <v>8.995780590717299</v>
      </c>
      <c r="K54" s="8">
        <v>29.611111111111111</v>
      </c>
      <c r="L54" s="9">
        <v>177.66666666666666</v>
      </c>
      <c r="M54" s="7">
        <v>27</v>
      </c>
      <c r="N54" s="7">
        <v>21</v>
      </c>
      <c r="O54" s="8">
        <f>P54+Q54</f>
        <v>21.951219512195124</v>
      </c>
      <c r="P54" s="8">
        <f>(M54*4/C54)*100</f>
        <v>10.131332082551594</v>
      </c>
      <c r="Q54" s="8">
        <f>(N54*6/C54)*100</f>
        <v>11.819887429643527</v>
      </c>
      <c r="R54" s="7">
        <v>8</v>
      </c>
      <c r="S54" s="7">
        <v>5</v>
      </c>
    </row>
    <row r="55" spans="1:19">
      <c r="A55" s="6" t="s">
        <v>27</v>
      </c>
      <c r="B55" s="7">
        <v>4</v>
      </c>
      <c r="C55" s="7">
        <v>689</v>
      </c>
      <c r="D55" s="7">
        <v>3</v>
      </c>
      <c r="E55" s="7"/>
      <c r="F55" s="7">
        <v>1</v>
      </c>
      <c r="G55" s="7">
        <v>1</v>
      </c>
      <c r="H55" s="7">
        <v>471</v>
      </c>
      <c r="I55" s="7">
        <v>22</v>
      </c>
      <c r="J55" s="8">
        <v>8.7770700636942678</v>
      </c>
      <c r="K55" s="8">
        <v>31.318181818181817</v>
      </c>
      <c r="L55" s="9">
        <v>172.25</v>
      </c>
      <c r="M55" s="7">
        <v>37</v>
      </c>
      <c r="N55" s="7">
        <v>15</v>
      </c>
      <c r="O55" s="8">
        <f>P55+Q55</f>
        <v>34.542815674891145</v>
      </c>
      <c r="P55" s="8">
        <f>(M55*4/C55)*100</f>
        <v>21.480406386066765</v>
      </c>
      <c r="Q55" s="8">
        <f>(N55*6/C55)*100</f>
        <v>13.062409288824384</v>
      </c>
      <c r="R55" s="7">
        <v>3</v>
      </c>
      <c r="S55" s="7">
        <v>3</v>
      </c>
    </row>
    <row r="56" spans="1:19">
      <c r="A56" s="6" t="s">
        <v>31</v>
      </c>
      <c r="B56" s="7">
        <v>2</v>
      </c>
      <c r="C56" s="7">
        <v>331</v>
      </c>
      <c r="D56" s="7">
        <v>2</v>
      </c>
      <c r="E56" s="7"/>
      <c r="F56" s="7">
        <v>1</v>
      </c>
      <c r="G56" s="7"/>
      <c r="H56" s="7">
        <v>243</v>
      </c>
      <c r="I56" s="7">
        <v>14</v>
      </c>
      <c r="J56" s="8">
        <v>8.1728395061728403</v>
      </c>
      <c r="K56" s="8">
        <v>23.642857142857142</v>
      </c>
      <c r="L56" s="9">
        <v>165.5</v>
      </c>
      <c r="M56" s="7">
        <v>22</v>
      </c>
      <c r="N56" s="7">
        <v>9</v>
      </c>
      <c r="O56" s="8">
        <v>42.900302114803623</v>
      </c>
      <c r="P56" s="8">
        <v>26.586102719033235</v>
      </c>
      <c r="Q56" s="8">
        <v>16.314199395770395</v>
      </c>
      <c r="R56" s="7">
        <v>3</v>
      </c>
      <c r="S56" s="7">
        <v>1</v>
      </c>
    </row>
    <row r="57" spans="1:19">
      <c r="A57" s="17" t="s">
        <v>32</v>
      </c>
      <c r="B57" s="18">
        <f t="shared" ref="B57:I57" si="7">SUM(B53:B56)</f>
        <v>14</v>
      </c>
      <c r="C57" s="18">
        <f t="shared" si="7"/>
        <v>2403</v>
      </c>
      <c r="D57" s="18">
        <f t="shared" si="7"/>
        <v>13</v>
      </c>
      <c r="E57" s="18">
        <f t="shared" si="7"/>
        <v>0</v>
      </c>
      <c r="F57" s="18">
        <f t="shared" si="7"/>
        <v>4</v>
      </c>
      <c r="G57" s="18">
        <f t="shared" si="7"/>
        <v>3</v>
      </c>
      <c r="H57" s="18">
        <f t="shared" si="7"/>
        <v>1665</v>
      </c>
      <c r="I57" s="18">
        <f t="shared" si="7"/>
        <v>84</v>
      </c>
      <c r="J57" s="19">
        <f>C57/(H57/6)</f>
        <v>8.6594594594594589</v>
      </c>
      <c r="K57" s="19">
        <f>C57/I57</f>
        <v>28.607142857142858</v>
      </c>
      <c r="L57" s="20">
        <f>C57/B57</f>
        <v>171.64285714285714</v>
      </c>
      <c r="M57" s="18">
        <f>SUM(M53:M56)</f>
        <v>106</v>
      </c>
      <c r="N57" s="18">
        <f>SUM(N53:N56)</f>
        <v>57</v>
      </c>
      <c r="O57" s="19">
        <f>P57+Q57</f>
        <v>31.876820640865581</v>
      </c>
      <c r="P57" s="19">
        <f>(M57*4/C57)*100</f>
        <v>17.644610903037869</v>
      </c>
      <c r="Q57" s="19">
        <f>(N57*6/C57)*100</f>
        <v>14.232209737827715</v>
      </c>
      <c r="R57" s="18">
        <f>SUM(R53:R56)</f>
        <v>16</v>
      </c>
      <c r="S57" s="18">
        <f>SUM(S53:S56)</f>
        <v>10</v>
      </c>
    </row>
    <row r="59" spans="1:19">
      <c r="A59" s="15" t="s">
        <v>42</v>
      </c>
      <c r="B59" s="4" t="s">
        <v>3</v>
      </c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  <c r="I59" s="4" t="s">
        <v>10</v>
      </c>
      <c r="J59" s="4" t="s">
        <v>11</v>
      </c>
      <c r="K59" s="4" t="s">
        <v>12</v>
      </c>
      <c r="L59" s="22" t="s">
        <v>13</v>
      </c>
      <c r="M59" s="4" t="s">
        <v>14</v>
      </c>
      <c r="N59" s="4" t="s">
        <v>15</v>
      </c>
      <c r="O59" s="4" t="s">
        <v>16</v>
      </c>
      <c r="P59" s="4" t="s">
        <v>17</v>
      </c>
      <c r="Q59" s="4" t="s">
        <v>18</v>
      </c>
      <c r="R59" s="4" t="s">
        <v>19</v>
      </c>
      <c r="S59" s="4">
        <v>50</v>
      </c>
    </row>
    <row r="60" spans="1:19">
      <c r="A60" s="6" t="s">
        <v>20</v>
      </c>
      <c r="B60" s="7">
        <v>2</v>
      </c>
      <c r="C60" s="7">
        <v>343</v>
      </c>
      <c r="D60" s="7">
        <v>2</v>
      </c>
      <c r="E60" s="7"/>
      <c r="F60" s="7"/>
      <c r="G60" s="7">
        <v>1</v>
      </c>
      <c r="H60" s="7">
        <v>238</v>
      </c>
      <c r="I60" s="7">
        <v>13</v>
      </c>
      <c r="J60" s="8">
        <f t="shared" ref="J60:J67" si="8">C60/(H60/6)</f>
        <v>8.647058823529413</v>
      </c>
      <c r="K60" s="8">
        <f t="shared" ref="K60:K67" si="9">C60/I60</f>
        <v>26.384615384615383</v>
      </c>
      <c r="L60" s="9">
        <f>C60/B60</f>
        <v>171.5</v>
      </c>
      <c r="M60" s="7">
        <v>29</v>
      </c>
      <c r="N60" s="7">
        <v>9</v>
      </c>
      <c r="O60" s="8">
        <f t="shared" ref="O60:O67" si="10">P60+Q60</f>
        <v>49.562682215743436</v>
      </c>
      <c r="P60" s="8">
        <f t="shared" ref="P60:P67" si="11">(M60*4/C60)*100</f>
        <v>33.819241982507286</v>
      </c>
      <c r="Q60" s="8">
        <f t="shared" ref="Q60:Q67" si="12">(N60*6/C60)*100</f>
        <v>15.743440233236154</v>
      </c>
      <c r="R60" s="7">
        <v>2</v>
      </c>
      <c r="S60" s="7">
        <v>2</v>
      </c>
    </row>
    <row r="61" spans="1:19">
      <c r="A61" s="6" t="s">
        <v>21</v>
      </c>
      <c r="B61" s="7">
        <v>2</v>
      </c>
      <c r="C61" s="7">
        <v>288</v>
      </c>
      <c r="D61" s="7">
        <v>1</v>
      </c>
      <c r="E61" s="7"/>
      <c r="F61" s="7">
        <v>1</v>
      </c>
      <c r="G61" s="7"/>
      <c r="H61" s="7">
        <v>234</v>
      </c>
      <c r="I61" s="7">
        <v>19</v>
      </c>
      <c r="J61" s="8">
        <f t="shared" si="8"/>
        <v>7.384615384615385</v>
      </c>
      <c r="K61" s="8">
        <f t="shared" si="9"/>
        <v>15.157894736842104</v>
      </c>
      <c r="L61" s="9">
        <f>C61/B61</f>
        <v>144</v>
      </c>
      <c r="M61" s="7">
        <v>26</v>
      </c>
      <c r="N61" s="7">
        <v>4</v>
      </c>
      <c r="O61" s="8">
        <f t="shared" si="10"/>
        <v>44.444444444444443</v>
      </c>
      <c r="P61" s="8">
        <f t="shared" si="11"/>
        <v>36.111111111111107</v>
      </c>
      <c r="Q61" s="8">
        <f t="shared" si="12"/>
        <v>8.3333333333333321</v>
      </c>
      <c r="R61" s="7">
        <v>1</v>
      </c>
      <c r="S61" s="7">
        <v>1</v>
      </c>
    </row>
    <row r="62" spans="1:19">
      <c r="A62" s="6" t="s">
        <v>23</v>
      </c>
      <c r="B62" s="7">
        <v>2</v>
      </c>
      <c r="C62" s="7">
        <v>223</v>
      </c>
      <c r="D62" s="7">
        <v>1</v>
      </c>
      <c r="E62" s="7"/>
      <c r="F62" s="10">
        <v>1</v>
      </c>
      <c r="G62" s="10"/>
      <c r="H62" s="7">
        <v>180</v>
      </c>
      <c r="I62" s="7">
        <v>11</v>
      </c>
      <c r="J62" s="8">
        <f t="shared" si="8"/>
        <v>7.4333333333333336</v>
      </c>
      <c r="K62" s="8">
        <f t="shared" si="9"/>
        <v>20.272727272727273</v>
      </c>
      <c r="L62" s="9">
        <f>C62/B62</f>
        <v>111.5</v>
      </c>
      <c r="M62" s="7">
        <v>13</v>
      </c>
      <c r="N62" s="7">
        <v>4</v>
      </c>
      <c r="O62" s="8">
        <f t="shared" si="10"/>
        <v>34.08071748878924</v>
      </c>
      <c r="P62" s="8">
        <f t="shared" si="11"/>
        <v>23.318385650224215</v>
      </c>
      <c r="Q62" s="8">
        <f t="shared" si="12"/>
        <v>10.762331838565023</v>
      </c>
      <c r="R62" s="7">
        <v>1</v>
      </c>
      <c r="S62" s="7">
        <v>1</v>
      </c>
    </row>
    <row r="63" spans="1:19">
      <c r="A63" s="6" t="s">
        <v>26</v>
      </c>
      <c r="B63" s="7">
        <v>2</v>
      </c>
      <c r="C63" s="7">
        <v>309</v>
      </c>
      <c r="D63" s="7">
        <v>1</v>
      </c>
      <c r="E63" s="7"/>
      <c r="F63" s="10">
        <v>1</v>
      </c>
      <c r="G63" s="10"/>
      <c r="H63" s="7">
        <v>240</v>
      </c>
      <c r="I63" s="7">
        <v>15</v>
      </c>
      <c r="J63" s="8">
        <f t="shared" si="8"/>
        <v>7.7249999999999996</v>
      </c>
      <c r="K63" s="8">
        <f t="shared" si="9"/>
        <v>20.6</v>
      </c>
      <c r="L63" s="9">
        <f>C63/B63</f>
        <v>154.5</v>
      </c>
      <c r="M63" s="7">
        <v>22</v>
      </c>
      <c r="N63" s="7">
        <v>7</v>
      </c>
      <c r="O63" s="8">
        <f t="shared" si="10"/>
        <v>42.071197411003233</v>
      </c>
      <c r="P63" s="8">
        <f t="shared" si="11"/>
        <v>28.478964401294498</v>
      </c>
      <c r="Q63" s="8">
        <f t="shared" si="12"/>
        <v>13.592233009708737</v>
      </c>
      <c r="R63" s="7">
        <v>1</v>
      </c>
      <c r="S63" s="7">
        <v>1</v>
      </c>
    </row>
    <row r="64" spans="1:19">
      <c r="A64" s="6" t="s">
        <v>27</v>
      </c>
      <c r="B64" s="7">
        <v>2</v>
      </c>
      <c r="C64" s="7">
        <v>373</v>
      </c>
      <c r="D64" s="7">
        <v>2</v>
      </c>
      <c r="E64" s="7">
        <v>1</v>
      </c>
      <c r="F64" s="7">
        <v>1</v>
      </c>
      <c r="G64" s="7"/>
      <c r="H64" s="7">
        <v>234</v>
      </c>
      <c r="I64" s="7">
        <v>14</v>
      </c>
      <c r="J64" s="8">
        <f t="shared" si="8"/>
        <v>9.5641025641025639</v>
      </c>
      <c r="K64" s="8">
        <f t="shared" si="9"/>
        <v>26.642857142857142</v>
      </c>
      <c r="L64" s="9">
        <f>C64/B64</f>
        <v>186.5</v>
      </c>
      <c r="M64" s="7">
        <v>34</v>
      </c>
      <c r="N64" s="7">
        <v>14</v>
      </c>
      <c r="O64" s="8">
        <f t="shared" si="10"/>
        <v>58.981233243967836</v>
      </c>
      <c r="P64" s="8">
        <f t="shared" si="11"/>
        <v>36.461126005361933</v>
      </c>
      <c r="Q64" s="8">
        <f t="shared" si="12"/>
        <v>22.520107238605899</v>
      </c>
      <c r="R64" s="7">
        <v>2</v>
      </c>
      <c r="S64" s="7">
        <v>2</v>
      </c>
    </row>
    <row r="65" spans="1:19">
      <c r="A65" s="32" t="s">
        <v>38</v>
      </c>
      <c r="B65" s="33">
        <v>10</v>
      </c>
      <c r="C65" s="33">
        <v>1393</v>
      </c>
      <c r="D65" s="33">
        <v>2</v>
      </c>
      <c r="E65" s="33"/>
      <c r="F65" s="33">
        <v>1</v>
      </c>
      <c r="G65" s="33">
        <v>4</v>
      </c>
      <c r="H65" s="33">
        <v>1093</v>
      </c>
      <c r="I65" s="33">
        <v>45</v>
      </c>
      <c r="J65" s="34">
        <v>7.6468435498627638</v>
      </c>
      <c r="K65" s="34">
        <v>30.955555555555556</v>
      </c>
      <c r="L65" s="35">
        <v>139.30000000000001</v>
      </c>
      <c r="M65" s="33">
        <v>92</v>
      </c>
      <c r="N65" s="33">
        <v>43</v>
      </c>
      <c r="O65" s="34">
        <v>44.938980617372579</v>
      </c>
      <c r="P65" s="34">
        <v>26.417803302225412</v>
      </c>
      <c r="Q65" s="34">
        <v>18.521177315147163</v>
      </c>
      <c r="R65" s="33">
        <v>10</v>
      </c>
      <c r="S65" s="33">
        <v>7</v>
      </c>
    </row>
    <row r="66" spans="1:19">
      <c r="A66" s="32" t="s">
        <v>36</v>
      </c>
      <c r="B66" s="33">
        <v>2</v>
      </c>
      <c r="C66" s="33">
        <v>327</v>
      </c>
      <c r="D66" s="33">
        <v>2</v>
      </c>
      <c r="E66" s="33">
        <v>0</v>
      </c>
      <c r="F66" s="33">
        <v>1</v>
      </c>
      <c r="G66" s="33"/>
      <c r="H66" s="33">
        <v>242</v>
      </c>
      <c r="I66" s="33">
        <v>14</v>
      </c>
      <c r="J66" s="34">
        <v>8.1074380165289259</v>
      </c>
      <c r="K66" s="34">
        <v>23.357142857142858</v>
      </c>
      <c r="L66" s="35">
        <v>163.5</v>
      </c>
      <c r="M66" s="33">
        <v>29</v>
      </c>
      <c r="N66" s="33">
        <v>9</v>
      </c>
      <c r="O66" s="34">
        <v>51.987767584097853</v>
      </c>
      <c r="P66" s="34">
        <v>35.474006116207953</v>
      </c>
      <c r="Q66" s="34">
        <v>16.513761467889911</v>
      </c>
      <c r="R66" s="33">
        <v>2</v>
      </c>
      <c r="S66" s="33">
        <v>1</v>
      </c>
    </row>
    <row r="67" spans="1:19">
      <c r="A67" s="17" t="s">
        <v>32</v>
      </c>
      <c r="B67" s="18">
        <f t="shared" ref="B67:I67" si="13">SUM(B60:B66)</f>
        <v>22</v>
      </c>
      <c r="C67" s="18">
        <f t="shared" si="13"/>
        <v>3256</v>
      </c>
      <c r="D67" s="18">
        <f t="shared" si="13"/>
        <v>11</v>
      </c>
      <c r="E67" s="18">
        <f t="shared" si="13"/>
        <v>1</v>
      </c>
      <c r="F67" s="18">
        <f t="shared" si="13"/>
        <v>6</v>
      </c>
      <c r="G67" s="18">
        <f t="shared" si="13"/>
        <v>5</v>
      </c>
      <c r="H67" s="18">
        <f t="shared" si="13"/>
        <v>2461</v>
      </c>
      <c r="I67" s="18">
        <f t="shared" si="13"/>
        <v>131</v>
      </c>
      <c r="J67" s="19">
        <f t="shared" si="8"/>
        <v>7.9382364892320192</v>
      </c>
      <c r="K67" s="19">
        <f t="shared" si="9"/>
        <v>24.854961832061068</v>
      </c>
      <c r="L67" s="20">
        <f>C67/B67</f>
        <v>148</v>
      </c>
      <c r="M67" s="18">
        <f>SUM(M60:M66)</f>
        <v>245</v>
      </c>
      <c r="N67" s="18">
        <f>SUM(N60:N66)</f>
        <v>90</v>
      </c>
      <c r="O67" s="19">
        <f t="shared" si="10"/>
        <v>46.683046683046683</v>
      </c>
      <c r="P67" s="19">
        <f t="shared" si="11"/>
        <v>30.0982800982801</v>
      </c>
      <c r="Q67" s="19">
        <f t="shared" si="12"/>
        <v>16.584766584766587</v>
      </c>
      <c r="R67" s="18">
        <f>SUM(R60:R66)</f>
        <v>19</v>
      </c>
      <c r="S67" s="18">
        <f>SUM(S60:S66)</f>
        <v>15</v>
      </c>
    </row>
    <row r="68" spans="1:19">
      <c r="A68" s="25"/>
      <c r="B68" s="26"/>
      <c r="C68" s="26"/>
      <c r="D68" s="26"/>
      <c r="E68" s="26"/>
      <c r="F68" s="27"/>
      <c r="G68" s="27"/>
      <c r="H68" s="26"/>
      <c r="I68" s="26"/>
      <c r="J68" s="28"/>
      <c r="K68" s="28"/>
      <c r="L68" s="29"/>
      <c r="M68" s="26"/>
      <c r="N68" s="26"/>
      <c r="O68" s="28"/>
      <c r="P68" s="28"/>
      <c r="Q68" s="28"/>
      <c r="R68" s="26"/>
      <c r="S68" s="26"/>
    </row>
    <row r="69" spans="1:19">
      <c r="A69" s="15" t="s">
        <v>43</v>
      </c>
      <c r="B69" s="4" t="s">
        <v>3</v>
      </c>
      <c r="C69" s="4" t="s">
        <v>4</v>
      </c>
      <c r="D69" s="4" t="s">
        <v>5</v>
      </c>
      <c r="E69" s="4" t="s">
        <v>6</v>
      </c>
      <c r="F69" s="4" t="s">
        <v>7</v>
      </c>
      <c r="G69" s="4" t="s">
        <v>8</v>
      </c>
      <c r="H69" s="4" t="s">
        <v>9</v>
      </c>
      <c r="I69" s="4" t="s">
        <v>10</v>
      </c>
      <c r="J69" s="4" t="s">
        <v>11</v>
      </c>
      <c r="K69" s="4" t="s">
        <v>12</v>
      </c>
      <c r="L69" s="22" t="s">
        <v>13</v>
      </c>
      <c r="M69" s="4" t="s">
        <v>14</v>
      </c>
      <c r="N69" s="4" t="s">
        <v>15</v>
      </c>
      <c r="O69" s="4" t="s">
        <v>16</v>
      </c>
      <c r="P69" s="4" t="s">
        <v>17</v>
      </c>
      <c r="Q69" s="4" t="s">
        <v>18</v>
      </c>
      <c r="R69" s="4" t="s">
        <v>19</v>
      </c>
      <c r="S69" s="4">
        <v>50</v>
      </c>
    </row>
    <row r="70" spans="1:19">
      <c r="A70" s="6" t="s">
        <v>23</v>
      </c>
      <c r="B70" s="7">
        <v>2</v>
      </c>
      <c r="C70" s="7">
        <v>221</v>
      </c>
      <c r="D70" s="7"/>
      <c r="E70" s="7"/>
      <c r="F70" s="10"/>
      <c r="G70" s="10">
        <v>1</v>
      </c>
      <c r="H70" s="7">
        <v>212</v>
      </c>
      <c r="I70" s="7">
        <v>13</v>
      </c>
      <c r="J70" s="8">
        <f>C70/(H70/6)</f>
        <v>6.2547169811320753</v>
      </c>
      <c r="K70" s="8">
        <f>C70/I70</f>
        <v>17</v>
      </c>
      <c r="L70" s="9">
        <f>C70/B70</f>
        <v>110.5</v>
      </c>
      <c r="M70" s="7">
        <v>17</v>
      </c>
      <c r="N70" s="7">
        <v>6</v>
      </c>
      <c r="O70" s="8">
        <f t="shared" ref="O70:O79" si="14">P70+Q70</f>
        <v>47.058823529411768</v>
      </c>
      <c r="P70" s="8">
        <f t="shared" ref="P70:P79" si="15">(M70*4/C70)*100</f>
        <v>30.76923076923077</v>
      </c>
      <c r="Q70" s="8">
        <f t="shared" ref="Q70:Q79" si="16">(N70*6/C70)*100</f>
        <v>16.289592760180994</v>
      </c>
      <c r="R70" s="7"/>
      <c r="S70" s="7"/>
    </row>
    <row r="71" spans="1:19">
      <c r="A71" s="6" t="s">
        <v>24</v>
      </c>
      <c r="B71" s="7">
        <v>6</v>
      </c>
      <c r="C71" s="7">
        <v>839</v>
      </c>
      <c r="D71" s="7">
        <v>2</v>
      </c>
      <c r="E71" s="7"/>
      <c r="F71" s="7">
        <v>1</v>
      </c>
      <c r="G71" s="7">
        <v>2</v>
      </c>
      <c r="H71" s="7">
        <v>692</v>
      </c>
      <c r="I71" s="7">
        <v>38</v>
      </c>
      <c r="J71" s="8">
        <v>7.2745664739884397</v>
      </c>
      <c r="K71" s="8">
        <v>22.078947368421051</v>
      </c>
      <c r="L71" s="9">
        <v>139.83333333333334</v>
      </c>
      <c r="M71" s="7">
        <v>67</v>
      </c>
      <c r="N71" s="7">
        <v>24</v>
      </c>
      <c r="O71" s="8">
        <f t="shared" si="14"/>
        <v>49.106078665077476</v>
      </c>
      <c r="P71" s="8">
        <f t="shared" si="15"/>
        <v>31.942789034564957</v>
      </c>
      <c r="Q71" s="8">
        <f t="shared" si="16"/>
        <v>17.163289630512516</v>
      </c>
      <c r="R71" s="7">
        <v>4</v>
      </c>
      <c r="S71" s="7">
        <v>1</v>
      </c>
    </row>
    <row r="72" spans="1:19">
      <c r="A72" s="6" t="s">
        <v>25</v>
      </c>
      <c r="B72" s="11">
        <v>2</v>
      </c>
      <c r="C72" s="11">
        <v>271</v>
      </c>
      <c r="D72" s="11"/>
      <c r="E72" s="11"/>
      <c r="F72" s="11"/>
      <c r="G72" s="11">
        <v>1</v>
      </c>
      <c r="H72" s="11">
        <v>231</v>
      </c>
      <c r="I72" s="11">
        <v>10</v>
      </c>
      <c r="J72" s="11">
        <v>7.04</v>
      </c>
      <c r="K72" s="11">
        <v>27.1</v>
      </c>
      <c r="L72" s="11">
        <v>136</v>
      </c>
      <c r="M72" s="12">
        <v>24</v>
      </c>
      <c r="N72" s="12">
        <v>8</v>
      </c>
      <c r="O72" s="8">
        <f t="shared" si="14"/>
        <v>53.136531365313644</v>
      </c>
      <c r="P72" s="8">
        <f t="shared" si="15"/>
        <v>35.424354243542432</v>
      </c>
      <c r="Q72" s="8">
        <f t="shared" si="16"/>
        <v>17.712177121771216</v>
      </c>
      <c r="R72" s="7">
        <v>1</v>
      </c>
      <c r="S72" s="7">
        <v>1</v>
      </c>
    </row>
    <row r="73" spans="1:19">
      <c r="A73" s="6" t="s">
        <v>26</v>
      </c>
      <c r="B73" s="7">
        <v>8</v>
      </c>
      <c r="C73" s="7">
        <v>740</v>
      </c>
      <c r="D73" s="7"/>
      <c r="E73" s="7"/>
      <c r="F73" s="7">
        <v>1</v>
      </c>
      <c r="G73" s="7">
        <v>3</v>
      </c>
      <c r="H73" s="7">
        <v>622</v>
      </c>
      <c r="I73" s="7">
        <v>37</v>
      </c>
      <c r="J73" s="8">
        <v>7.138263665594855</v>
      </c>
      <c r="K73" s="8">
        <v>20</v>
      </c>
      <c r="L73" s="9">
        <v>92.5</v>
      </c>
      <c r="M73" s="7">
        <v>62</v>
      </c>
      <c r="N73" s="7">
        <v>15</v>
      </c>
      <c r="O73" s="8">
        <f t="shared" si="14"/>
        <v>45.675675675675677</v>
      </c>
      <c r="P73" s="8">
        <f t="shared" si="15"/>
        <v>33.513513513513516</v>
      </c>
      <c r="Q73" s="8">
        <f t="shared" si="16"/>
        <v>12.162162162162163</v>
      </c>
      <c r="R73" s="11">
        <v>1</v>
      </c>
      <c r="S73" s="11"/>
    </row>
    <row r="74" spans="1:19">
      <c r="A74" s="6" t="s">
        <v>27</v>
      </c>
      <c r="B74" s="7">
        <v>4</v>
      </c>
      <c r="C74" s="7">
        <v>729</v>
      </c>
      <c r="D74" s="7">
        <v>4</v>
      </c>
      <c r="E74" s="7"/>
      <c r="F74" s="7">
        <v>1</v>
      </c>
      <c r="G74" s="7">
        <v>1</v>
      </c>
      <c r="H74" s="7">
        <v>554</v>
      </c>
      <c r="I74" s="7">
        <v>16</v>
      </c>
      <c r="J74" s="8">
        <v>7.8953068592057765</v>
      </c>
      <c r="K74" s="8">
        <v>45.5625</v>
      </c>
      <c r="L74" s="9">
        <v>182.25</v>
      </c>
      <c r="M74" s="7">
        <v>58</v>
      </c>
      <c r="N74" s="7">
        <v>26</v>
      </c>
      <c r="O74" s="8">
        <f t="shared" si="14"/>
        <v>53.223593964334711</v>
      </c>
      <c r="P74" s="8">
        <f t="shared" si="15"/>
        <v>31.824417009602197</v>
      </c>
      <c r="Q74" s="8">
        <f t="shared" si="16"/>
        <v>21.399176954732511</v>
      </c>
      <c r="R74" s="7">
        <v>5</v>
      </c>
      <c r="S74" s="7">
        <v>6</v>
      </c>
    </row>
    <row r="75" spans="1:19">
      <c r="A75" s="6" t="s">
        <v>28</v>
      </c>
      <c r="B75" s="11">
        <v>4</v>
      </c>
      <c r="C75" s="11">
        <v>508</v>
      </c>
      <c r="D75" s="11">
        <v>0</v>
      </c>
      <c r="E75" s="11"/>
      <c r="F75" s="11">
        <v>2</v>
      </c>
      <c r="G75" s="11"/>
      <c r="H75" s="11">
        <v>480</v>
      </c>
      <c r="I75" s="11">
        <v>29</v>
      </c>
      <c r="J75" s="8">
        <v>6.35</v>
      </c>
      <c r="K75" s="8">
        <v>17.517241379310345</v>
      </c>
      <c r="L75" s="9">
        <v>127</v>
      </c>
      <c r="M75" s="11">
        <v>33</v>
      </c>
      <c r="N75" s="11">
        <v>10</v>
      </c>
      <c r="O75" s="8">
        <v>37.795275590551178</v>
      </c>
      <c r="P75" s="8">
        <v>25.984251968503933</v>
      </c>
      <c r="Q75" s="8">
        <v>11.811023622047244</v>
      </c>
      <c r="R75" s="7">
        <v>3</v>
      </c>
      <c r="S75" s="7">
        <v>1</v>
      </c>
    </row>
    <row r="76" spans="1:19">
      <c r="A76" s="6" t="s">
        <v>29</v>
      </c>
      <c r="B76" s="11">
        <v>2</v>
      </c>
      <c r="C76" s="11">
        <v>300</v>
      </c>
      <c r="D76" s="11">
        <v>1</v>
      </c>
      <c r="E76" s="11"/>
      <c r="F76" s="11">
        <v>1</v>
      </c>
      <c r="G76" s="11"/>
      <c r="H76" s="11">
        <v>218</v>
      </c>
      <c r="I76" s="11">
        <v>14</v>
      </c>
      <c r="J76" s="8">
        <v>8.2568807339449535</v>
      </c>
      <c r="K76" s="8">
        <v>21.428571428571427</v>
      </c>
      <c r="L76" s="9">
        <v>150</v>
      </c>
      <c r="M76" s="11">
        <v>24</v>
      </c>
      <c r="N76" s="11">
        <v>11</v>
      </c>
      <c r="O76" s="8">
        <v>54</v>
      </c>
      <c r="P76" s="8">
        <v>32</v>
      </c>
      <c r="Q76" s="8">
        <v>22</v>
      </c>
      <c r="R76" s="7">
        <v>2</v>
      </c>
      <c r="S76" s="7">
        <v>1</v>
      </c>
    </row>
    <row r="77" spans="1:19">
      <c r="A77" s="6" t="s">
        <v>36</v>
      </c>
      <c r="B77" s="11">
        <v>6</v>
      </c>
      <c r="C77" s="11">
        <v>856</v>
      </c>
      <c r="D77" s="11">
        <v>2</v>
      </c>
      <c r="E77" s="11"/>
      <c r="F77" s="11"/>
      <c r="G77" s="11">
        <v>3</v>
      </c>
      <c r="H77" s="11">
        <v>667</v>
      </c>
      <c r="I77" s="11">
        <v>24</v>
      </c>
      <c r="J77" s="8">
        <v>7.700149925037481</v>
      </c>
      <c r="K77" s="8">
        <v>35.666666666666664</v>
      </c>
      <c r="L77" s="9">
        <v>142.66666666666666</v>
      </c>
      <c r="M77" s="11">
        <v>64</v>
      </c>
      <c r="N77" s="11">
        <v>21</v>
      </c>
      <c r="O77" s="8">
        <v>44.626168224299064</v>
      </c>
      <c r="P77" s="8">
        <v>29.906542056074763</v>
      </c>
      <c r="Q77" s="8">
        <v>14.719626168224298</v>
      </c>
      <c r="R77" s="7">
        <v>6</v>
      </c>
      <c r="S77" s="7">
        <v>4</v>
      </c>
    </row>
    <row r="78" spans="1:19">
      <c r="A78" s="6" t="s">
        <v>31</v>
      </c>
      <c r="B78" s="11">
        <v>4</v>
      </c>
      <c r="C78" s="11">
        <v>774</v>
      </c>
      <c r="D78" s="11">
        <v>4</v>
      </c>
      <c r="E78" s="11">
        <v>3</v>
      </c>
      <c r="F78" s="11">
        <v>2</v>
      </c>
      <c r="G78" s="11"/>
      <c r="H78" s="11">
        <v>481</v>
      </c>
      <c r="I78" s="11">
        <v>28</v>
      </c>
      <c r="J78" s="8">
        <v>9.6548856548856552</v>
      </c>
      <c r="K78" s="8">
        <v>27.642857142857142</v>
      </c>
      <c r="L78" s="9">
        <v>193.5</v>
      </c>
      <c r="M78" s="11">
        <v>60</v>
      </c>
      <c r="N78" s="11">
        <v>35</v>
      </c>
      <c r="O78" s="8">
        <v>58.139534883720934</v>
      </c>
      <c r="P78" s="8">
        <v>31.007751937984494</v>
      </c>
      <c r="Q78" s="8">
        <v>27.131782945736433</v>
      </c>
      <c r="R78" s="7">
        <v>6</v>
      </c>
      <c r="S78" s="7">
        <v>4</v>
      </c>
    </row>
    <row r="79" spans="1:19">
      <c r="A79" s="17" t="s">
        <v>32</v>
      </c>
      <c r="B79" s="18">
        <f t="shared" ref="B79:I79" si="17">SUM(B70:B78)</f>
        <v>38</v>
      </c>
      <c r="C79" s="18">
        <f t="shared" si="17"/>
        <v>5238</v>
      </c>
      <c r="D79" s="18">
        <f t="shared" si="17"/>
        <v>13</v>
      </c>
      <c r="E79" s="18">
        <f t="shared" si="17"/>
        <v>3</v>
      </c>
      <c r="F79" s="18">
        <f t="shared" si="17"/>
        <v>8</v>
      </c>
      <c r="G79" s="18">
        <f t="shared" si="17"/>
        <v>11</v>
      </c>
      <c r="H79" s="18">
        <f t="shared" si="17"/>
        <v>4157</v>
      </c>
      <c r="I79" s="18">
        <f t="shared" si="17"/>
        <v>209</v>
      </c>
      <c r="J79" s="19">
        <f>C79/(H79/6)</f>
        <v>7.5602598027423618</v>
      </c>
      <c r="K79" s="19">
        <f>C79/I79</f>
        <v>25.062200956937801</v>
      </c>
      <c r="L79" s="20">
        <f>C79/B79</f>
        <v>137.84210526315789</v>
      </c>
      <c r="M79" s="18">
        <f>SUM(M70:M78)</f>
        <v>409</v>
      </c>
      <c r="N79" s="18">
        <f>SUM(N70:N78)</f>
        <v>156</v>
      </c>
      <c r="O79" s="19">
        <f t="shared" si="14"/>
        <v>49.10271095838106</v>
      </c>
      <c r="P79" s="19">
        <f t="shared" si="15"/>
        <v>31.233295150820922</v>
      </c>
      <c r="Q79" s="19">
        <f t="shared" si="16"/>
        <v>17.869415807560138</v>
      </c>
      <c r="R79" s="18">
        <f>SUM(R70:R78)</f>
        <v>28</v>
      </c>
      <c r="S79" s="18">
        <f>SUM(S70:S78)</f>
        <v>18</v>
      </c>
    </row>
    <row r="80" spans="1:19">
      <c r="A80" s="25"/>
      <c r="B80" s="26"/>
      <c r="C80" s="26"/>
      <c r="D80" s="26"/>
      <c r="E80" s="26"/>
      <c r="F80" s="27"/>
      <c r="G80" s="27"/>
      <c r="H80" s="26"/>
      <c r="I80" s="26"/>
      <c r="J80" s="28"/>
      <c r="K80" s="28"/>
      <c r="L80" s="29"/>
      <c r="M80" s="26"/>
      <c r="N80" s="26"/>
      <c r="O80" s="28"/>
      <c r="P80" s="28"/>
      <c r="Q80" s="28"/>
      <c r="R80" s="30"/>
      <c r="S80" s="30"/>
    </row>
    <row r="81" spans="1:19">
      <c r="A81" s="25" t="s">
        <v>44</v>
      </c>
      <c r="B81" s="36" t="s">
        <v>3</v>
      </c>
      <c r="C81" s="36" t="s">
        <v>4</v>
      </c>
      <c r="D81" s="36" t="s">
        <v>5</v>
      </c>
      <c r="E81" s="36" t="s">
        <v>6</v>
      </c>
      <c r="F81" s="36" t="s">
        <v>7</v>
      </c>
      <c r="G81" s="36" t="s">
        <v>8</v>
      </c>
      <c r="H81" s="36" t="s">
        <v>9</v>
      </c>
      <c r="I81" s="36" t="s">
        <v>10</v>
      </c>
      <c r="J81" s="36" t="s">
        <v>11</v>
      </c>
      <c r="K81" s="36" t="s">
        <v>12</v>
      </c>
      <c r="L81" s="37" t="s">
        <v>13</v>
      </c>
      <c r="M81" s="36" t="s">
        <v>14</v>
      </c>
      <c r="N81" s="36" t="s">
        <v>15</v>
      </c>
      <c r="O81" s="36" t="s">
        <v>16</v>
      </c>
      <c r="P81" s="36" t="s">
        <v>17</v>
      </c>
      <c r="Q81" s="36" t="s">
        <v>18</v>
      </c>
      <c r="R81" s="36" t="s">
        <v>19</v>
      </c>
      <c r="S81" s="36">
        <v>50</v>
      </c>
    </row>
    <row r="82" spans="1:19">
      <c r="A82" s="6" t="s">
        <v>28</v>
      </c>
      <c r="B82" s="7">
        <v>2</v>
      </c>
      <c r="C82" s="7">
        <v>239</v>
      </c>
      <c r="D82" s="7"/>
      <c r="E82" s="7"/>
      <c r="F82" s="10"/>
      <c r="G82" s="10">
        <v>1</v>
      </c>
      <c r="H82" s="7">
        <v>214</v>
      </c>
      <c r="I82" s="7">
        <v>11</v>
      </c>
      <c r="J82" s="8">
        <v>6.7009345794392532</v>
      </c>
      <c r="K82" s="8">
        <v>21.727272727272727</v>
      </c>
      <c r="L82" s="9">
        <v>119.5</v>
      </c>
      <c r="M82" s="7">
        <v>17</v>
      </c>
      <c r="N82" s="7">
        <v>8</v>
      </c>
      <c r="O82" s="8">
        <v>48.535564853556487</v>
      </c>
      <c r="P82" s="8">
        <v>28.451882845188287</v>
      </c>
      <c r="Q82" s="8">
        <v>20.0836820083682</v>
      </c>
      <c r="R82" s="7">
        <v>1</v>
      </c>
      <c r="S82" s="7">
        <v>2</v>
      </c>
    </row>
    <row r="83" spans="1:19">
      <c r="A83" s="6" t="s">
        <v>36</v>
      </c>
      <c r="B83" s="7">
        <v>4</v>
      </c>
      <c r="C83" s="7">
        <v>608</v>
      </c>
      <c r="D83" s="7">
        <v>3</v>
      </c>
      <c r="E83" s="7"/>
      <c r="F83" s="7">
        <v>1</v>
      </c>
      <c r="G83" s="7">
        <v>1</v>
      </c>
      <c r="H83" s="7">
        <v>463</v>
      </c>
      <c r="I83" s="7">
        <v>24</v>
      </c>
      <c r="J83" s="8">
        <v>7.8790496760259172</v>
      </c>
      <c r="K83" s="8">
        <v>25.333333333333332</v>
      </c>
      <c r="L83" s="7">
        <v>152</v>
      </c>
      <c r="M83" s="7">
        <v>53</v>
      </c>
      <c r="N83" s="7">
        <v>15</v>
      </c>
      <c r="O83" s="8">
        <v>49.671052631578945</v>
      </c>
      <c r="P83" s="8">
        <v>34.868421052631575</v>
      </c>
      <c r="Q83" s="8">
        <v>14.802631578947366</v>
      </c>
      <c r="R83" s="7">
        <v>1</v>
      </c>
      <c r="S83" s="7">
        <v>2</v>
      </c>
    </row>
    <row r="84" spans="1:19">
      <c r="A84" s="6" t="s">
        <v>45</v>
      </c>
      <c r="B84" s="7">
        <v>4</v>
      </c>
      <c r="C84" s="7">
        <v>588</v>
      </c>
      <c r="D84" s="7">
        <v>1</v>
      </c>
      <c r="E84" s="7"/>
      <c r="F84" s="7"/>
      <c r="G84" s="7">
        <v>2</v>
      </c>
      <c r="H84" s="7">
        <v>459</v>
      </c>
      <c r="I84" s="7">
        <v>23</v>
      </c>
      <c r="J84" s="8">
        <v>7.6862745098039218</v>
      </c>
      <c r="K84" s="8">
        <v>25.565217391304348</v>
      </c>
      <c r="L84" s="7">
        <v>147</v>
      </c>
      <c r="M84" s="7">
        <v>39</v>
      </c>
      <c r="N84" s="7">
        <v>18</v>
      </c>
      <c r="O84" s="8">
        <v>44.897959183673471</v>
      </c>
      <c r="P84" s="8">
        <v>26.530612244897959</v>
      </c>
      <c r="Q84" s="8">
        <v>18.367346938775512</v>
      </c>
      <c r="R84" s="7">
        <v>2</v>
      </c>
      <c r="S84" s="7">
        <v>2</v>
      </c>
    </row>
    <row r="85" spans="1:19">
      <c r="A85" s="17" t="s">
        <v>32</v>
      </c>
      <c r="B85" s="18">
        <f t="shared" ref="B85:I85" si="18">SUM(B82:B84)</f>
        <v>10</v>
      </c>
      <c r="C85" s="18">
        <f t="shared" si="18"/>
        <v>1435</v>
      </c>
      <c r="D85" s="18">
        <f t="shared" si="18"/>
        <v>4</v>
      </c>
      <c r="E85" s="18">
        <f t="shared" si="18"/>
        <v>0</v>
      </c>
      <c r="F85" s="18">
        <f t="shared" si="18"/>
        <v>1</v>
      </c>
      <c r="G85" s="18">
        <f t="shared" si="18"/>
        <v>4</v>
      </c>
      <c r="H85" s="18">
        <f t="shared" si="18"/>
        <v>1136</v>
      </c>
      <c r="I85" s="18">
        <f t="shared" si="18"/>
        <v>58</v>
      </c>
      <c r="J85" s="19">
        <f>C85/(H85/6)</f>
        <v>7.579225352112676</v>
      </c>
      <c r="K85" s="19">
        <f>C85/I85</f>
        <v>24.741379310344829</v>
      </c>
      <c r="L85" s="20">
        <f>C85/B85</f>
        <v>143.5</v>
      </c>
      <c r="M85" s="18">
        <f>SUM(M82:M84)</f>
        <v>109</v>
      </c>
      <c r="N85" s="18">
        <f>SUM(N82:N84)</f>
        <v>41</v>
      </c>
      <c r="O85" s="19">
        <f>P85+Q85</f>
        <v>47.526132404181183</v>
      </c>
      <c r="P85" s="19">
        <f>(M85*4/C85)*100</f>
        <v>30.383275261324044</v>
      </c>
      <c r="Q85" s="19">
        <f>(N85*6/C85)*100</f>
        <v>17.142857142857142</v>
      </c>
      <c r="R85" s="18">
        <f>SUM(R82:R84)</f>
        <v>4</v>
      </c>
      <c r="S85" s="18">
        <f>SUM(S82:S84)</f>
        <v>6</v>
      </c>
    </row>
    <row r="87" spans="1:19">
      <c r="A87" s="15" t="s">
        <v>46</v>
      </c>
      <c r="B87" s="4" t="s">
        <v>3</v>
      </c>
      <c r="C87" s="4" t="s">
        <v>4</v>
      </c>
      <c r="D87" s="4" t="s">
        <v>5</v>
      </c>
      <c r="E87" s="4" t="s">
        <v>6</v>
      </c>
      <c r="F87" s="4" t="s">
        <v>7</v>
      </c>
      <c r="G87" s="4" t="s">
        <v>8</v>
      </c>
      <c r="H87" s="4" t="s">
        <v>9</v>
      </c>
      <c r="I87" s="4" t="s">
        <v>10</v>
      </c>
      <c r="J87" s="4" t="s">
        <v>11</v>
      </c>
      <c r="K87" s="4" t="s">
        <v>12</v>
      </c>
      <c r="L87" s="22" t="s">
        <v>13</v>
      </c>
      <c r="M87" s="4" t="s">
        <v>14</v>
      </c>
      <c r="N87" s="4" t="s">
        <v>15</v>
      </c>
      <c r="O87" s="5" t="s">
        <v>16</v>
      </c>
      <c r="P87" s="4" t="s">
        <v>17</v>
      </c>
      <c r="Q87" s="4" t="s">
        <v>18</v>
      </c>
      <c r="R87" s="4" t="s">
        <v>19</v>
      </c>
      <c r="S87" s="4">
        <v>50</v>
      </c>
    </row>
    <row r="88" spans="1:19">
      <c r="A88" s="6" t="s">
        <v>21</v>
      </c>
      <c r="B88" s="7">
        <v>2</v>
      </c>
      <c r="C88" s="7">
        <v>284</v>
      </c>
      <c r="D88" s="7">
        <v>1</v>
      </c>
      <c r="E88" s="7"/>
      <c r="F88" s="7">
        <v>1</v>
      </c>
      <c r="G88" s="7"/>
      <c r="H88" s="7">
        <v>212</v>
      </c>
      <c r="I88" s="7">
        <v>19</v>
      </c>
      <c r="J88" s="8">
        <f>C88/(H88/6)</f>
        <v>8.0377358490566024</v>
      </c>
      <c r="K88" s="8">
        <f>C88/I88</f>
        <v>14.947368421052632</v>
      </c>
      <c r="L88" s="9">
        <f>C88/B88</f>
        <v>142</v>
      </c>
      <c r="M88" s="7">
        <v>28</v>
      </c>
      <c r="N88" s="7">
        <v>8</v>
      </c>
      <c r="O88" s="8">
        <f t="shared" ref="O88:O94" si="19">P88+Q88</f>
        <v>56.338028169014081</v>
      </c>
      <c r="P88" s="8">
        <f t="shared" ref="P88:P94" si="20">(M88*4/C88)*100</f>
        <v>39.436619718309856</v>
      </c>
      <c r="Q88" s="8">
        <f t="shared" ref="Q88:Q94" si="21">(N88*6/C88)*100</f>
        <v>16.901408450704224</v>
      </c>
      <c r="R88" s="7">
        <v>1</v>
      </c>
      <c r="S88" s="7">
        <v>1</v>
      </c>
    </row>
    <row r="89" spans="1:19">
      <c r="A89" s="6" t="s">
        <v>22</v>
      </c>
      <c r="B89" s="7">
        <v>6</v>
      </c>
      <c r="C89" s="7">
        <v>1008</v>
      </c>
      <c r="D89" s="7">
        <v>4</v>
      </c>
      <c r="E89" s="7"/>
      <c r="F89" s="7"/>
      <c r="G89" s="7">
        <v>3</v>
      </c>
      <c r="H89" s="7">
        <v>654</v>
      </c>
      <c r="I89" s="7">
        <v>39</v>
      </c>
      <c r="J89" s="8">
        <v>9.2477064220183482</v>
      </c>
      <c r="K89" s="8">
        <v>25.846153846153847</v>
      </c>
      <c r="L89" s="9">
        <v>168</v>
      </c>
      <c r="M89" s="7">
        <v>80</v>
      </c>
      <c r="N89" s="7">
        <v>53</v>
      </c>
      <c r="O89" s="8">
        <f t="shared" si="19"/>
        <v>63.293650793650791</v>
      </c>
      <c r="P89" s="8">
        <f t="shared" si="20"/>
        <v>31.746031746031743</v>
      </c>
      <c r="Q89" s="8">
        <f t="shared" si="21"/>
        <v>31.547619047619047</v>
      </c>
      <c r="R89" s="7">
        <v>3</v>
      </c>
      <c r="S89" s="7">
        <v>4</v>
      </c>
    </row>
    <row r="90" spans="1:19">
      <c r="A90" s="6" t="s">
        <v>23</v>
      </c>
      <c r="B90" s="7">
        <v>4</v>
      </c>
      <c r="C90" s="7">
        <v>762</v>
      </c>
      <c r="D90" s="7">
        <v>4</v>
      </c>
      <c r="E90" s="7">
        <v>1</v>
      </c>
      <c r="F90" s="10">
        <v>1</v>
      </c>
      <c r="G90" s="38">
        <v>1</v>
      </c>
      <c r="H90" s="33">
        <v>473</v>
      </c>
      <c r="I90" s="33">
        <v>25</v>
      </c>
      <c r="J90" s="8">
        <f t="shared" ref="J90:J99" si="22">C90/(H90/6)</f>
        <v>9.6659619450317127</v>
      </c>
      <c r="K90" s="8">
        <f t="shared" ref="K90:K99" si="23">C90/I90</f>
        <v>30.48</v>
      </c>
      <c r="L90" s="9">
        <f t="shared" ref="L90:L99" si="24">C90/B90</f>
        <v>190.5</v>
      </c>
      <c r="M90" s="7">
        <v>65</v>
      </c>
      <c r="N90" s="7">
        <v>35</v>
      </c>
      <c r="O90" s="8">
        <f t="shared" si="19"/>
        <v>61.679790026246721</v>
      </c>
      <c r="P90" s="8">
        <f t="shared" si="20"/>
        <v>34.120734908136484</v>
      </c>
      <c r="Q90" s="8">
        <f t="shared" si="21"/>
        <v>27.559055118110237</v>
      </c>
      <c r="R90" s="7">
        <v>6</v>
      </c>
      <c r="S90" s="7">
        <v>5</v>
      </c>
    </row>
    <row r="91" spans="1:19">
      <c r="A91" s="6" t="s">
        <v>24</v>
      </c>
      <c r="B91" s="7">
        <v>8</v>
      </c>
      <c r="C91" s="7">
        <v>1311</v>
      </c>
      <c r="D91" s="7">
        <v>5</v>
      </c>
      <c r="E91" s="7">
        <v>2</v>
      </c>
      <c r="F91" s="7">
        <v>4</v>
      </c>
      <c r="G91" s="7"/>
      <c r="H91" s="7">
        <v>925</v>
      </c>
      <c r="I91" s="7">
        <v>67</v>
      </c>
      <c r="J91" s="8">
        <v>8.5037837837837849</v>
      </c>
      <c r="K91" s="8">
        <v>19.567164179104477</v>
      </c>
      <c r="L91" s="9">
        <v>164</v>
      </c>
      <c r="M91" s="7">
        <v>109</v>
      </c>
      <c r="N91" s="7">
        <v>63</v>
      </c>
      <c r="O91" s="8">
        <v>62.090007627765061</v>
      </c>
      <c r="P91" s="8">
        <v>33.257055682684971</v>
      </c>
      <c r="Q91" s="8">
        <v>28.832951945080094</v>
      </c>
      <c r="R91" s="11">
        <v>6</v>
      </c>
      <c r="S91" s="11">
        <v>6</v>
      </c>
    </row>
    <row r="92" spans="1:19">
      <c r="A92" s="6" t="s">
        <v>25</v>
      </c>
      <c r="B92" s="11">
        <v>4</v>
      </c>
      <c r="C92" s="11">
        <v>586</v>
      </c>
      <c r="D92" s="11">
        <v>2</v>
      </c>
      <c r="E92" s="11"/>
      <c r="F92" s="11"/>
      <c r="G92" s="11">
        <v>2</v>
      </c>
      <c r="H92" s="11">
        <v>439</v>
      </c>
      <c r="I92" s="11">
        <v>23</v>
      </c>
      <c r="J92" s="8">
        <f t="shared" si="22"/>
        <v>8.0091116173120724</v>
      </c>
      <c r="K92" s="8">
        <f t="shared" si="23"/>
        <v>25.478260869565219</v>
      </c>
      <c r="L92" s="9">
        <f t="shared" si="24"/>
        <v>146.5</v>
      </c>
      <c r="M92" s="39">
        <v>37</v>
      </c>
      <c r="N92" s="39">
        <v>33</v>
      </c>
      <c r="O92" s="8">
        <f t="shared" si="19"/>
        <v>59.044368600682589</v>
      </c>
      <c r="P92" s="8">
        <f t="shared" si="20"/>
        <v>25.255972696245731</v>
      </c>
      <c r="Q92" s="8">
        <f t="shared" si="21"/>
        <v>33.788395904436861</v>
      </c>
      <c r="R92" s="7">
        <v>4</v>
      </c>
      <c r="S92" s="7">
        <v>2</v>
      </c>
    </row>
    <row r="93" spans="1:19">
      <c r="A93" s="6" t="s">
        <v>26</v>
      </c>
      <c r="B93" s="7">
        <v>2</v>
      </c>
      <c r="C93" s="7">
        <v>391</v>
      </c>
      <c r="D93" s="7">
        <v>2</v>
      </c>
      <c r="E93" s="7">
        <v>1</v>
      </c>
      <c r="F93" s="7">
        <v>1</v>
      </c>
      <c r="G93" s="7"/>
      <c r="H93" s="7">
        <v>240</v>
      </c>
      <c r="I93" s="7">
        <v>11</v>
      </c>
      <c r="J93" s="8">
        <f t="shared" si="22"/>
        <v>9.7750000000000004</v>
      </c>
      <c r="K93" s="8">
        <f t="shared" si="23"/>
        <v>35.545454545454547</v>
      </c>
      <c r="L93" s="9">
        <f t="shared" si="24"/>
        <v>195.5</v>
      </c>
      <c r="M93" s="7">
        <v>28</v>
      </c>
      <c r="N93" s="7">
        <v>21</v>
      </c>
      <c r="O93" s="8">
        <f t="shared" si="19"/>
        <v>60.869565217391298</v>
      </c>
      <c r="P93" s="8">
        <f t="shared" si="20"/>
        <v>28.644501278772378</v>
      </c>
      <c r="Q93" s="8">
        <f t="shared" si="21"/>
        <v>32.225063938618923</v>
      </c>
      <c r="R93" s="7">
        <v>1</v>
      </c>
      <c r="S93" s="7">
        <v>3</v>
      </c>
    </row>
    <row r="94" spans="1:19">
      <c r="A94" s="6" t="s">
        <v>27</v>
      </c>
      <c r="B94" s="7">
        <v>6</v>
      </c>
      <c r="C94" s="7">
        <v>1021</v>
      </c>
      <c r="D94" s="7">
        <v>5</v>
      </c>
      <c r="E94" s="7"/>
      <c r="F94" s="7">
        <v>1</v>
      </c>
      <c r="G94" s="7">
        <v>2</v>
      </c>
      <c r="H94" s="7">
        <v>706</v>
      </c>
      <c r="I94" s="7">
        <v>37</v>
      </c>
      <c r="J94" s="8">
        <f t="shared" si="22"/>
        <v>8.6770538243626056</v>
      </c>
      <c r="K94" s="8">
        <f t="shared" si="23"/>
        <v>27.594594594594593</v>
      </c>
      <c r="L94" s="9">
        <f t="shared" si="24"/>
        <v>170.16666666666666</v>
      </c>
      <c r="M94" s="7">
        <v>81</v>
      </c>
      <c r="N94" s="7">
        <v>48</v>
      </c>
      <c r="O94" s="8">
        <f t="shared" si="19"/>
        <v>59.941234084231148</v>
      </c>
      <c r="P94" s="8">
        <f t="shared" si="20"/>
        <v>31.733594515181196</v>
      </c>
      <c r="Q94" s="8">
        <f t="shared" si="21"/>
        <v>28.207639569049952</v>
      </c>
      <c r="R94" s="7">
        <v>4</v>
      </c>
      <c r="S94" s="7">
        <v>5</v>
      </c>
    </row>
    <row r="95" spans="1:19">
      <c r="A95" s="6" t="s">
        <v>47</v>
      </c>
      <c r="B95" s="7">
        <v>6</v>
      </c>
      <c r="C95" s="7">
        <v>760</v>
      </c>
      <c r="D95" s="7">
        <v>2</v>
      </c>
      <c r="E95" s="7"/>
      <c r="F95" s="7">
        <v>1</v>
      </c>
      <c r="G95" s="7">
        <v>1</v>
      </c>
      <c r="H95" s="7">
        <v>489</v>
      </c>
      <c r="I95" s="7">
        <v>36</v>
      </c>
      <c r="J95" s="8">
        <v>9.3251533742331283</v>
      </c>
      <c r="K95" s="8">
        <v>21.111111111111111</v>
      </c>
      <c r="L95" s="9">
        <v>126.66666666666667</v>
      </c>
      <c r="M95" s="7">
        <v>45</v>
      </c>
      <c r="N95" s="7">
        <v>52</v>
      </c>
      <c r="O95" s="8">
        <v>64.736842105263165</v>
      </c>
      <c r="P95" s="8">
        <v>23.684210526315788</v>
      </c>
      <c r="Q95" s="8">
        <v>41.05263157894737</v>
      </c>
      <c r="R95" s="7">
        <v>6</v>
      </c>
      <c r="S95" s="7">
        <v>2</v>
      </c>
    </row>
    <row r="96" spans="1:19">
      <c r="A96" s="6" t="s">
        <v>29</v>
      </c>
      <c r="B96" s="7">
        <v>4</v>
      </c>
      <c r="C96" s="7">
        <v>589</v>
      </c>
      <c r="D96" s="7">
        <v>2</v>
      </c>
      <c r="E96" s="7">
        <v>1</v>
      </c>
      <c r="F96" s="7"/>
      <c r="G96" s="7">
        <v>2</v>
      </c>
      <c r="H96" s="7">
        <v>446</v>
      </c>
      <c r="I96" s="7">
        <v>19</v>
      </c>
      <c r="J96" s="8">
        <v>7.9237668161434982</v>
      </c>
      <c r="K96" s="8">
        <v>31</v>
      </c>
      <c r="L96" s="9">
        <v>147.25</v>
      </c>
      <c r="M96" s="7">
        <v>57</v>
      </c>
      <c r="N96" s="7">
        <v>26</v>
      </c>
      <c r="O96" s="8">
        <v>65.195246179966048</v>
      </c>
      <c r="P96" s="8">
        <v>38.70967741935484</v>
      </c>
      <c r="Q96" s="8">
        <v>26.485568760611205</v>
      </c>
      <c r="R96" s="7">
        <v>3</v>
      </c>
      <c r="S96" s="7">
        <v>2</v>
      </c>
    </row>
    <row r="97" spans="1:19">
      <c r="A97" s="6" t="s">
        <v>36</v>
      </c>
      <c r="B97" s="7">
        <v>10</v>
      </c>
      <c r="C97" s="7">
        <v>1817</v>
      </c>
      <c r="D97" s="7">
        <v>8</v>
      </c>
      <c r="E97" s="7">
        <v>3</v>
      </c>
      <c r="F97" s="7">
        <v>5</v>
      </c>
      <c r="G97" s="7"/>
      <c r="H97" s="7">
        <v>1134</v>
      </c>
      <c r="I97" s="7">
        <v>64</v>
      </c>
      <c r="J97" s="8">
        <v>9.6137566137566139</v>
      </c>
      <c r="K97" s="8">
        <v>28.390625</v>
      </c>
      <c r="L97" s="9">
        <v>181.7</v>
      </c>
      <c r="M97" s="7">
        <v>152</v>
      </c>
      <c r="N97" s="7">
        <v>98</v>
      </c>
      <c r="O97" s="8">
        <v>65.822784810126578</v>
      </c>
      <c r="P97" s="8">
        <v>33.461750137589434</v>
      </c>
      <c r="Q97" s="8">
        <v>32.361034672537144</v>
      </c>
      <c r="R97" s="7">
        <v>9</v>
      </c>
      <c r="S97" s="7">
        <v>5</v>
      </c>
    </row>
    <row r="98" spans="1:19">
      <c r="A98" s="6" t="s">
        <v>31</v>
      </c>
      <c r="B98" s="7">
        <v>6</v>
      </c>
      <c r="C98" s="7">
        <v>1025</v>
      </c>
      <c r="D98" s="7">
        <v>5</v>
      </c>
      <c r="E98" s="7">
        <v>1</v>
      </c>
      <c r="F98" s="7">
        <v>1</v>
      </c>
      <c r="G98" s="7">
        <v>2</v>
      </c>
      <c r="H98" s="7">
        <v>696</v>
      </c>
      <c r="I98" s="7">
        <v>45</v>
      </c>
      <c r="J98" s="8">
        <v>8.8362068965517242</v>
      </c>
      <c r="K98" s="8">
        <v>22.777777777777779</v>
      </c>
      <c r="L98" s="9">
        <v>170.83333333333334</v>
      </c>
      <c r="M98" s="7">
        <v>93</v>
      </c>
      <c r="N98" s="7">
        <v>50</v>
      </c>
      <c r="O98" s="8">
        <v>65.560975609756099</v>
      </c>
      <c r="P98" s="8">
        <v>36.292682926829265</v>
      </c>
      <c r="Q98" s="8">
        <v>29.268292682926827</v>
      </c>
      <c r="R98" s="7">
        <v>6</v>
      </c>
      <c r="S98" s="7">
        <v>3</v>
      </c>
    </row>
    <row r="99" spans="1:19">
      <c r="A99" s="17" t="s">
        <v>32</v>
      </c>
      <c r="B99" s="18">
        <f t="shared" ref="B99:I99" si="25">SUM(B88:B98)</f>
        <v>58</v>
      </c>
      <c r="C99" s="18">
        <f t="shared" si="25"/>
        <v>9554</v>
      </c>
      <c r="D99" s="18">
        <f t="shared" si="25"/>
        <v>40</v>
      </c>
      <c r="E99" s="18">
        <f t="shared" si="25"/>
        <v>9</v>
      </c>
      <c r="F99" s="18">
        <f t="shared" si="25"/>
        <v>15</v>
      </c>
      <c r="G99" s="18">
        <f t="shared" si="25"/>
        <v>13</v>
      </c>
      <c r="H99" s="18">
        <f t="shared" si="25"/>
        <v>6414</v>
      </c>
      <c r="I99" s="18">
        <f t="shared" si="25"/>
        <v>385</v>
      </c>
      <c r="J99" s="19">
        <f t="shared" si="22"/>
        <v>8.9373246024321791</v>
      </c>
      <c r="K99" s="19">
        <f t="shared" si="23"/>
        <v>24.815584415584414</v>
      </c>
      <c r="L99" s="20">
        <f t="shared" si="24"/>
        <v>164.72413793103448</v>
      </c>
      <c r="M99" s="18">
        <f>SUM(M88:M98)</f>
        <v>775</v>
      </c>
      <c r="N99" s="18">
        <f>SUM(N88:N98)</f>
        <v>487</v>
      </c>
      <c r="O99" s="19">
        <f>P99+Q99</f>
        <v>63.031191124136484</v>
      </c>
      <c r="P99" s="19">
        <f>(M99*4/C99)*100</f>
        <v>32.447142558090853</v>
      </c>
      <c r="Q99" s="19">
        <f>(N99*6/C99)*100</f>
        <v>30.584048566045634</v>
      </c>
      <c r="R99" s="18">
        <f>SUM(R88:R98)</f>
        <v>49</v>
      </c>
      <c r="S99" s="18">
        <f>SUM(S88:S98)</f>
        <v>38</v>
      </c>
    </row>
    <row r="101" spans="1:19">
      <c r="A101" s="15" t="s">
        <v>48</v>
      </c>
      <c r="B101" s="4" t="s">
        <v>3</v>
      </c>
      <c r="C101" s="4" t="s">
        <v>4</v>
      </c>
      <c r="D101" s="4" t="s">
        <v>5</v>
      </c>
      <c r="E101" s="4" t="s">
        <v>6</v>
      </c>
      <c r="F101" s="4" t="s">
        <v>7</v>
      </c>
      <c r="G101" s="4" t="s">
        <v>8</v>
      </c>
      <c r="H101" s="4" t="s">
        <v>9</v>
      </c>
      <c r="I101" s="4" t="s">
        <v>10</v>
      </c>
      <c r="J101" s="4" t="s">
        <v>11</v>
      </c>
      <c r="K101" s="4" t="s">
        <v>12</v>
      </c>
      <c r="L101" s="22" t="s">
        <v>13</v>
      </c>
      <c r="M101" s="4" t="s">
        <v>14</v>
      </c>
      <c r="N101" s="4" t="s">
        <v>15</v>
      </c>
      <c r="O101" s="5" t="s">
        <v>16</v>
      </c>
      <c r="P101" s="4" t="s">
        <v>17</v>
      </c>
      <c r="Q101" s="4" t="s">
        <v>18</v>
      </c>
      <c r="R101" s="4" t="s">
        <v>19</v>
      </c>
      <c r="S101" s="4">
        <v>50</v>
      </c>
    </row>
    <row r="102" spans="1:19">
      <c r="A102" s="6" t="s">
        <v>24</v>
      </c>
      <c r="B102" s="7">
        <v>4</v>
      </c>
      <c r="C102" s="7">
        <v>599</v>
      </c>
      <c r="D102" s="7">
        <v>2</v>
      </c>
      <c r="E102" s="7"/>
      <c r="F102" s="7">
        <v>1</v>
      </c>
      <c r="G102" s="7">
        <v>1</v>
      </c>
      <c r="H102" s="7">
        <v>475</v>
      </c>
      <c r="I102" s="7">
        <v>24</v>
      </c>
      <c r="J102" s="8">
        <f>C102/(H102/6)</f>
        <v>7.5663157894736841</v>
      </c>
      <c r="K102" s="8">
        <f>C102/I102</f>
        <v>24.958333333333332</v>
      </c>
      <c r="L102" s="9">
        <v>149.75</v>
      </c>
      <c r="M102" s="7">
        <v>47</v>
      </c>
      <c r="N102" s="7">
        <v>19</v>
      </c>
      <c r="O102" s="8">
        <f>P102+Q102</f>
        <v>50.417362270450752</v>
      </c>
      <c r="P102" s="8">
        <f>(M102*4/C102)*100</f>
        <v>31.385642737896497</v>
      </c>
      <c r="Q102" s="8">
        <f>(N102*6/C102)*100</f>
        <v>19.031719532554256</v>
      </c>
      <c r="R102" s="7">
        <v>4</v>
      </c>
      <c r="S102" s="7">
        <v>3</v>
      </c>
    </row>
    <row r="103" spans="1:19">
      <c r="A103" s="6" t="s">
        <v>25</v>
      </c>
      <c r="B103" s="11">
        <v>4</v>
      </c>
      <c r="C103" s="11">
        <v>548</v>
      </c>
      <c r="D103" s="11"/>
      <c r="E103" s="11"/>
      <c r="F103" s="11">
        <v>1</v>
      </c>
      <c r="G103" s="11">
        <v>1</v>
      </c>
      <c r="H103" s="11">
        <v>477</v>
      </c>
      <c r="I103" s="11">
        <v>24</v>
      </c>
      <c r="J103" s="8">
        <f>C103/(H103/6)</f>
        <v>6.8930817610062896</v>
      </c>
      <c r="K103" s="8">
        <f>C103/I103</f>
        <v>22.833333333333332</v>
      </c>
      <c r="L103" s="11">
        <v>137</v>
      </c>
      <c r="M103" s="12">
        <v>31</v>
      </c>
      <c r="N103" s="12">
        <v>16</v>
      </c>
      <c r="O103" s="8">
        <f>P103+Q103</f>
        <v>40.145985401459853</v>
      </c>
      <c r="P103" s="8">
        <f>(M103*4/C103)*100</f>
        <v>22.627737226277372</v>
      </c>
      <c r="Q103" s="8">
        <f>(N103*6/C103)*100</f>
        <v>17.518248175182482</v>
      </c>
      <c r="R103" s="7">
        <v>5</v>
      </c>
      <c r="S103" s="7">
        <v>2</v>
      </c>
    </row>
    <row r="104" spans="1:19">
      <c r="A104" s="6" t="s">
        <v>26</v>
      </c>
      <c r="B104" s="7">
        <v>2</v>
      </c>
      <c r="C104" s="7">
        <v>312</v>
      </c>
      <c r="D104" s="7">
        <v>1</v>
      </c>
      <c r="E104" s="7"/>
      <c r="F104" s="7">
        <v>1</v>
      </c>
      <c r="G104" s="7"/>
      <c r="H104" s="7">
        <v>233</v>
      </c>
      <c r="I104" s="7">
        <v>15</v>
      </c>
      <c r="J104" s="8">
        <f>C104/(H104/6)</f>
        <v>8.0343347639484968</v>
      </c>
      <c r="K104" s="8">
        <f>C104/I104</f>
        <v>20.8</v>
      </c>
      <c r="L104" s="9">
        <v>156</v>
      </c>
      <c r="M104" s="7">
        <v>18</v>
      </c>
      <c r="N104" s="7">
        <v>12</v>
      </c>
      <c r="O104" s="8">
        <f>P104+Q104</f>
        <v>46.153846153846153</v>
      </c>
      <c r="P104" s="8">
        <f>(M104*4/C104)*100</f>
        <v>23.076923076923077</v>
      </c>
      <c r="Q104" s="8">
        <f>(N104*6/C104)*100</f>
        <v>23.076923076923077</v>
      </c>
      <c r="R104" s="7"/>
      <c r="S104" s="7"/>
    </row>
    <row r="105" spans="1:19">
      <c r="A105" s="6" t="s">
        <v>27</v>
      </c>
      <c r="B105" s="7">
        <v>4</v>
      </c>
      <c r="C105" s="7">
        <v>670</v>
      </c>
      <c r="D105" s="7">
        <v>4</v>
      </c>
      <c r="E105" s="7"/>
      <c r="F105" s="7">
        <v>1</v>
      </c>
      <c r="G105" s="7">
        <v>1</v>
      </c>
      <c r="H105" s="7">
        <v>473</v>
      </c>
      <c r="I105" s="7">
        <v>22</v>
      </c>
      <c r="J105" s="8">
        <f>C105/(H105/6)</f>
        <v>8.4989429175475699</v>
      </c>
      <c r="K105" s="8">
        <f>C105/I105</f>
        <v>30.454545454545453</v>
      </c>
      <c r="L105" s="9">
        <v>167.5</v>
      </c>
      <c r="M105" s="7">
        <v>50</v>
      </c>
      <c r="N105" s="7">
        <v>24</v>
      </c>
      <c r="O105" s="8">
        <f>P105+Q105</f>
        <v>51.343283582089548</v>
      </c>
      <c r="P105" s="8">
        <f>(M105*4/C105)*100</f>
        <v>29.850746268656714</v>
      </c>
      <c r="Q105" s="8">
        <f>(N105*6/C105)*100</f>
        <v>21.492537313432834</v>
      </c>
      <c r="R105" s="7">
        <v>5</v>
      </c>
      <c r="S105" s="7">
        <v>3</v>
      </c>
    </row>
    <row r="106" spans="1:19">
      <c r="A106" s="6" t="s">
        <v>28</v>
      </c>
      <c r="B106" s="11">
        <v>2</v>
      </c>
      <c r="C106" s="11">
        <v>323</v>
      </c>
      <c r="D106" s="11">
        <v>1</v>
      </c>
      <c r="E106" s="11"/>
      <c r="F106" s="11">
        <v>1</v>
      </c>
      <c r="G106" s="11"/>
      <c r="H106" s="11">
        <v>240</v>
      </c>
      <c r="I106" s="11">
        <v>11</v>
      </c>
      <c r="J106" s="8">
        <v>8.0749999999999993</v>
      </c>
      <c r="K106" s="8">
        <v>29.363636363636363</v>
      </c>
      <c r="L106" s="9">
        <v>161.5</v>
      </c>
      <c r="M106" s="11">
        <v>29</v>
      </c>
      <c r="N106" s="11">
        <v>7</v>
      </c>
      <c r="O106" s="8">
        <v>48.916408668730647</v>
      </c>
      <c r="P106" s="8">
        <v>35.913312693498447</v>
      </c>
      <c r="Q106" s="8">
        <v>13.003095975232199</v>
      </c>
      <c r="R106" s="7">
        <v>3</v>
      </c>
      <c r="S106" s="7">
        <v>1</v>
      </c>
    </row>
    <row r="107" spans="1:19">
      <c r="A107" s="6" t="s">
        <v>29</v>
      </c>
      <c r="B107" s="11">
        <v>2</v>
      </c>
      <c r="C107" s="11">
        <v>324</v>
      </c>
      <c r="D107" s="11">
        <v>1</v>
      </c>
      <c r="E107" s="11"/>
      <c r="F107" s="11">
        <v>1</v>
      </c>
      <c r="G107" s="11"/>
      <c r="H107" s="11">
        <v>240</v>
      </c>
      <c r="I107" s="11">
        <v>18</v>
      </c>
      <c r="J107" s="40">
        <v>8.1</v>
      </c>
      <c r="K107" s="40">
        <v>18</v>
      </c>
      <c r="L107" s="21">
        <v>162</v>
      </c>
      <c r="M107" s="11">
        <v>30</v>
      </c>
      <c r="N107" s="11">
        <v>8</v>
      </c>
      <c r="O107" s="40">
        <v>51.851851851851848</v>
      </c>
      <c r="P107" s="40">
        <v>37.037037037037038</v>
      </c>
      <c r="Q107" s="40">
        <v>14.814814814814813</v>
      </c>
      <c r="R107" s="11">
        <v>1</v>
      </c>
      <c r="S107" s="11">
        <v>1</v>
      </c>
    </row>
    <row r="108" spans="1:19">
      <c r="A108" s="6" t="s">
        <v>36</v>
      </c>
      <c r="B108" s="11">
        <v>2</v>
      </c>
      <c r="C108" s="11">
        <v>353</v>
      </c>
      <c r="D108" s="11">
        <v>2</v>
      </c>
      <c r="E108" s="11"/>
      <c r="F108" s="11">
        <v>1</v>
      </c>
      <c r="G108" s="11"/>
      <c r="H108" s="11">
        <v>240</v>
      </c>
      <c r="I108" s="11">
        <v>11</v>
      </c>
      <c r="J108" s="40">
        <v>8.8249999999999993</v>
      </c>
      <c r="K108" s="40">
        <v>32.090909090909093</v>
      </c>
      <c r="L108" s="21">
        <v>176.5</v>
      </c>
      <c r="M108" s="11">
        <v>33</v>
      </c>
      <c r="N108" s="11">
        <v>11</v>
      </c>
      <c r="O108" s="40">
        <v>56.09065155807366</v>
      </c>
      <c r="P108" s="40">
        <v>37.393767705382437</v>
      </c>
      <c r="Q108" s="40">
        <v>18.696883852691219</v>
      </c>
      <c r="R108" s="11">
        <v>3</v>
      </c>
      <c r="S108" s="11">
        <v>2</v>
      </c>
    </row>
    <row r="109" spans="1:19">
      <c r="A109" s="24">
        <v>201718</v>
      </c>
      <c r="B109" s="11">
        <v>2</v>
      </c>
      <c r="C109" s="11">
        <v>418</v>
      </c>
      <c r="D109" s="11">
        <v>2</v>
      </c>
      <c r="E109" s="11">
        <v>2</v>
      </c>
      <c r="F109" s="11">
        <v>1</v>
      </c>
      <c r="G109" s="11"/>
      <c r="H109" s="11">
        <v>243</v>
      </c>
      <c r="I109" s="11">
        <v>11</v>
      </c>
      <c r="J109" s="40">
        <v>10.320987654320987</v>
      </c>
      <c r="K109" s="40">
        <v>38</v>
      </c>
      <c r="L109" s="21">
        <v>209</v>
      </c>
      <c r="M109" s="11">
        <v>33</v>
      </c>
      <c r="N109" s="11">
        <v>23</v>
      </c>
      <c r="O109" s="40">
        <v>64.593301435406701</v>
      </c>
      <c r="P109" s="40">
        <v>31.578947368421051</v>
      </c>
      <c r="Q109" s="40">
        <v>33.014354066985646</v>
      </c>
      <c r="R109" s="11">
        <v>2</v>
      </c>
      <c r="S109" s="11">
        <v>4</v>
      </c>
    </row>
    <row r="110" spans="1:19">
      <c r="A110" s="41" t="s">
        <v>32</v>
      </c>
      <c r="B110" s="18">
        <f t="shared" ref="B110:I110" si="26">SUM(B102:B109)</f>
        <v>22</v>
      </c>
      <c r="C110" s="18">
        <f t="shared" si="26"/>
        <v>3547</v>
      </c>
      <c r="D110" s="18">
        <f t="shared" si="26"/>
        <v>13</v>
      </c>
      <c r="E110" s="18">
        <f t="shared" si="26"/>
        <v>2</v>
      </c>
      <c r="F110" s="18">
        <f t="shared" si="26"/>
        <v>8</v>
      </c>
      <c r="G110" s="18">
        <f t="shared" si="26"/>
        <v>3</v>
      </c>
      <c r="H110" s="18">
        <f t="shared" si="26"/>
        <v>2621</v>
      </c>
      <c r="I110" s="18">
        <f t="shared" si="26"/>
        <v>136</v>
      </c>
      <c r="J110" s="19">
        <f>C110/(H110/6)</f>
        <v>8.1198016024418163</v>
      </c>
      <c r="K110" s="19">
        <f>C110/I110</f>
        <v>26.080882352941178</v>
      </c>
      <c r="L110" s="20">
        <f>C110/B110</f>
        <v>161.22727272727272</v>
      </c>
      <c r="M110" s="18">
        <f>SUM(M102:M109)</f>
        <v>271</v>
      </c>
      <c r="N110" s="18">
        <f>SUM(N102:N109)</f>
        <v>120</v>
      </c>
      <c r="O110" s="19">
        <f>P110+Q110</f>
        <v>50.859881590076128</v>
      </c>
      <c r="P110" s="19">
        <f>(M110*4/C110)*100</f>
        <v>30.561037496475898</v>
      </c>
      <c r="Q110" s="19">
        <f>(N110*6/C110)*100</f>
        <v>20.298844093600227</v>
      </c>
      <c r="R110" s="18">
        <f>SUM(R102:R109)</f>
        <v>23</v>
      </c>
      <c r="S110" s="18">
        <f>SUM(S102:S109)</f>
        <v>16</v>
      </c>
    </row>
    <row r="113" spans="1:19">
      <c r="A113" s="15" t="s">
        <v>49</v>
      </c>
      <c r="B113" s="4" t="s">
        <v>3</v>
      </c>
      <c r="C113" s="4" t="s">
        <v>4</v>
      </c>
      <c r="D113" s="4" t="s">
        <v>5</v>
      </c>
      <c r="E113" s="4" t="s">
        <v>6</v>
      </c>
      <c r="F113" s="4" t="s">
        <v>7</v>
      </c>
      <c r="G113" s="4" t="s">
        <v>8</v>
      </c>
      <c r="H113" s="4" t="s">
        <v>9</v>
      </c>
      <c r="I113" s="4" t="s">
        <v>10</v>
      </c>
      <c r="J113" s="4" t="s">
        <v>11</v>
      </c>
      <c r="K113" s="4" t="s">
        <v>12</v>
      </c>
      <c r="L113" s="22" t="s">
        <v>13</v>
      </c>
      <c r="M113" s="4" t="s">
        <v>14</v>
      </c>
      <c r="N113" s="4" t="s">
        <v>15</v>
      </c>
      <c r="O113" s="5" t="s">
        <v>16</v>
      </c>
      <c r="P113" s="4" t="s">
        <v>17</v>
      </c>
      <c r="Q113" s="4" t="s">
        <v>18</v>
      </c>
      <c r="R113" s="4" t="s">
        <v>19</v>
      </c>
      <c r="S113" s="4">
        <v>50</v>
      </c>
    </row>
    <row r="114" spans="1:19">
      <c r="A114" s="6" t="s">
        <v>20</v>
      </c>
      <c r="B114" s="7">
        <v>2</v>
      </c>
      <c r="C114" s="7">
        <v>226</v>
      </c>
      <c r="D114" s="7"/>
      <c r="E114" s="7"/>
      <c r="F114" s="7"/>
      <c r="G114" s="7">
        <v>1</v>
      </c>
      <c r="H114" s="7">
        <v>207</v>
      </c>
      <c r="I114" s="7">
        <v>11</v>
      </c>
      <c r="J114" s="8">
        <f>C114/(H114/6)</f>
        <v>6.5507246376811592</v>
      </c>
      <c r="K114" s="8">
        <f>C114/I114</f>
        <v>20.545454545454547</v>
      </c>
      <c r="L114" s="9">
        <f>C114/B114</f>
        <v>113</v>
      </c>
      <c r="M114" s="7">
        <v>19</v>
      </c>
      <c r="N114" s="7">
        <v>7</v>
      </c>
      <c r="O114" s="8">
        <f t="shared" ref="O114:O121" si="27">P114+Q114</f>
        <v>52.212389380530979</v>
      </c>
      <c r="P114" s="8">
        <f t="shared" ref="P114:P121" si="28">(M114*4/C114)*100</f>
        <v>33.628318584070797</v>
      </c>
      <c r="Q114" s="8">
        <f t="shared" ref="Q114:Q121" si="29">(N114*6/C114)*100</f>
        <v>18.584070796460178</v>
      </c>
      <c r="R114" s="7">
        <v>1</v>
      </c>
      <c r="S114" s="7"/>
    </row>
    <row r="115" spans="1:19">
      <c r="A115" s="6" t="s">
        <v>21</v>
      </c>
      <c r="B115" s="7">
        <v>4</v>
      </c>
      <c r="C115" s="7">
        <v>608</v>
      </c>
      <c r="D115" s="7">
        <v>2</v>
      </c>
      <c r="E115" s="7"/>
      <c r="F115" s="7">
        <v>1</v>
      </c>
      <c r="G115" s="7">
        <v>1</v>
      </c>
      <c r="H115" s="7">
        <v>480</v>
      </c>
      <c r="I115" s="7">
        <v>29</v>
      </c>
      <c r="J115" s="8">
        <f>C115/(H115/6)</f>
        <v>7.6</v>
      </c>
      <c r="K115" s="8">
        <f>C115/I115</f>
        <v>20.96551724137931</v>
      </c>
      <c r="L115" s="9">
        <f>C115/B115</f>
        <v>152</v>
      </c>
      <c r="M115" s="7">
        <v>59</v>
      </c>
      <c r="N115" s="7">
        <v>12</v>
      </c>
      <c r="O115" s="8">
        <f t="shared" si="27"/>
        <v>50.65789473684211</v>
      </c>
      <c r="P115" s="8">
        <f t="shared" si="28"/>
        <v>38.815789473684212</v>
      </c>
      <c r="Q115" s="8">
        <f t="shared" si="29"/>
        <v>11.842105263157894</v>
      </c>
      <c r="R115" s="7">
        <v>2</v>
      </c>
      <c r="S115" s="7">
        <v>2</v>
      </c>
    </row>
    <row r="116" spans="1:19">
      <c r="A116" s="6" t="s">
        <v>22</v>
      </c>
      <c r="B116" s="7">
        <v>6</v>
      </c>
      <c r="C116" s="7">
        <v>928</v>
      </c>
      <c r="D116" s="7">
        <v>2</v>
      </c>
      <c r="E116" s="7"/>
      <c r="F116" s="7"/>
      <c r="G116" s="7">
        <v>3</v>
      </c>
      <c r="H116" s="7">
        <v>686</v>
      </c>
      <c r="I116" s="7">
        <v>30</v>
      </c>
      <c r="J116" s="8">
        <v>7.384615384615385</v>
      </c>
      <c r="K116" s="8">
        <v>15.157894736842104</v>
      </c>
      <c r="L116" s="9">
        <v>144</v>
      </c>
      <c r="M116" s="7">
        <v>85</v>
      </c>
      <c r="N116" s="7">
        <v>25</v>
      </c>
      <c r="O116" s="8">
        <f t="shared" si="27"/>
        <v>52.801724137931032</v>
      </c>
      <c r="P116" s="8">
        <f t="shared" si="28"/>
        <v>36.637931034482754</v>
      </c>
      <c r="Q116" s="8">
        <f t="shared" si="29"/>
        <v>16.163793103448278</v>
      </c>
      <c r="R116" s="7">
        <v>5</v>
      </c>
      <c r="S116" s="7">
        <v>2</v>
      </c>
    </row>
    <row r="117" spans="1:19">
      <c r="A117" s="6" t="s">
        <v>50</v>
      </c>
      <c r="B117" s="7">
        <v>4</v>
      </c>
      <c r="C117" s="7">
        <v>684</v>
      </c>
      <c r="D117" s="7">
        <v>4</v>
      </c>
      <c r="E117" s="7"/>
      <c r="F117" s="10">
        <v>2</v>
      </c>
      <c r="G117" s="10"/>
      <c r="H117" s="7">
        <v>480</v>
      </c>
      <c r="I117" s="7">
        <v>30</v>
      </c>
      <c r="J117" s="8">
        <f t="shared" ref="J117:J127" si="30">C117/(H117/6)</f>
        <v>8.5500000000000007</v>
      </c>
      <c r="K117" s="8">
        <f t="shared" ref="K117:K127" si="31">C117/I117</f>
        <v>22.8</v>
      </c>
      <c r="L117" s="9">
        <f t="shared" ref="L117:L127" si="32">C117/B117</f>
        <v>171</v>
      </c>
      <c r="M117" s="7">
        <v>58</v>
      </c>
      <c r="N117" s="7">
        <v>25</v>
      </c>
      <c r="O117" s="8">
        <f t="shared" si="27"/>
        <v>55.847953216374265</v>
      </c>
      <c r="P117" s="8">
        <f t="shared" si="28"/>
        <v>33.918128654970758</v>
      </c>
      <c r="Q117" s="8">
        <f t="shared" si="29"/>
        <v>21.929824561403507</v>
      </c>
      <c r="R117" s="7">
        <v>2</v>
      </c>
      <c r="S117" s="7">
        <v>1</v>
      </c>
    </row>
    <row r="118" spans="1:19">
      <c r="A118" s="6" t="s">
        <v>24</v>
      </c>
      <c r="B118" s="7">
        <v>4</v>
      </c>
      <c r="C118" s="7">
        <v>541</v>
      </c>
      <c r="D118" s="7">
        <v>1</v>
      </c>
      <c r="E118" s="7"/>
      <c r="F118" s="7">
        <v>1</v>
      </c>
      <c r="G118" s="7">
        <v>1</v>
      </c>
      <c r="H118" s="7">
        <v>403</v>
      </c>
      <c r="I118" s="7">
        <v>32</v>
      </c>
      <c r="J118" s="8">
        <f t="shared" si="30"/>
        <v>8.0545905707196024</v>
      </c>
      <c r="K118" s="8">
        <f t="shared" si="31"/>
        <v>16.90625</v>
      </c>
      <c r="L118" s="9">
        <f t="shared" si="32"/>
        <v>135.25</v>
      </c>
      <c r="M118" s="7">
        <v>47</v>
      </c>
      <c r="N118" s="7">
        <v>23</v>
      </c>
      <c r="O118" s="8">
        <f t="shared" si="27"/>
        <v>60.258780036968581</v>
      </c>
      <c r="P118" s="8">
        <f t="shared" si="28"/>
        <v>34.750462107208875</v>
      </c>
      <c r="Q118" s="8">
        <f t="shared" si="29"/>
        <v>25.508317929759706</v>
      </c>
      <c r="R118" s="7">
        <v>1</v>
      </c>
      <c r="S118" s="7">
        <v>1</v>
      </c>
    </row>
    <row r="119" spans="1:19">
      <c r="A119" s="6" t="s">
        <v>25</v>
      </c>
      <c r="B119" s="11">
        <v>6</v>
      </c>
      <c r="C119" s="11">
        <v>917</v>
      </c>
      <c r="D119" s="11">
        <v>3</v>
      </c>
      <c r="E119" s="11">
        <v>1</v>
      </c>
      <c r="F119" s="11">
        <v>2</v>
      </c>
      <c r="G119" s="11">
        <v>1</v>
      </c>
      <c r="H119" s="11">
        <v>652</v>
      </c>
      <c r="I119" s="11">
        <v>41</v>
      </c>
      <c r="J119" s="8">
        <f t="shared" si="30"/>
        <v>8.4386503067484657</v>
      </c>
      <c r="K119" s="8">
        <f t="shared" si="31"/>
        <v>22.365853658536587</v>
      </c>
      <c r="L119" s="9">
        <f t="shared" si="32"/>
        <v>152.83333333333334</v>
      </c>
      <c r="M119" s="39">
        <v>84</v>
      </c>
      <c r="N119" s="39">
        <v>34</v>
      </c>
      <c r="O119" s="8">
        <f t="shared" si="27"/>
        <v>58.88767720828789</v>
      </c>
      <c r="P119" s="8">
        <f t="shared" si="28"/>
        <v>36.641221374045799</v>
      </c>
      <c r="Q119" s="8">
        <f t="shared" si="29"/>
        <v>22.246455834242091</v>
      </c>
      <c r="R119" s="7">
        <v>5</v>
      </c>
      <c r="S119" s="7">
        <v>3</v>
      </c>
    </row>
    <row r="120" spans="1:19">
      <c r="A120" s="6" t="s">
        <v>26</v>
      </c>
      <c r="B120" s="7">
        <v>2</v>
      </c>
      <c r="C120" s="7">
        <v>375</v>
      </c>
      <c r="D120" s="7">
        <v>2</v>
      </c>
      <c r="E120" s="7"/>
      <c r="F120" s="7"/>
      <c r="G120" s="7">
        <v>1</v>
      </c>
      <c r="H120" s="7">
        <v>224</v>
      </c>
      <c r="I120" s="7">
        <v>6</v>
      </c>
      <c r="J120" s="8">
        <f t="shared" si="30"/>
        <v>10.044642857142856</v>
      </c>
      <c r="K120" s="8">
        <f t="shared" si="31"/>
        <v>62.5</v>
      </c>
      <c r="L120" s="9">
        <f t="shared" si="32"/>
        <v>187.5</v>
      </c>
      <c r="M120" s="7">
        <v>32</v>
      </c>
      <c r="N120" s="7">
        <v>22</v>
      </c>
      <c r="O120" s="8">
        <f t="shared" si="27"/>
        <v>69.333333333333329</v>
      </c>
      <c r="P120" s="8">
        <f t="shared" si="28"/>
        <v>34.133333333333333</v>
      </c>
      <c r="Q120" s="8">
        <f t="shared" si="29"/>
        <v>35.199999999999996</v>
      </c>
      <c r="R120" s="7">
        <v>2</v>
      </c>
      <c r="S120" s="7">
        <v>3</v>
      </c>
    </row>
    <row r="121" spans="1:19">
      <c r="A121" s="6" t="s">
        <v>27</v>
      </c>
      <c r="B121" s="7">
        <v>10</v>
      </c>
      <c r="C121" s="7">
        <v>1688</v>
      </c>
      <c r="D121" s="7">
        <v>9</v>
      </c>
      <c r="E121" s="7"/>
      <c r="F121" s="7">
        <v>4</v>
      </c>
      <c r="G121" s="7">
        <v>1</v>
      </c>
      <c r="H121" s="7">
        <v>1195</v>
      </c>
      <c r="I121" s="7">
        <v>66</v>
      </c>
      <c r="J121" s="8">
        <f t="shared" si="30"/>
        <v>8.4753138075313803</v>
      </c>
      <c r="K121" s="8">
        <f t="shared" si="31"/>
        <v>25.575757575757574</v>
      </c>
      <c r="L121" s="9">
        <f t="shared" si="32"/>
        <v>168.8</v>
      </c>
      <c r="M121" s="7">
        <v>144</v>
      </c>
      <c r="N121" s="7">
        <v>59</v>
      </c>
      <c r="O121" s="8">
        <f t="shared" si="27"/>
        <v>55.094786729857816</v>
      </c>
      <c r="P121" s="8">
        <f t="shared" si="28"/>
        <v>34.123222748815166</v>
      </c>
      <c r="Q121" s="8">
        <f t="shared" si="29"/>
        <v>20.971563981042653</v>
      </c>
      <c r="R121" s="7">
        <v>8</v>
      </c>
      <c r="S121" s="7">
        <v>7</v>
      </c>
    </row>
    <row r="122" spans="1:19">
      <c r="A122" s="6" t="s">
        <v>28</v>
      </c>
      <c r="B122" s="11">
        <v>10</v>
      </c>
      <c r="C122" s="11">
        <v>1683</v>
      </c>
      <c r="D122" s="11">
        <v>8</v>
      </c>
      <c r="E122" s="11">
        <v>2</v>
      </c>
      <c r="F122" s="11">
        <v>3</v>
      </c>
      <c r="G122" s="11">
        <v>2</v>
      </c>
      <c r="H122" s="11">
        <v>1187</v>
      </c>
      <c r="I122" s="11">
        <v>63</v>
      </c>
      <c r="J122" s="8">
        <v>8.5071609098567809</v>
      </c>
      <c r="K122" s="8">
        <v>26.714285714285715</v>
      </c>
      <c r="L122" s="9">
        <v>168.3</v>
      </c>
      <c r="M122" s="11">
        <v>110</v>
      </c>
      <c r="N122" s="11">
        <v>75</v>
      </c>
      <c r="O122" s="8">
        <v>52.881758764111709</v>
      </c>
      <c r="P122" s="8">
        <v>26.143790849673206</v>
      </c>
      <c r="Q122" s="8">
        <v>26.737967914438503</v>
      </c>
      <c r="R122" s="7">
        <v>16</v>
      </c>
      <c r="S122" s="7">
        <v>11</v>
      </c>
    </row>
    <row r="123" spans="1:19">
      <c r="A123" s="6" t="s">
        <v>38</v>
      </c>
      <c r="B123" s="11">
        <v>24</v>
      </c>
      <c r="C123" s="11">
        <v>3468</v>
      </c>
      <c r="D123" s="11">
        <v>9</v>
      </c>
      <c r="E123" s="11"/>
      <c r="F123" s="11">
        <v>6</v>
      </c>
      <c r="G123" s="11">
        <v>6</v>
      </c>
      <c r="H123" s="11">
        <v>2782</v>
      </c>
      <c r="I123" s="11">
        <v>146</v>
      </c>
      <c r="J123" s="8">
        <v>7.4795111430625445</v>
      </c>
      <c r="K123" s="8">
        <v>23.753424657534246</v>
      </c>
      <c r="L123" s="9">
        <v>144.5</v>
      </c>
      <c r="M123" s="11">
        <v>260</v>
      </c>
      <c r="N123" s="11">
        <v>139</v>
      </c>
      <c r="O123" s="8">
        <v>54.036908881199544</v>
      </c>
      <c r="P123" s="8">
        <v>29.988465974625143</v>
      </c>
      <c r="Q123" s="8">
        <v>24.048442906574394</v>
      </c>
      <c r="R123" s="7">
        <v>11</v>
      </c>
      <c r="S123" s="7">
        <v>6</v>
      </c>
    </row>
    <row r="124" spans="1:19">
      <c r="A124" s="6" t="s">
        <v>29</v>
      </c>
      <c r="B124" s="11">
        <v>10</v>
      </c>
      <c r="C124" s="11">
        <v>1548</v>
      </c>
      <c r="D124" s="11">
        <v>8</v>
      </c>
      <c r="E124" s="11">
        <v>0</v>
      </c>
      <c r="F124" s="11">
        <v>3</v>
      </c>
      <c r="G124" s="11">
        <v>2</v>
      </c>
      <c r="H124" s="11">
        <v>1128</v>
      </c>
      <c r="I124" s="11">
        <v>74</v>
      </c>
      <c r="J124" s="8">
        <v>8.2340425531914896</v>
      </c>
      <c r="K124" s="8">
        <v>20.918918918918919</v>
      </c>
      <c r="L124" s="9">
        <v>154.80000000000001</v>
      </c>
      <c r="M124" s="11">
        <v>133</v>
      </c>
      <c r="N124" s="11">
        <v>60</v>
      </c>
      <c r="O124" s="8">
        <v>57.622739018087856</v>
      </c>
      <c r="P124" s="8">
        <v>34.366925064599485</v>
      </c>
      <c r="Q124" s="8">
        <v>23.255813953488371</v>
      </c>
      <c r="R124" s="7">
        <v>11</v>
      </c>
      <c r="S124" s="7">
        <v>6</v>
      </c>
    </row>
    <row r="125" spans="1:19">
      <c r="A125" s="6" t="s">
        <v>36</v>
      </c>
      <c r="B125" s="11">
        <v>6</v>
      </c>
      <c r="C125" s="11">
        <v>1015</v>
      </c>
      <c r="D125" s="11">
        <v>4</v>
      </c>
      <c r="E125" s="11">
        <v>0</v>
      </c>
      <c r="F125" s="11"/>
      <c r="G125" s="11">
        <v>3</v>
      </c>
      <c r="H125" s="11">
        <v>716</v>
      </c>
      <c r="I125" s="11">
        <v>32</v>
      </c>
      <c r="J125" s="8">
        <v>8.505586592178771</v>
      </c>
      <c r="K125" s="8">
        <v>31.71875</v>
      </c>
      <c r="L125" s="9">
        <v>169.16666666666666</v>
      </c>
      <c r="M125" s="11">
        <v>100</v>
      </c>
      <c r="N125" s="11">
        <v>35</v>
      </c>
      <c r="O125" s="8">
        <v>60.098522167487687</v>
      </c>
      <c r="P125" s="8">
        <v>39.408866995073893</v>
      </c>
      <c r="Q125" s="8">
        <v>20.689655172413794</v>
      </c>
      <c r="R125" s="7">
        <v>6</v>
      </c>
      <c r="S125" s="7">
        <v>6</v>
      </c>
    </row>
    <row r="126" spans="1:19">
      <c r="A126" s="6" t="s">
        <v>31</v>
      </c>
      <c r="B126" s="11">
        <v>8</v>
      </c>
      <c r="C126" s="11">
        <v>1221</v>
      </c>
      <c r="D126" s="11">
        <v>4</v>
      </c>
      <c r="E126" s="11">
        <v>1</v>
      </c>
      <c r="F126" s="11">
        <v>2</v>
      </c>
      <c r="G126" s="11">
        <v>2</v>
      </c>
      <c r="H126" s="11">
        <v>858</v>
      </c>
      <c r="I126" s="11">
        <v>51</v>
      </c>
      <c r="J126" s="8">
        <v>8.5384615384615383</v>
      </c>
      <c r="K126" s="8">
        <v>23.941176470588236</v>
      </c>
      <c r="L126" s="9">
        <v>152.625</v>
      </c>
      <c r="M126" s="11">
        <v>111</v>
      </c>
      <c r="N126" s="11">
        <v>48</v>
      </c>
      <c r="O126" s="8">
        <v>59.95085995085995</v>
      </c>
      <c r="P126" s="8">
        <v>36.363636363636367</v>
      </c>
      <c r="Q126" s="8">
        <v>23.587223587223587</v>
      </c>
      <c r="R126" s="7">
        <v>8</v>
      </c>
      <c r="S126" s="7">
        <v>5</v>
      </c>
    </row>
    <row r="127" spans="1:19">
      <c r="A127" s="17" t="s">
        <v>32</v>
      </c>
      <c r="B127" s="18">
        <f t="shared" ref="B127:I127" si="33">SUM(B114:B126)</f>
        <v>96</v>
      </c>
      <c r="C127" s="18">
        <f t="shared" si="33"/>
        <v>14902</v>
      </c>
      <c r="D127" s="18">
        <f t="shared" si="33"/>
        <v>56</v>
      </c>
      <c r="E127" s="18">
        <f t="shared" si="33"/>
        <v>4</v>
      </c>
      <c r="F127" s="18">
        <f t="shared" si="33"/>
        <v>24</v>
      </c>
      <c r="G127" s="18">
        <f t="shared" si="33"/>
        <v>24</v>
      </c>
      <c r="H127" s="18">
        <f t="shared" si="33"/>
        <v>10998</v>
      </c>
      <c r="I127" s="18">
        <f t="shared" si="33"/>
        <v>611</v>
      </c>
      <c r="J127" s="19">
        <f t="shared" si="30"/>
        <v>8.1298417894162576</v>
      </c>
      <c r="K127" s="19">
        <f t="shared" si="31"/>
        <v>24.389525368248773</v>
      </c>
      <c r="L127" s="20">
        <f t="shared" si="32"/>
        <v>155.22916666666666</v>
      </c>
      <c r="M127" s="18">
        <f>SUM(M114:M126)</f>
        <v>1242</v>
      </c>
      <c r="N127" s="18">
        <f>SUM(N114:N126)</f>
        <v>564</v>
      </c>
      <c r="O127" s="19">
        <f>P127+Q127</f>
        <v>56.046168299557102</v>
      </c>
      <c r="P127" s="19">
        <f>(M127*4/C127)*100</f>
        <v>33.337807005771033</v>
      </c>
      <c r="Q127" s="19">
        <f>(N127*6/C127)*100</f>
        <v>22.708361293786069</v>
      </c>
      <c r="R127" s="18">
        <f>SUM(R114:R126)</f>
        <v>78</v>
      </c>
      <c r="S127" s="18">
        <f>SUM(S114:S126)</f>
        <v>53</v>
      </c>
    </row>
    <row r="128" spans="1:19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spans="1:19">
      <c r="A129" s="15" t="s">
        <v>51</v>
      </c>
      <c r="B129" s="4" t="s">
        <v>3</v>
      </c>
      <c r="C129" s="4" t="s">
        <v>4</v>
      </c>
      <c r="D129" s="4" t="s">
        <v>5</v>
      </c>
      <c r="E129" s="4" t="s">
        <v>6</v>
      </c>
      <c r="F129" s="4" t="s">
        <v>7</v>
      </c>
      <c r="G129" s="4" t="s">
        <v>8</v>
      </c>
      <c r="H129" s="4" t="s">
        <v>9</v>
      </c>
      <c r="I129" s="4" t="s">
        <v>10</v>
      </c>
      <c r="J129" s="4" t="s">
        <v>11</v>
      </c>
      <c r="K129" s="4" t="s">
        <v>12</v>
      </c>
      <c r="L129" s="22" t="s">
        <v>13</v>
      </c>
      <c r="M129" s="4" t="s">
        <v>14</v>
      </c>
      <c r="N129" s="4" t="s">
        <v>15</v>
      </c>
      <c r="O129" s="5" t="s">
        <v>16</v>
      </c>
      <c r="P129" s="4" t="s">
        <v>17</v>
      </c>
      <c r="Q129" s="4" t="s">
        <v>18</v>
      </c>
      <c r="R129" s="4" t="s">
        <v>19</v>
      </c>
      <c r="S129" s="4">
        <v>50</v>
      </c>
    </row>
    <row r="130" spans="1:19">
      <c r="A130" s="6" t="s">
        <v>20</v>
      </c>
      <c r="B130" s="7">
        <v>2</v>
      </c>
      <c r="C130" s="7">
        <v>439</v>
      </c>
      <c r="D130" s="7">
        <v>2</v>
      </c>
      <c r="E130" s="7">
        <v>2</v>
      </c>
      <c r="F130" s="7"/>
      <c r="G130" s="7">
        <v>1</v>
      </c>
      <c r="H130" s="7">
        <v>234</v>
      </c>
      <c r="I130" s="7">
        <v>8</v>
      </c>
      <c r="J130" s="8">
        <f>C130/(H130/6)</f>
        <v>11.256410256410257</v>
      </c>
      <c r="K130" s="8">
        <f>C130/I130</f>
        <v>54.875</v>
      </c>
      <c r="L130" s="9">
        <f>C130/B130</f>
        <v>219.5</v>
      </c>
      <c r="M130" s="7">
        <v>50</v>
      </c>
      <c r="N130" s="7">
        <v>14</v>
      </c>
      <c r="O130" s="8">
        <f>P130+Q130</f>
        <v>64.692482915717534</v>
      </c>
      <c r="P130" s="8">
        <f>(M130*4/C130)*100</f>
        <v>45.558086560364465</v>
      </c>
      <c r="Q130" s="8">
        <f>(N130*6/C130)*100</f>
        <v>19.134396355353076</v>
      </c>
      <c r="R130" s="7">
        <v>4</v>
      </c>
      <c r="S130" s="7">
        <v>4</v>
      </c>
    </row>
    <row r="131" spans="1:19">
      <c r="A131" s="6" t="s">
        <v>21</v>
      </c>
      <c r="B131" s="7">
        <v>4</v>
      </c>
      <c r="C131" s="7">
        <v>550</v>
      </c>
      <c r="D131" s="7">
        <v>1</v>
      </c>
      <c r="E131" s="7"/>
      <c r="F131" s="7">
        <v>1</v>
      </c>
      <c r="G131" s="7">
        <v>1</v>
      </c>
      <c r="H131" s="7">
        <v>440</v>
      </c>
      <c r="I131" s="7">
        <v>34</v>
      </c>
      <c r="J131" s="8">
        <f>C131/(H131/6)</f>
        <v>7.5000000000000009</v>
      </c>
      <c r="K131" s="8">
        <f>C131/I131</f>
        <v>16.176470588235293</v>
      </c>
      <c r="L131" s="9">
        <f>C131/B131</f>
        <v>137.5</v>
      </c>
      <c r="M131" s="7">
        <v>52</v>
      </c>
      <c r="N131" s="7">
        <v>14</v>
      </c>
      <c r="O131" s="8">
        <f t="shared" ref="O131:O136" si="34">P131+Q131</f>
        <v>66.514806378132121</v>
      </c>
      <c r="P131" s="8">
        <f>(M131*4/C130)*100</f>
        <v>47.380410022779046</v>
      </c>
      <c r="Q131" s="8">
        <f>(N131*6/C130)*100</f>
        <v>19.134396355353076</v>
      </c>
      <c r="R131" s="7">
        <v>1</v>
      </c>
      <c r="S131" s="7">
        <v>2</v>
      </c>
    </row>
    <row r="132" spans="1:19">
      <c r="A132" s="6" t="s">
        <v>22</v>
      </c>
      <c r="B132" s="7">
        <v>4</v>
      </c>
      <c r="C132" s="7">
        <v>506</v>
      </c>
      <c r="D132" s="7">
        <v>1</v>
      </c>
      <c r="E132" s="7"/>
      <c r="F132" s="7">
        <v>2</v>
      </c>
      <c r="G132" s="7"/>
      <c r="H132" s="7">
        <v>466</v>
      </c>
      <c r="I132" s="7">
        <v>32</v>
      </c>
      <c r="J132" s="8">
        <f>C132/(H132/6)</f>
        <v>6.5150214592274676</v>
      </c>
      <c r="K132" s="8">
        <f>C132/I132</f>
        <v>15.8125</v>
      </c>
      <c r="L132" s="9">
        <f>C132/B132</f>
        <v>126.5</v>
      </c>
      <c r="M132" s="7">
        <v>36</v>
      </c>
      <c r="N132" s="7">
        <v>10</v>
      </c>
      <c r="O132" s="8">
        <f t="shared" si="34"/>
        <v>40.316205533596843</v>
      </c>
      <c r="P132" s="8">
        <f t="shared" ref="P132:P142" si="35">(M132*4/C132)*100</f>
        <v>28.458498023715418</v>
      </c>
      <c r="Q132" s="8">
        <f t="shared" ref="Q132:Q142" si="36">(N132*6/C132)*100</f>
        <v>11.857707509881422</v>
      </c>
      <c r="R132" s="7">
        <v>1</v>
      </c>
      <c r="S132" s="7">
        <v>0</v>
      </c>
    </row>
    <row r="133" spans="1:19">
      <c r="A133" s="6" t="s">
        <v>23</v>
      </c>
      <c r="B133" s="7">
        <v>8</v>
      </c>
      <c r="C133" s="7">
        <v>1429</v>
      </c>
      <c r="D133" s="7">
        <v>6</v>
      </c>
      <c r="E133" s="7">
        <v>1</v>
      </c>
      <c r="F133" s="10">
        <v>3</v>
      </c>
      <c r="G133" s="10">
        <v>1</v>
      </c>
      <c r="H133" s="7">
        <v>954</v>
      </c>
      <c r="I133" s="7">
        <v>45</v>
      </c>
      <c r="J133" s="8">
        <f>C133/(H133/6)</f>
        <v>8.9874213836477992</v>
      </c>
      <c r="K133" s="8">
        <f>C133/I133</f>
        <v>31.755555555555556</v>
      </c>
      <c r="L133" s="9">
        <f>C133/B133</f>
        <v>178.625</v>
      </c>
      <c r="M133" s="7">
        <v>98</v>
      </c>
      <c r="N133" s="7">
        <v>69</v>
      </c>
      <c r="O133" s="8">
        <f t="shared" si="34"/>
        <v>56.403079076277109</v>
      </c>
      <c r="P133" s="8">
        <f t="shared" si="35"/>
        <v>27.431770468859341</v>
      </c>
      <c r="Q133" s="8">
        <f t="shared" si="36"/>
        <v>28.971308607417772</v>
      </c>
      <c r="R133" s="7">
        <v>10</v>
      </c>
      <c r="S133" s="7">
        <v>8</v>
      </c>
    </row>
    <row r="134" spans="1:19">
      <c r="A134" s="6" t="s">
        <v>24</v>
      </c>
      <c r="B134" s="7">
        <v>6</v>
      </c>
      <c r="C134" s="7">
        <v>960</v>
      </c>
      <c r="D134" s="7">
        <v>4</v>
      </c>
      <c r="E134" s="7"/>
      <c r="F134" s="10"/>
      <c r="G134" s="10">
        <v>3</v>
      </c>
      <c r="H134" s="7">
        <v>702</v>
      </c>
      <c r="I134" s="7">
        <v>36</v>
      </c>
      <c r="J134" s="8">
        <v>8.2051282051282044</v>
      </c>
      <c r="K134" s="8">
        <v>26.666666666666668</v>
      </c>
      <c r="L134" s="9">
        <v>160</v>
      </c>
      <c r="M134" s="7">
        <v>74</v>
      </c>
      <c r="N134" s="7">
        <v>40</v>
      </c>
      <c r="O134" s="8">
        <f t="shared" si="34"/>
        <v>55.833333333333336</v>
      </c>
      <c r="P134" s="8">
        <f t="shared" si="35"/>
        <v>30.833333333333336</v>
      </c>
      <c r="Q134" s="8">
        <f t="shared" si="36"/>
        <v>25</v>
      </c>
      <c r="R134" s="7">
        <v>4</v>
      </c>
      <c r="S134" s="7">
        <v>6</v>
      </c>
    </row>
    <row r="135" spans="1:19">
      <c r="A135" s="6" t="s">
        <v>26</v>
      </c>
      <c r="B135" s="7">
        <v>4</v>
      </c>
      <c r="C135" s="7">
        <v>619</v>
      </c>
      <c r="D135" s="7">
        <v>4</v>
      </c>
      <c r="E135" s="7"/>
      <c r="F135" s="7"/>
      <c r="G135" s="7">
        <v>2</v>
      </c>
      <c r="H135" s="7">
        <v>466</v>
      </c>
      <c r="I135" s="7">
        <v>23</v>
      </c>
      <c r="J135" s="8">
        <v>7.969957081545064</v>
      </c>
      <c r="K135" s="8">
        <v>26.913043478260871</v>
      </c>
      <c r="L135" s="9">
        <v>154.75</v>
      </c>
      <c r="M135" s="7">
        <v>37</v>
      </c>
      <c r="N135" s="7">
        <v>28</v>
      </c>
      <c r="O135" s="8">
        <f t="shared" si="34"/>
        <v>51.050080775444265</v>
      </c>
      <c r="P135" s="8">
        <f t="shared" si="35"/>
        <v>23.909531502423263</v>
      </c>
      <c r="Q135" s="8">
        <f t="shared" si="36"/>
        <v>27.140549273021001</v>
      </c>
      <c r="R135" s="7">
        <v>3</v>
      </c>
      <c r="S135" s="7">
        <v>2</v>
      </c>
    </row>
    <row r="136" spans="1:19">
      <c r="A136" s="6" t="s">
        <v>27</v>
      </c>
      <c r="B136" s="7">
        <v>8</v>
      </c>
      <c r="C136" s="7">
        <v>1236</v>
      </c>
      <c r="D136" s="7">
        <v>6</v>
      </c>
      <c r="E136" s="7">
        <v>1</v>
      </c>
      <c r="F136" s="7">
        <v>2</v>
      </c>
      <c r="G136" s="7">
        <v>2</v>
      </c>
      <c r="H136" s="7">
        <v>919</v>
      </c>
      <c r="I136" s="7">
        <v>55</v>
      </c>
      <c r="J136" s="8">
        <v>8.0696409140369969</v>
      </c>
      <c r="K136" s="8">
        <v>22.472727272727273</v>
      </c>
      <c r="L136" s="9">
        <v>154.5</v>
      </c>
      <c r="M136" s="7">
        <v>82</v>
      </c>
      <c r="N136" s="7">
        <v>51</v>
      </c>
      <c r="O136" s="8">
        <f t="shared" si="34"/>
        <v>51.29449838187702</v>
      </c>
      <c r="P136" s="8">
        <f t="shared" si="35"/>
        <v>26.537216828478964</v>
      </c>
      <c r="Q136" s="8">
        <f t="shared" si="36"/>
        <v>24.757281553398059</v>
      </c>
      <c r="R136" s="7">
        <v>9</v>
      </c>
      <c r="S136" s="7">
        <v>8</v>
      </c>
    </row>
    <row r="137" spans="1:19">
      <c r="A137" s="6" t="s">
        <v>28</v>
      </c>
      <c r="B137" s="11">
        <v>4</v>
      </c>
      <c r="C137" s="11">
        <v>764</v>
      </c>
      <c r="D137" s="11">
        <v>4</v>
      </c>
      <c r="E137" s="11">
        <v>2</v>
      </c>
      <c r="F137" s="11">
        <v>2</v>
      </c>
      <c r="G137" s="11"/>
      <c r="H137" s="11">
        <v>480</v>
      </c>
      <c r="I137" s="11">
        <v>16</v>
      </c>
      <c r="J137" s="8">
        <v>9.5500000000000007</v>
      </c>
      <c r="K137" s="8">
        <v>47.75</v>
      </c>
      <c r="L137" s="9">
        <v>191</v>
      </c>
      <c r="M137" s="21">
        <v>58</v>
      </c>
      <c r="N137" s="11">
        <v>34</v>
      </c>
      <c r="O137" s="8">
        <v>57.068062827225127</v>
      </c>
      <c r="P137" s="8">
        <v>30.366492146596858</v>
      </c>
      <c r="Q137" s="8">
        <v>26.701570680628272</v>
      </c>
      <c r="R137" s="7">
        <v>6</v>
      </c>
      <c r="S137" s="7">
        <v>6</v>
      </c>
    </row>
    <row r="138" spans="1:19">
      <c r="A138" s="6" t="s">
        <v>38</v>
      </c>
      <c r="B138" s="11">
        <v>4</v>
      </c>
      <c r="C138" s="11">
        <v>624</v>
      </c>
      <c r="D138" s="11">
        <v>1</v>
      </c>
      <c r="E138" s="11">
        <v>1</v>
      </c>
      <c r="F138" s="11">
        <v>1</v>
      </c>
      <c r="G138" s="11">
        <v>1</v>
      </c>
      <c r="H138" s="11">
        <v>458</v>
      </c>
      <c r="I138" s="11">
        <v>25</v>
      </c>
      <c r="J138" s="8">
        <v>8.1746724890829707</v>
      </c>
      <c r="K138" s="8">
        <v>24.96</v>
      </c>
      <c r="L138" s="9">
        <v>156</v>
      </c>
      <c r="M138" s="21">
        <v>50</v>
      </c>
      <c r="N138" s="11">
        <v>21</v>
      </c>
      <c r="O138" s="8">
        <v>52.243589743589745</v>
      </c>
      <c r="P138" s="8">
        <v>32.051282051282051</v>
      </c>
      <c r="Q138" s="8">
        <v>20.192307692307693</v>
      </c>
      <c r="R138" s="7">
        <v>4</v>
      </c>
      <c r="S138" s="7">
        <v>2</v>
      </c>
    </row>
    <row r="139" spans="1:19">
      <c r="A139" s="6" t="s">
        <v>29</v>
      </c>
      <c r="B139" s="11">
        <v>6</v>
      </c>
      <c r="C139" s="11">
        <v>715</v>
      </c>
      <c r="D139" s="11">
        <v>1</v>
      </c>
      <c r="E139" s="11">
        <v>0</v>
      </c>
      <c r="F139" s="11">
        <v>1</v>
      </c>
      <c r="G139" s="11">
        <v>2</v>
      </c>
      <c r="H139" s="11">
        <v>659</v>
      </c>
      <c r="I139" s="11">
        <v>38</v>
      </c>
      <c r="J139" s="8">
        <v>6.5098634294385436</v>
      </c>
      <c r="K139" s="8">
        <v>18.815789473684209</v>
      </c>
      <c r="L139" s="9">
        <v>119.16666666666667</v>
      </c>
      <c r="M139" s="21">
        <v>44</v>
      </c>
      <c r="N139" s="11">
        <v>21</v>
      </c>
      <c r="O139" s="8">
        <v>42.23776223776224</v>
      </c>
      <c r="P139" s="8">
        <v>24.615384615384617</v>
      </c>
      <c r="Q139" s="8">
        <v>17.622377622377623</v>
      </c>
      <c r="R139" s="7">
        <v>4</v>
      </c>
      <c r="S139" s="7">
        <v>2</v>
      </c>
    </row>
    <row r="140" spans="1:19">
      <c r="A140" s="6" t="s">
        <v>36</v>
      </c>
      <c r="B140" s="11">
        <v>6</v>
      </c>
      <c r="C140" s="11">
        <v>1037</v>
      </c>
      <c r="D140" s="11">
        <v>5</v>
      </c>
      <c r="E140" s="11">
        <v>0</v>
      </c>
      <c r="F140" s="11">
        <v>2</v>
      </c>
      <c r="G140" s="11">
        <v>1</v>
      </c>
      <c r="H140" s="11">
        <v>653</v>
      </c>
      <c r="I140" s="11">
        <v>36</v>
      </c>
      <c r="J140" s="8">
        <v>9.5283307810107196</v>
      </c>
      <c r="K140" s="8">
        <v>28.805555555555557</v>
      </c>
      <c r="L140" s="9">
        <v>172.83333333333334</v>
      </c>
      <c r="M140" s="21">
        <v>78</v>
      </c>
      <c r="N140" s="11">
        <v>55</v>
      </c>
      <c r="O140" s="8">
        <v>61.909353905496623</v>
      </c>
      <c r="P140" s="8">
        <v>30.086788813886212</v>
      </c>
      <c r="Q140" s="8">
        <v>31.822565091610418</v>
      </c>
      <c r="R140" s="7">
        <v>6</v>
      </c>
      <c r="S140" s="7">
        <v>5</v>
      </c>
    </row>
    <row r="141" spans="1:19">
      <c r="A141" s="6" t="s">
        <v>31</v>
      </c>
      <c r="B141" s="11">
        <v>2</v>
      </c>
      <c r="C141" s="11">
        <v>314</v>
      </c>
      <c r="D141" s="11">
        <v>2</v>
      </c>
      <c r="E141" s="11">
        <v>0</v>
      </c>
      <c r="F141" s="11"/>
      <c r="G141" s="11">
        <v>1</v>
      </c>
      <c r="H141" s="11">
        <v>217</v>
      </c>
      <c r="I141" s="11">
        <v>9</v>
      </c>
      <c r="J141" s="8">
        <v>8.6820276497695854</v>
      </c>
      <c r="K141" s="8">
        <v>34.888888888888886</v>
      </c>
      <c r="L141" s="9">
        <v>157</v>
      </c>
      <c r="M141" s="21">
        <v>31</v>
      </c>
      <c r="N141" s="11">
        <v>10</v>
      </c>
      <c r="O141" s="8">
        <v>58.598726114649679</v>
      </c>
      <c r="P141" s="8">
        <v>39.490445859872615</v>
      </c>
      <c r="Q141" s="8">
        <v>19.108280254777071</v>
      </c>
      <c r="R141" s="7">
        <v>2</v>
      </c>
      <c r="S141" s="7">
        <v>2</v>
      </c>
    </row>
    <row r="142" spans="1:19">
      <c r="A142" s="17" t="s">
        <v>32</v>
      </c>
      <c r="B142" s="18">
        <f t="shared" ref="B142:I142" si="37">SUM(B130:B141)</f>
        <v>58</v>
      </c>
      <c r="C142" s="18">
        <f t="shared" si="37"/>
        <v>9193</v>
      </c>
      <c r="D142" s="18">
        <f t="shared" si="37"/>
        <v>37</v>
      </c>
      <c r="E142" s="18">
        <f t="shared" si="37"/>
        <v>7</v>
      </c>
      <c r="F142" s="18">
        <f t="shared" si="37"/>
        <v>14</v>
      </c>
      <c r="G142" s="18">
        <f t="shared" si="37"/>
        <v>15</v>
      </c>
      <c r="H142" s="18">
        <f t="shared" si="37"/>
        <v>6648</v>
      </c>
      <c r="I142" s="18">
        <f t="shared" si="37"/>
        <v>357</v>
      </c>
      <c r="J142" s="19">
        <f>C142/(H142/6)</f>
        <v>8.2969314079422389</v>
      </c>
      <c r="K142" s="19">
        <f>C142/I142</f>
        <v>25.750700280112046</v>
      </c>
      <c r="L142" s="20">
        <f>C142/B142</f>
        <v>158.5</v>
      </c>
      <c r="M142" s="18">
        <f>SUM(M130:M141)</f>
        <v>690</v>
      </c>
      <c r="N142" s="18">
        <f>SUM(N130:N141)</f>
        <v>367</v>
      </c>
      <c r="O142" s="19">
        <f>P142+Q142</f>
        <v>53.975851191123681</v>
      </c>
      <c r="P142" s="19">
        <f t="shared" si="35"/>
        <v>30.022843467855974</v>
      </c>
      <c r="Q142" s="19">
        <f t="shared" si="36"/>
        <v>23.953007723267703</v>
      </c>
      <c r="R142" s="18">
        <f>SUM(R130:R141)</f>
        <v>54</v>
      </c>
      <c r="S142" s="18">
        <f>SUM(S130:S141)</f>
        <v>47</v>
      </c>
    </row>
    <row r="143" spans="1:19">
      <c r="A143" s="42"/>
      <c r="B143" s="43"/>
      <c r="C143" s="43"/>
      <c r="D143" s="43"/>
      <c r="E143" s="43"/>
      <c r="F143" s="43"/>
      <c r="G143" s="43"/>
      <c r="H143" s="43"/>
      <c r="I143" s="43"/>
      <c r="J143" s="44"/>
      <c r="K143" s="44"/>
      <c r="L143" s="45"/>
      <c r="M143" s="43"/>
      <c r="N143" s="43"/>
      <c r="O143" s="44"/>
      <c r="P143" s="44"/>
      <c r="Q143" s="44"/>
      <c r="R143" s="43"/>
      <c r="S143" s="43"/>
    </row>
    <row r="145" spans="1:19">
      <c r="A145" s="15"/>
      <c r="B145" s="4" t="s">
        <v>3</v>
      </c>
      <c r="C145" s="4" t="s">
        <v>4</v>
      </c>
      <c r="D145" s="4" t="s">
        <v>5</v>
      </c>
      <c r="E145" s="4" t="s">
        <v>6</v>
      </c>
      <c r="F145" s="4" t="s">
        <v>7</v>
      </c>
      <c r="G145" s="4" t="s">
        <v>8</v>
      </c>
      <c r="H145" s="4" t="s">
        <v>9</v>
      </c>
      <c r="I145" s="4" t="s">
        <v>10</v>
      </c>
      <c r="J145" s="4" t="s">
        <v>11</v>
      </c>
      <c r="K145" s="4" t="s">
        <v>12</v>
      </c>
      <c r="L145" s="22" t="s">
        <v>13</v>
      </c>
      <c r="M145" s="4" t="s">
        <v>14</v>
      </c>
      <c r="N145" s="4" t="s">
        <v>15</v>
      </c>
      <c r="O145" s="5" t="s">
        <v>16</v>
      </c>
      <c r="P145" s="4" t="s">
        <v>17</v>
      </c>
      <c r="Q145" s="4" t="s">
        <v>18</v>
      </c>
      <c r="R145" s="4" t="s">
        <v>19</v>
      </c>
      <c r="S145" s="4">
        <v>50</v>
      </c>
    </row>
    <row r="146" spans="1:19">
      <c r="A146" s="15" t="s">
        <v>2</v>
      </c>
      <c r="B146" s="7">
        <v>74</v>
      </c>
      <c r="C146" s="7">
        <v>11575</v>
      </c>
      <c r="D146" s="7">
        <v>45</v>
      </c>
      <c r="E146" s="7">
        <v>5</v>
      </c>
      <c r="F146" s="7">
        <v>20</v>
      </c>
      <c r="G146" s="7">
        <v>17</v>
      </c>
      <c r="H146" s="7">
        <v>8471</v>
      </c>
      <c r="I146" s="7">
        <v>471</v>
      </c>
      <c r="J146" s="8">
        <v>8.1985597922323219</v>
      </c>
      <c r="K146" s="8">
        <v>24.575371549893841</v>
      </c>
      <c r="L146" s="9">
        <v>156.41891891891891</v>
      </c>
      <c r="M146" s="9">
        <v>950</v>
      </c>
      <c r="N146" s="7">
        <v>353</v>
      </c>
      <c r="O146" s="8">
        <f t="shared" ref="O146:O157" si="38">P146+Q146</f>
        <v>51.127429805615549</v>
      </c>
      <c r="P146" s="8">
        <f t="shared" ref="P146:P157" si="39">(M146*4/C146)*100</f>
        <v>32.829373650107989</v>
      </c>
      <c r="Q146" s="8">
        <f t="shared" ref="Q146:Q157" si="40">(N146*6/C146)*100</f>
        <v>18.29805615550756</v>
      </c>
      <c r="R146" s="7">
        <v>54</v>
      </c>
      <c r="S146" s="7">
        <v>51</v>
      </c>
    </row>
    <row r="147" spans="1:19">
      <c r="A147" s="66" t="s">
        <v>55</v>
      </c>
      <c r="B147" s="7">
        <v>58</v>
      </c>
      <c r="C147" s="7">
        <v>9650</v>
      </c>
      <c r="D147" s="7">
        <v>43</v>
      </c>
      <c r="E147" s="7">
        <v>9</v>
      </c>
      <c r="F147" s="7">
        <v>15</v>
      </c>
      <c r="G147" s="7">
        <v>13</v>
      </c>
      <c r="H147" s="7">
        <v>6762</v>
      </c>
      <c r="I147" s="7">
        <v>369</v>
      </c>
      <c r="J147" s="8">
        <v>8.562555456965395</v>
      </c>
      <c r="K147" s="8">
        <v>26.151761517615178</v>
      </c>
      <c r="L147" s="9">
        <v>166.37931034482759</v>
      </c>
      <c r="M147" s="7">
        <v>803</v>
      </c>
      <c r="N147" s="7">
        <v>380</v>
      </c>
      <c r="O147" s="8">
        <f t="shared" si="38"/>
        <v>56.911917098445592</v>
      </c>
      <c r="P147" s="8">
        <f t="shared" si="39"/>
        <v>33.284974093264246</v>
      </c>
      <c r="Q147" s="8">
        <f t="shared" si="40"/>
        <v>23.626943005181346</v>
      </c>
      <c r="R147" s="7">
        <v>58</v>
      </c>
      <c r="S147" s="7">
        <v>41</v>
      </c>
    </row>
    <row r="148" spans="1:19">
      <c r="A148" s="66" t="s">
        <v>56</v>
      </c>
      <c r="B148" s="65">
        <v>42</v>
      </c>
      <c r="C148" s="65">
        <v>6319</v>
      </c>
      <c r="D148" s="65">
        <v>25</v>
      </c>
      <c r="E148" s="65">
        <v>2</v>
      </c>
      <c r="F148" s="65">
        <v>11</v>
      </c>
      <c r="G148" s="65">
        <v>9</v>
      </c>
      <c r="H148" s="65">
        <v>4710</v>
      </c>
      <c r="I148" s="65">
        <v>281</v>
      </c>
      <c r="J148" s="69">
        <v>8.0496815286624201</v>
      </c>
      <c r="K148" s="69">
        <v>22.487544483985765</v>
      </c>
      <c r="L148" s="68">
        <v>152</v>
      </c>
      <c r="M148" s="65">
        <v>497</v>
      </c>
      <c r="N148" s="65">
        <v>190</v>
      </c>
      <c r="O148" s="8">
        <f t="shared" si="38"/>
        <v>49.501503402437095</v>
      </c>
      <c r="P148" s="8">
        <f t="shared" si="39"/>
        <v>31.460674157303369</v>
      </c>
      <c r="Q148" s="8">
        <f t="shared" si="40"/>
        <v>18.040829245133725</v>
      </c>
      <c r="R148" s="65">
        <v>29</v>
      </c>
      <c r="S148" s="65">
        <v>26</v>
      </c>
    </row>
    <row r="149" spans="1:19">
      <c r="A149" s="66" t="s">
        <v>40</v>
      </c>
      <c r="B149" s="65">
        <v>8</v>
      </c>
      <c r="C149" s="65">
        <v>1270</v>
      </c>
      <c r="D149" s="65">
        <v>6</v>
      </c>
      <c r="E149" s="65">
        <v>1</v>
      </c>
      <c r="F149" s="65">
        <v>3</v>
      </c>
      <c r="G149" s="65">
        <v>1</v>
      </c>
      <c r="H149" s="65">
        <v>877</v>
      </c>
      <c r="I149" s="65">
        <v>50</v>
      </c>
      <c r="J149" s="69">
        <v>8.6887115165336386</v>
      </c>
      <c r="K149" s="69">
        <v>25.4</v>
      </c>
      <c r="L149" s="68">
        <v>158.75</v>
      </c>
      <c r="M149" s="65">
        <v>114</v>
      </c>
      <c r="N149" s="65">
        <v>58</v>
      </c>
      <c r="O149" s="8">
        <f t="shared" si="38"/>
        <v>63.30708661417323</v>
      </c>
      <c r="P149" s="8">
        <f t="shared" si="39"/>
        <v>35.905511811023622</v>
      </c>
      <c r="Q149" s="8">
        <f t="shared" si="40"/>
        <v>27.401574803149607</v>
      </c>
      <c r="R149" s="65">
        <v>8</v>
      </c>
      <c r="S149" s="65">
        <v>5</v>
      </c>
    </row>
    <row r="150" spans="1:19">
      <c r="A150" s="66" t="s">
        <v>41</v>
      </c>
      <c r="B150" s="65">
        <v>14</v>
      </c>
      <c r="C150" s="65">
        <v>2403</v>
      </c>
      <c r="D150" s="65">
        <v>13</v>
      </c>
      <c r="E150" s="65">
        <v>0</v>
      </c>
      <c r="F150" s="65">
        <v>4</v>
      </c>
      <c r="G150" s="65">
        <v>3</v>
      </c>
      <c r="H150" s="65">
        <v>1665</v>
      </c>
      <c r="I150" s="65">
        <v>84</v>
      </c>
      <c r="J150" s="69">
        <v>8.6594594594594589</v>
      </c>
      <c r="K150" s="69">
        <v>28.607142857142858</v>
      </c>
      <c r="L150" s="68">
        <v>171.64285714285714</v>
      </c>
      <c r="M150" s="65">
        <v>106</v>
      </c>
      <c r="N150" s="65">
        <v>57</v>
      </c>
      <c r="O150" s="8">
        <f t="shared" si="38"/>
        <v>31.876820640865581</v>
      </c>
      <c r="P150" s="8">
        <f t="shared" si="39"/>
        <v>17.644610903037869</v>
      </c>
      <c r="Q150" s="8">
        <f t="shared" si="40"/>
        <v>14.232209737827715</v>
      </c>
      <c r="R150" s="65">
        <v>16</v>
      </c>
      <c r="S150" s="65">
        <v>10</v>
      </c>
    </row>
    <row r="151" spans="1:19">
      <c r="A151" s="66" t="s">
        <v>42</v>
      </c>
      <c r="B151" s="65">
        <v>22</v>
      </c>
      <c r="C151" s="65">
        <v>3256</v>
      </c>
      <c r="D151" s="65">
        <v>11</v>
      </c>
      <c r="E151" s="65">
        <v>1</v>
      </c>
      <c r="F151" s="65">
        <v>6</v>
      </c>
      <c r="G151" s="65">
        <v>5</v>
      </c>
      <c r="H151" s="65">
        <v>2461</v>
      </c>
      <c r="I151" s="65">
        <v>131</v>
      </c>
      <c r="J151" s="69">
        <v>7.9382364892320192</v>
      </c>
      <c r="K151" s="69">
        <v>24.854961832061068</v>
      </c>
      <c r="L151" s="68">
        <v>148</v>
      </c>
      <c r="M151" s="65">
        <v>245</v>
      </c>
      <c r="N151" s="65">
        <v>90</v>
      </c>
      <c r="O151" s="8">
        <f t="shared" si="38"/>
        <v>46.683046683046683</v>
      </c>
      <c r="P151" s="8">
        <f t="shared" si="39"/>
        <v>30.0982800982801</v>
      </c>
      <c r="Q151" s="8">
        <f t="shared" si="40"/>
        <v>16.584766584766587</v>
      </c>
      <c r="R151" s="65">
        <v>19</v>
      </c>
      <c r="S151" s="65">
        <v>15</v>
      </c>
    </row>
    <row r="152" spans="1:19">
      <c r="A152" s="66" t="s">
        <v>43</v>
      </c>
      <c r="B152" s="65">
        <v>38</v>
      </c>
      <c r="C152" s="65">
        <v>5238</v>
      </c>
      <c r="D152" s="65">
        <v>13</v>
      </c>
      <c r="E152" s="65">
        <v>3</v>
      </c>
      <c r="F152" s="65">
        <v>8</v>
      </c>
      <c r="G152" s="65">
        <v>11</v>
      </c>
      <c r="H152" s="65">
        <v>4157</v>
      </c>
      <c r="I152" s="65">
        <v>209</v>
      </c>
      <c r="J152" s="69">
        <v>7.5602598027423618</v>
      </c>
      <c r="K152" s="69">
        <v>25.062200956937801</v>
      </c>
      <c r="L152" s="68">
        <v>137.84210526315789</v>
      </c>
      <c r="M152" s="65">
        <v>409</v>
      </c>
      <c r="N152" s="65">
        <v>156</v>
      </c>
      <c r="O152" s="8">
        <f t="shared" si="38"/>
        <v>49.10271095838106</v>
      </c>
      <c r="P152" s="8">
        <f t="shared" si="39"/>
        <v>31.233295150820922</v>
      </c>
      <c r="Q152" s="8">
        <f t="shared" si="40"/>
        <v>17.869415807560138</v>
      </c>
      <c r="R152" s="65">
        <v>28</v>
      </c>
      <c r="S152" s="65">
        <v>18</v>
      </c>
    </row>
    <row r="153" spans="1:19">
      <c r="A153" s="66" t="s">
        <v>44</v>
      </c>
      <c r="B153" s="65">
        <v>10</v>
      </c>
      <c r="C153" s="65">
        <v>1435</v>
      </c>
      <c r="D153" s="65">
        <v>4</v>
      </c>
      <c r="E153" s="65">
        <v>0</v>
      </c>
      <c r="F153" s="65">
        <v>1</v>
      </c>
      <c r="G153" s="65">
        <v>4</v>
      </c>
      <c r="H153" s="65">
        <v>1136</v>
      </c>
      <c r="I153" s="65">
        <v>58</v>
      </c>
      <c r="J153" s="69">
        <v>7.579225352112676</v>
      </c>
      <c r="K153" s="69">
        <v>24.741379310344829</v>
      </c>
      <c r="L153" s="68">
        <v>143.5</v>
      </c>
      <c r="M153" s="65">
        <v>109</v>
      </c>
      <c r="N153" s="65">
        <v>41</v>
      </c>
      <c r="O153" s="8">
        <f t="shared" si="38"/>
        <v>47.526132404181183</v>
      </c>
      <c r="P153" s="8">
        <f t="shared" si="39"/>
        <v>30.383275261324044</v>
      </c>
      <c r="Q153" s="8">
        <f t="shared" si="40"/>
        <v>17.142857142857142</v>
      </c>
      <c r="R153" s="65">
        <v>4</v>
      </c>
      <c r="S153" s="65">
        <v>6</v>
      </c>
    </row>
    <row r="154" spans="1:19">
      <c r="A154" s="66" t="s">
        <v>46</v>
      </c>
      <c r="B154" s="65">
        <v>58</v>
      </c>
      <c r="C154" s="65">
        <v>9554</v>
      </c>
      <c r="D154" s="65">
        <v>40</v>
      </c>
      <c r="E154" s="65">
        <v>9</v>
      </c>
      <c r="F154" s="65">
        <v>15</v>
      </c>
      <c r="G154" s="65">
        <v>13</v>
      </c>
      <c r="H154" s="65">
        <v>6414</v>
      </c>
      <c r="I154" s="65">
        <v>385</v>
      </c>
      <c r="J154" s="69">
        <v>8.9373246024321791</v>
      </c>
      <c r="K154" s="69">
        <v>24.815584415584414</v>
      </c>
      <c r="L154" s="68">
        <v>164.72413793103448</v>
      </c>
      <c r="M154" s="65">
        <v>775</v>
      </c>
      <c r="N154" s="65">
        <v>487</v>
      </c>
      <c r="O154" s="8">
        <f t="shared" si="38"/>
        <v>63.031191124136484</v>
      </c>
      <c r="P154" s="8">
        <f t="shared" si="39"/>
        <v>32.447142558090853</v>
      </c>
      <c r="Q154" s="8">
        <f t="shared" si="40"/>
        <v>30.584048566045634</v>
      </c>
      <c r="R154" s="65">
        <v>49</v>
      </c>
      <c r="S154" s="65">
        <v>38</v>
      </c>
    </row>
    <row r="155" spans="1:19">
      <c r="A155" s="66" t="s">
        <v>48</v>
      </c>
      <c r="B155" s="65">
        <v>22</v>
      </c>
      <c r="C155" s="65">
        <v>3547</v>
      </c>
      <c r="D155" s="65">
        <v>13</v>
      </c>
      <c r="E155" s="65">
        <v>2</v>
      </c>
      <c r="F155" s="65">
        <v>8</v>
      </c>
      <c r="G155" s="65">
        <v>3</v>
      </c>
      <c r="H155" s="65">
        <v>2621</v>
      </c>
      <c r="I155" s="65">
        <v>136</v>
      </c>
      <c r="J155" s="69">
        <v>8.1198016024418163</v>
      </c>
      <c r="K155" s="69">
        <v>26.080882352941178</v>
      </c>
      <c r="L155" s="68">
        <v>161.22727272727272</v>
      </c>
      <c r="M155" s="65">
        <v>271</v>
      </c>
      <c r="N155" s="65">
        <v>120</v>
      </c>
      <c r="O155" s="8">
        <f t="shared" si="38"/>
        <v>50.859881590076128</v>
      </c>
      <c r="P155" s="8">
        <f t="shared" si="39"/>
        <v>30.561037496475898</v>
      </c>
      <c r="Q155" s="8">
        <f t="shared" si="40"/>
        <v>20.298844093600227</v>
      </c>
      <c r="R155" s="65">
        <v>23</v>
      </c>
      <c r="S155" s="65">
        <v>16</v>
      </c>
    </row>
    <row r="156" spans="1:19">
      <c r="A156" s="66" t="s">
        <v>49</v>
      </c>
      <c r="B156" s="65">
        <v>96</v>
      </c>
      <c r="C156" s="65">
        <v>14902</v>
      </c>
      <c r="D156" s="65">
        <v>56</v>
      </c>
      <c r="E156" s="65">
        <v>4</v>
      </c>
      <c r="F156" s="65">
        <v>24</v>
      </c>
      <c r="G156" s="65">
        <v>24</v>
      </c>
      <c r="H156" s="65">
        <v>10998</v>
      </c>
      <c r="I156" s="65">
        <v>611</v>
      </c>
      <c r="J156" s="69">
        <v>8.1298417894162576</v>
      </c>
      <c r="K156" s="69">
        <v>24.389525368248773</v>
      </c>
      <c r="L156" s="68">
        <v>155.22916666666666</v>
      </c>
      <c r="M156" s="65">
        <v>1242</v>
      </c>
      <c r="N156" s="65">
        <v>564</v>
      </c>
      <c r="O156" s="8">
        <f t="shared" si="38"/>
        <v>56.046168299557102</v>
      </c>
      <c r="P156" s="8">
        <f t="shared" si="39"/>
        <v>33.337807005771033</v>
      </c>
      <c r="Q156" s="8">
        <f t="shared" si="40"/>
        <v>22.708361293786069</v>
      </c>
      <c r="R156" s="65">
        <v>78</v>
      </c>
      <c r="S156" s="65">
        <v>53</v>
      </c>
    </row>
    <row r="157" spans="1:19">
      <c r="A157" s="66" t="s">
        <v>51</v>
      </c>
      <c r="B157" s="65">
        <v>58</v>
      </c>
      <c r="C157" s="65">
        <v>9193</v>
      </c>
      <c r="D157" s="65">
        <v>37</v>
      </c>
      <c r="E157" s="65">
        <v>7</v>
      </c>
      <c r="F157" s="65">
        <v>14</v>
      </c>
      <c r="G157" s="65">
        <v>15</v>
      </c>
      <c r="H157" s="65">
        <v>6648</v>
      </c>
      <c r="I157" s="65">
        <v>357</v>
      </c>
      <c r="J157" s="69">
        <v>8.2969314079422389</v>
      </c>
      <c r="K157" s="69">
        <v>25.750700280112046</v>
      </c>
      <c r="L157" s="68">
        <v>158.5</v>
      </c>
      <c r="M157" s="65">
        <v>690</v>
      </c>
      <c r="N157" s="65">
        <v>367</v>
      </c>
      <c r="O157" s="8">
        <f t="shared" si="38"/>
        <v>53.975851191123681</v>
      </c>
      <c r="P157" s="8">
        <f t="shared" si="39"/>
        <v>30.022843467855974</v>
      </c>
      <c r="Q157" s="8">
        <f t="shared" si="40"/>
        <v>23.953007723267703</v>
      </c>
      <c r="R157" s="65">
        <v>54</v>
      </c>
      <c r="S157" s="65">
        <v>47</v>
      </c>
    </row>
    <row r="158" spans="1:19">
      <c r="A158" s="64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</row>
    <row r="160" spans="1:19" ht="14.5" thickBot="1"/>
    <row r="161" spans="1:19" ht="14.5" thickBot="1">
      <c r="A161" s="46" t="s">
        <v>52</v>
      </c>
      <c r="B161" s="47" t="s">
        <v>3</v>
      </c>
      <c r="C161" s="48" t="s">
        <v>4</v>
      </c>
      <c r="D161" s="48" t="s">
        <v>5</v>
      </c>
      <c r="E161" s="48" t="s">
        <v>6</v>
      </c>
      <c r="F161" s="48" t="s">
        <v>7</v>
      </c>
      <c r="G161" s="48" t="s">
        <v>8</v>
      </c>
      <c r="H161" s="48" t="s">
        <v>9</v>
      </c>
      <c r="I161" s="48" t="s">
        <v>10</v>
      </c>
      <c r="J161" s="48" t="s">
        <v>11</v>
      </c>
      <c r="K161" s="48" t="s">
        <v>12</v>
      </c>
      <c r="L161" s="48" t="s">
        <v>13</v>
      </c>
      <c r="M161" s="48" t="s">
        <v>14</v>
      </c>
      <c r="N161" s="48" t="s">
        <v>15</v>
      </c>
      <c r="O161" s="49" t="s">
        <v>16</v>
      </c>
      <c r="P161" s="47" t="s">
        <v>17</v>
      </c>
      <c r="Q161" s="48" t="s">
        <v>18</v>
      </c>
      <c r="R161" s="50" t="s">
        <v>53</v>
      </c>
      <c r="S161" s="50" t="s">
        <v>54</v>
      </c>
    </row>
    <row r="162" spans="1:19" ht="14.5" thickBot="1">
      <c r="A162" s="51" t="s">
        <v>20</v>
      </c>
      <c r="B162" s="52">
        <v>14</v>
      </c>
      <c r="C162" s="52">
        <v>2358</v>
      </c>
      <c r="D162" s="52">
        <v>12</v>
      </c>
      <c r="E162" s="52">
        <v>2</v>
      </c>
      <c r="F162" s="52"/>
      <c r="G162" s="52">
        <v>7</v>
      </c>
      <c r="H162" s="52">
        <v>1600</v>
      </c>
      <c r="I162" s="52">
        <v>80</v>
      </c>
      <c r="J162" s="52">
        <v>8.84</v>
      </c>
      <c r="K162" s="52">
        <v>29.48</v>
      </c>
      <c r="L162" s="52">
        <v>168</v>
      </c>
      <c r="M162" s="52">
        <v>214</v>
      </c>
      <c r="N162" s="52">
        <v>71</v>
      </c>
      <c r="O162" s="52">
        <v>54.37</v>
      </c>
      <c r="P162" s="52">
        <v>36.299999999999997</v>
      </c>
      <c r="Q162" s="52">
        <v>18.07</v>
      </c>
      <c r="R162" s="53">
        <v>13</v>
      </c>
      <c r="S162" s="53">
        <v>12</v>
      </c>
    </row>
    <row r="163" spans="1:19" ht="14.5" thickBot="1">
      <c r="A163" s="54" t="s">
        <v>21</v>
      </c>
      <c r="B163" s="55">
        <v>30</v>
      </c>
      <c r="C163" s="55">
        <v>4775</v>
      </c>
      <c r="D163" s="55">
        <v>20</v>
      </c>
      <c r="E163" s="55">
        <v>2</v>
      </c>
      <c r="F163" s="55">
        <v>9</v>
      </c>
      <c r="G163" s="55">
        <v>6</v>
      </c>
      <c r="H163" s="55">
        <v>3484</v>
      </c>
      <c r="I163" s="55">
        <v>200</v>
      </c>
      <c r="J163" s="55">
        <v>8.2200000000000006</v>
      </c>
      <c r="K163" s="55">
        <v>23.88</v>
      </c>
      <c r="L163" s="55">
        <v>159</v>
      </c>
      <c r="M163" s="55">
        <v>437</v>
      </c>
      <c r="N163" s="55">
        <v>121</v>
      </c>
      <c r="O163" s="55">
        <v>51.81</v>
      </c>
      <c r="P163" s="55">
        <v>36.61</v>
      </c>
      <c r="Q163" s="55">
        <v>15.2</v>
      </c>
      <c r="R163" s="56">
        <v>24</v>
      </c>
      <c r="S163" s="56">
        <v>21</v>
      </c>
    </row>
    <row r="164" spans="1:19" ht="14.5" thickBot="1">
      <c r="A164" s="54" t="s">
        <v>22</v>
      </c>
      <c r="B164" s="56">
        <v>32</v>
      </c>
      <c r="C164" s="56">
        <v>4960</v>
      </c>
      <c r="D164" s="56">
        <v>15</v>
      </c>
      <c r="E164" s="56">
        <v>1</v>
      </c>
      <c r="F164" s="56">
        <v>6</v>
      </c>
      <c r="G164" s="56">
        <v>9</v>
      </c>
      <c r="H164" s="56">
        <v>3673</v>
      </c>
      <c r="I164" s="56">
        <v>191</v>
      </c>
      <c r="J164" s="55">
        <v>8.1</v>
      </c>
      <c r="K164" s="55">
        <v>25.97</v>
      </c>
      <c r="L164" s="55">
        <v>155</v>
      </c>
      <c r="M164" s="56">
        <v>422</v>
      </c>
      <c r="N164" s="56">
        <v>160</v>
      </c>
      <c r="O164" s="55">
        <v>53.39</v>
      </c>
      <c r="P164" s="55">
        <v>34.03</v>
      </c>
      <c r="Q164" s="55">
        <v>19.350000000000001</v>
      </c>
      <c r="R164" s="56">
        <v>23</v>
      </c>
      <c r="S164" s="56">
        <v>13</v>
      </c>
    </row>
    <row r="165" spans="1:19" ht="14.5" thickBot="1">
      <c r="A165" s="54" t="s">
        <v>23</v>
      </c>
      <c r="B165" s="56">
        <v>42</v>
      </c>
      <c r="C165" s="56">
        <v>6483</v>
      </c>
      <c r="D165" s="56">
        <v>22</v>
      </c>
      <c r="E165" s="56">
        <v>3</v>
      </c>
      <c r="F165" s="56">
        <v>9</v>
      </c>
      <c r="G165" s="56">
        <v>11</v>
      </c>
      <c r="H165" s="56">
        <v>4841</v>
      </c>
      <c r="I165" s="56">
        <v>279</v>
      </c>
      <c r="J165" s="55">
        <v>8.0399999999999991</v>
      </c>
      <c r="K165" s="55">
        <v>23.24</v>
      </c>
      <c r="L165" s="55">
        <v>154</v>
      </c>
      <c r="M165" s="56">
        <v>513</v>
      </c>
      <c r="N165" s="56">
        <v>233</v>
      </c>
      <c r="O165" s="55">
        <v>53.26</v>
      </c>
      <c r="P165" s="55">
        <v>29.33</v>
      </c>
      <c r="Q165" s="55">
        <v>23.92</v>
      </c>
      <c r="R165" s="56">
        <v>34</v>
      </c>
      <c r="S165" s="56">
        <v>26</v>
      </c>
    </row>
    <row r="166" spans="1:19" ht="14.5" thickBot="1">
      <c r="A166" s="54" t="s">
        <v>24</v>
      </c>
      <c r="B166" s="55">
        <v>58</v>
      </c>
      <c r="C166" s="55">
        <v>8991</v>
      </c>
      <c r="D166" s="55">
        <v>35</v>
      </c>
      <c r="E166" s="55">
        <v>4</v>
      </c>
      <c r="F166" s="55">
        <v>15</v>
      </c>
      <c r="G166" s="55">
        <v>13</v>
      </c>
      <c r="H166" s="55">
        <v>6690</v>
      </c>
      <c r="I166" s="55">
        <v>400</v>
      </c>
      <c r="J166" s="55">
        <v>8.06</v>
      </c>
      <c r="K166" s="55">
        <v>22.48</v>
      </c>
      <c r="L166" s="55">
        <v>155</v>
      </c>
      <c r="M166" s="55">
        <v>697</v>
      </c>
      <c r="N166" s="55">
        <v>335</v>
      </c>
      <c r="O166" s="55">
        <v>53.36</v>
      </c>
      <c r="P166" s="55">
        <v>31.01</v>
      </c>
      <c r="Q166" s="55">
        <v>22.36</v>
      </c>
      <c r="R166" s="56">
        <v>42</v>
      </c>
      <c r="S166" s="56">
        <v>44</v>
      </c>
    </row>
    <row r="167" spans="1:19" ht="14.5" thickBot="1">
      <c r="A167" s="57" t="s">
        <v>25</v>
      </c>
      <c r="B167" s="56">
        <v>52</v>
      </c>
      <c r="C167" s="56">
        <v>7620</v>
      </c>
      <c r="D167" s="56">
        <v>26</v>
      </c>
      <c r="E167" s="56">
        <v>4</v>
      </c>
      <c r="F167" s="56">
        <v>14</v>
      </c>
      <c r="G167" s="56">
        <v>12</v>
      </c>
      <c r="H167" s="56">
        <v>5703</v>
      </c>
      <c r="I167" s="56">
        <v>337</v>
      </c>
      <c r="J167" s="55">
        <v>8.02</v>
      </c>
      <c r="K167" s="55">
        <v>22.61</v>
      </c>
      <c r="L167" s="55">
        <v>147</v>
      </c>
      <c r="M167" s="56">
        <v>605</v>
      </c>
      <c r="N167" s="56">
        <v>280</v>
      </c>
      <c r="O167" s="55">
        <v>53.81</v>
      </c>
      <c r="P167" s="55">
        <v>31.76</v>
      </c>
      <c r="Q167" s="55">
        <v>22.05</v>
      </c>
      <c r="R167" s="56">
        <v>41</v>
      </c>
      <c r="S167" s="56">
        <v>26</v>
      </c>
    </row>
    <row r="168" spans="1:19" ht="14.5" thickBot="1">
      <c r="A168" s="54" t="s">
        <v>26</v>
      </c>
      <c r="B168" s="56">
        <v>54</v>
      </c>
      <c r="C168" s="56">
        <v>8089</v>
      </c>
      <c r="D168" s="56">
        <v>35</v>
      </c>
      <c r="E168" s="56">
        <v>3</v>
      </c>
      <c r="F168" s="56">
        <v>13</v>
      </c>
      <c r="G168" s="56">
        <v>13</v>
      </c>
      <c r="H168" s="56">
        <v>5827</v>
      </c>
      <c r="I168" s="56">
        <v>326</v>
      </c>
      <c r="J168" s="55">
        <v>8.33</v>
      </c>
      <c r="K168" s="55">
        <v>24.81</v>
      </c>
      <c r="L168" s="55">
        <v>150</v>
      </c>
      <c r="M168" s="55">
        <v>605</v>
      </c>
      <c r="N168" s="55">
        <v>304</v>
      </c>
      <c r="O168" s="55">
        <v>51.58</v>
      </c>
      <c r="P168" s="55">
        <v>29.47</v>
      </c>
      <c r="Q168" s="55">
        <v>22.1</v>
      </c>
      <c r="R168" s="56">
        <v>45</v>
      </c>
      <c r="S168" s="56">
        <v>29</v>
      </c>
    </row>
    <row r="169" spans="1:19" ht="14.5" thickBot="1">
      <c r="A169" s="54" t="s">
        <v>27</v>
      </c>
      <c r="B169" s="56">
        <v>62</v>
      </c>
      <c r="C169" s="56">
        <v>10415</v>
      </c>
      <c r="D169" s="56">
        <v>50</v>
      </c>
      <c r="E169" s="56">
        <v>4</v>
      </c>
      <c r="F169" s="56">
        <v>19</v>
      </c>
      <c r="G169" s="56">
        <v>12</v>
      </c>
      <c r="H169" s="56">
        <v>7341</v>
      </c>
      <c r="I169" s="56">
        <v>374</v>
      </c>
      <c r="J169" s="55">
        <v>8.51</v>
      </c>
      <c r="K169" s="55">
        <v>27.85</v>
      </c>
      <c r="L169" s="55">
        <v>168</v>
      </c>
      <c r="M169" s="56">
        <v>840</v>
      </c>
      <c r="N169" s="56">
        <v>384</v>
      </c>
      <c r="O169" s="55">
        <v>54.38</v>
      </c>
      <c r="P169" s="55">
        <v>32.26</v>
      </c>
      <c r="Q169" s="55">
        <v>22.12</v>
      </c>
      <c r="R169" s="56">
        <v>59</v>
      </c>
      <c r="S169" s="56">
        <v>57</v>
      </c>
    </row>
    <row r="170" spans="1:19" ht="14.5" thickBot="1">
      <c r="A170" s="54" t="s">
        <v>28</v>
      </c>
      <c r="B170" s="56">
        <v>52</v>
      </c>
      <c r="C170" s="56">
        <v>7950</v>
      </c>
      <c r="D170" s="56">
        <v>33</v>
      </c>
      <c r="E170" s="56">
        <v>7</v>
      </c>
      <c r="F170" s="56">
        <v>14</v>
      </c>
      <c r="G170" s="56">
        <v>11</v>
      </c>
      <c r="H170" s="56">
        <v>5735</v>
      </c>
      <c r="I170" s="56">
        <v>314</v>
      </c>
      <c r="J170" s="55">
        <v>8.32</v>
      </c>
      <c r="K170" s="55">
        <v>25.32</v>
      </c>
      <c r="L170" s="55">
        <v>159</v>
      </c>
      <c r="M170" s="56">
        <v>583</v>
      </c>
      <c r="N170" s="56">
        <v>317</v>
      </c>
      <c r="O170" s="55">
        <v>53.26</v>
      </c>
      <c r="P170" s="55">
        <v>29.33</v>
      </c>
      <c r="Q170" s="55">
        <v>23.92</v>
      </c>
      <c r="R170" s="56">
        <v>44</v>
      </c>
      <c r="S170" s="56">
        <v>33</v>
      </c>
    </row>
    <row r="171" spans="1:19" ht="14.5" thickBot="1">
      <c r="A171" s="54" t="s">
        <v>38</v>
      </c>
      <c r="B171" s="56">
        <v>60</v>
      </c>
      <c r="C171" s="56">
        <v>8710</v>
      </c>
      <c r="D171" s="56">
        <v>21</v>
      </c>
      <c r="E171" s="56">
        <v>1</v>
      </c>
      <c r="F171" s="56">
        <v>13</v>
      </c>
      <c r="G171" s="56">
        <v>17</v>
      </c>
      <c r="H171" s="56">
        <v>6870</v>
      </c>
      <c r="I171" s="56">
        <v>356</v>
      </c>
      <c r="J171" s="55">
        <v>7.61</v>
      </c>
      <c r="K171" s="55">
        <v>24.47</v>
      </c>
      <c r="L171" s="55">
        <v>145</v>
      </c>
      <c r="M171" s="56">
        <v>644</v>
      </c>
      <c r="N171" s="56">
        <v>312</v>
      </c>
      <c r="O171" s="55">
        <v>51.07</v>
      </c>
      <c r="P171" s="55">
        <v>29.58</v>
      </c>
      <c r="Q171" s="55">
        <v>21.49</v>
      </c>
      <c r="R171" s="56">
        <v>48</v>
      </c>
      <c r="S171" s="56">
        <v>35</v>
      </c>
    </row>
    <row r="172" spans="1:19" ht="14.5" thickBot="1">
      <c r="A172" s="54" t="s">
        <v>29</v>
      </c>
      <c r="B172" s="56">
        <v>59</v>
      </c>
      <c r="C172" s="56">
        <v>8617</v>
      </c>
      <c r="D172" s="56">
        <v>28</v>
      </c>
      <c r="E172" s="56">
        <v>3</v>
      </c>
      <c r="F172" s="56">
        <v>13</v>
      </c>
      <c r="G172" s="56">
        <v>14</v>
      </c>
      <c r="H172" s="56">
        <v>6639</v>
      </c>
      <c r="I172" s="56">
        <v>391</v>
      </c>
      <c r="J172" s="55">
        <v>7.79</v>
      </c>
      <c r="K172" s="55">
        <v>22.04</v>
      </c>
      <c r="L172" s="55">
        <v>146</v>
      </c>
      <c r="M172" s="56">
        <v>649</v>
      </c>
      <c r="N172" s="56">
        <v>327</v>
      </c>
      <c r="O172" s="55">
        <v>52.9</v>
      </c>
      <c r="P172" s="55">
        <v>30.13</v>
      </c>
      <c r="Q172" s="55">
        <v>22.77</v>
      </c>
      <c r="R172" s="56">
        <v>44</v>
      </c>
      <c r="S172" s="56">
        <v>34</v>
      </c>
    </row>
    <row r="173" spans="1:19" ht="14.5" thickBot="1">
      <c r="A173" s="54" t="s">
        <v>36</v>
      </c>
      <c r="B173" s="56">
        <v>60</v>
      </c>
      <c r="C173" s="56">
        <v>9843</v>
      </c>
      <c r="D173" s="56">
        <v>44</v>
      </c>
      <c r="E173" s="56">
        <v>4</v>
      </c>
      <c r="F173" s="56">
        <v>18</v>
      </c>
      <c r="G173" s="56">
        <v>12</v>
      </c>
      <c r="H173" s="56">
        <v>6891</v>
      </c>
      <c r="I173" s="56">
        <v>353</v>
      </c>
      <c r="J173" s="55">
        <v>8.57</v>
      </c>
      <c r="K173" s="55">
        <v>27.88</v>
      </c>
      <c r="L173" s="55">
        <v>166</v>
      </c>
      <c r="M173" s="56">
        <v>826</v>
      </c>
      <c r="N173" s="56">
        <v>363</v>
      </c>
      <c r="O173" s="55">
        <v>55.69</v>
      </c>
      <c r="P173" s="55">
        <v>33.57</v>
      </c>
      <c r="Q173" s="55">
        <v>22.13</v>
      </c>
      <c r="R173" s="56">
        <v>53</v>
      </c>
      <c r="S173" s="56">
        <v>46</v>
      </c>
    </row>
    <row r="174" spans="1:19" ht="14.5" thickBot="1">
      <c r="A174" s="57" t="s">
        <v>31</v>
      </c>
      <c r="B174" s="56">
        <v>56</v>
      </c>
      <c r="C174" s="56">
        <v>9171</v>
      </c>
      <c r="D174" s="56">
        <v>36</v>
      </c>
      <c r="E174" s="56">
        <v>13</v>
      </c>
      <c r="F174" s="56">
        <v>14</v>
      </c>
      <c r="G174" s="56">
        <v>14</v>
      </c>
      <c r="H174" s="56">
        <v>6341</v>
      </c>
      <c r="I174" s="56">
        <v>382</v>
      </c>
      <c r="J174" s="58">
        <v>8.68</v>
      </c>
      <c r="K174" s="58">
        <v>24.01</v>
      </c>
      <c r="L174" s="58">
        <v>164</v>
      </c>
      <c r="M174" s="59">
        <v>773</v>
      </c>
      <c r="N174" s="59">
        <v>354</v>
      </c>
      <c r="O174" s="58">
        <v>56.87</v>
      </c>
      <c r="P174" s="58">
        <v>33.71</v>
      </c>
      <c r="Q174" s="58">
        <v>23.16</v>
      </c>
      <c r="R174" s="56">
        <v>55</v>
      </c>
      <c r="S174" s="56">
        <v>41</v>
      </c>
    </row>
    <row r="175" spans="1:19" ht="14.5" thickBot="1">
      <c r="A175" s="60" t="s">
        <v>32</v>
      </c>
      <c r="B175" s="61">
        <v>631</v>
      </c>
      <c r="C175" s="61">
        <v>97982</v>
      </c>
      <c r="D175" s="61">
        <v>377</v>
      </c>
      <c r="E175" s="61">
        <v>51</v>
      </c>
      <c r="F175" s="61">
        <v>157</v>
      </c>
      <c r="G175" s="61">
        <v>151</v>
      </c>
      <c r="H175" s="61">
        <v>71635</v>
      </c>
      <c r="I175" s="61">
        <v>3983</v>
      </c>
      <c r="J175" s="62">
        <v>8.2100000000000009</v>
      </c>
      <c r="K175" s="62">
        <v>24.6</v>
      </c>
      <c r="L175" s="62">
        <v>155</v>
      </c>
      <c r="M175" s="63">
        <v>7808</v>
      </c>
      <c r="N175" s="63">
        <v>3561</v>
      </c>
      <c r="O175" s="62">
        <v>53.68</v>
      </c>
      <c r="P175" s="62">
        <v>31.88</v>
      </c>
      <c r="Q175" s="62">
        <v>21.81</v>
      </c>
      <c r="R175" s="61">
        <v>525</v>
      </c>
      <c r="S175" s="61">
        <v>417</v>
      </c>
    </row>
    <row r="178" spans="1:12">
      <c r="A178" s="15"/>
      <c r="B178" s="4" t="s">
        <v>4</v>
      </c>
      <c r="C178" s="4" t="s">
        <v>9</v>
      </c>
      <c r="D178" s="4" t="s">
        <v>10</v>
      </c>
      <c r="E178" s="4" t="s">
        <v>11</v>
      </c>
      <c r="F178" s="4" t="s">
        <v>12</v>
      </c>
      <c r="G178" s="22" t="s">
        <v>13</v>
      </c>
      <c r="H178" s="4" t="s">
        <v>14</v>
      </c>
      <c r="I178" s="4" t="s">
        <v>15</v>
      </c>
      <c r="J178" s="5" t="s">
        <v>16</v>
      </c>
      <c r="K178" s="4" t="s">
        <v>17</v>
      </c>
      <c r="L178" s="4" t="s">
        <v>18</v>
      </c>
    </row>
    <row r="179" spans="1:12">
      <c r="A179" s="15" t="s">
        <v>2</v>
      </c>
      <c r="B179" s="7">
        <v>11575</v>
      </c>
      <c r="C179" s="7">
        <v>8471</v>
      </c>
      <c r="D179" s="7">
        <v>471</v>
      </c>
      <c r="E179" s="8">
        <v>8.1985597922323219</v>
      </c>
      <c r="F179" s="8">
        <v>24.575371549893841</v>
      </c>
      <c r="G179" s="9">
        <v>156.41891891891891</v>
      </c>
      <c r="H179" s="9">
        <v>950</v>
      </c>
      <c r="I179" s="7">
        <v>353</v>
      </c>
      <c r="J179" s="8">
        <f t="shared" ref="J179:J190" si="41">K179+L179</f>
        <v>51.127429805615549</v>
      </c>
      <c r="K179" s="8">
        <f>(H179*4/B179)*100</f>
        <v>32.829373650107989</v>
      </c>
      <c r="L179" s="8">
        <f>(I179*6/B179)*100</f>
        <v>18.29805615550756</v>
      </c>
    </row>
    <row r="180" spans="1:12">
      <c r="A180" s="66" t="s">
        <v>55</v>
      </c>
      <c r="B180" s="7">
        <v>9650</v>
      </c>
      <c r="C180" s="7">
        <v>6762</v>
      </c>
      <c r="D180" s="7">
        <v>369</v>
      </c>
      <c r="E180" s="8">
        <v>8.562555456965395</v>
      </c>
      <c r="F180" s="8">
        <v>26.151761517615178</v>
      </c>
      <c r="G180" s="9">
        <v>166.37931034482759</v>
      </c>
      <c r="H180" s="7">
        <v>803</v>
      </c>
      <c r="I180" s="7">
        <v>380</v>
      </c>
      <c r="J180" s="8">
        <f t="shared" si="41"/>
        <v>56.911917098445592</v>
      </c>
      <c r="K180" s="8">
        <f>(H180*4/B180)*100</f>
        <v>33.284974093264246</v>
      </c>
      <c r="L180" s="8">
        <f>(I180*6/B180)*100</f>
        <v>23.626943005181346</v>
      </c>
    </row>
    <row r="181" spans="1:12">
      <c r="A181" s="66" t="s">
        <v>56</v>
      </c>
      <c r="B181" s="65">
        <v>6319</v>
      </c>
      <c r="C181" s="65">
        <v>4710</v>
      </c>
      <c r="D181" s="65">
        <v>281</v>
      </c>
      <c r="E181" s="69">
        <v>8.0496815286624201</v>
      </c>
      <c r="F181" s="69">
        <v>22.487544483985765</v>
      </c>
      <c r="G181" s="68">
        <v>152</v>
      </c>
      <c r="H181" s="65">
        <v>497</v>
      </c>
      <c r="I181" s="65">
        <v>190</v>
      </c>
      <c r="J181" s="8">
        <f t="shared" si="41"/>
        <v>49.501503402437095</v>
      </c>
      <c r="K181" s="8">
        <f>(H181*4/B181)*100</f>
        <v>31.460674157303369</v>
      </c>
      <c r="L181" s="8">
        <f>(I181*6/B181)*100</f>
        <v>18.040829245133725</v>
      </c>
    </row>
    <row r="182" spans="1:12">
      <c r="A182" s="66" t="s">
        <v>40</v>
      </c>
      <c r="B182" s="65">
        <v>1270</v>
      </c>
      <c r="C182" s="65">
        <v>877</v>
      </c>
      <c r="D182" s="65">
        <v>50</v>
      </c>
      <c r="E182" s="69">
        <v>8.6887115165336386</v>
      </c>
      <c r="F182" s="69">
        <v>25.4</v>
      </c>
      <c r="G182" s="68">
        <v>158.75</v>
      </c>
      <c r="H182" s="65">
        <v>114</v>
      </c>
      <c r="I182" s="65">
        <v>58</v>
      </c>
      <c r="J182" s="8">
        <f t="shared" si="41"/>
        <v>63.30708661417323</v>
      </c>
      <c r="K182" s="8">
        <f>(H182*4/B182)*100</f>
        <v>35.905511811023622</v>
      </c>
      <c r="L182" s="8">
        <f>(I182*6/B182)*100</f>
        <v>27.401574803149607</v>
      </c>
    </row>
    <row r="183" spans="1:12">
      <c r="A183" s="66" t="s">
        <v>41</v>
      </c>
      <c r="B183" s="65">
        <v>2403</v>
      </c>
      <c r="C183" s="65">
        <v>1665</v>
      </c>
      <c r="D183" s="65">
        <v>84</v>
      </c>
      <c r="E183" s="69">
        <v>8.6594594594594589</v>
      </c>
      <c r="F183" s="69">
        <v>28.607142857142858</v>
      </c>
      <c r="G183" s="68">
        <v>171.64285714285714</v>
      </c>
      <c r="H183" s="65">
        <v>106</v>
      </c>
      <c r="I183" s="65">
        <v>57</v>
      </c>
      <c r="J183" s="8">
        <f t="shared" si="41"/>
        <v>31.876820640865581</v>
      </c>
      <c r="K183" s="8">
        <f>(H183*4/B183)*100</f>
        <v>17.644610903037869</v>
      </c>
      <c r="L183" s="8">
        <f>(I183*6/B183)*100</f>
        <v>14.232209737827715</v>
      </c>
    </row>
    <row r="184" spans="1:12">
      <c r="A184" s="66" t="s">
        <v>42</v>
      </c>
      <c r="B184" s="65">
        <v>3256</v>
      </c>
      <c r="C184" s="65">
        <v>2461</v>
      </c>
      <c r="D184" s="65">
        <v>131</v>
      </c>
      <c r="E184" s="69">
        <v>7.9382364892320192</v>
      </c>
      <c r="F184" s="69">
        <v>24.854961832061068</v>
      </c>
      <c r="G184" s="68">
        <v>148</v>
      </c>
      <c r="H184" s="65">
        <v>245</v>
      </c>
      <c r="I184" s="65">
        <v>90</v>
      </c>
      <c r="J184" s="8">
        <f t="shared" si="41"/>
        <v>46.683046683046683</v>
      </c>
      <c r="K184" s="8">
        <f>(H184*4/B184)*100</f>
        <v>30.0982800982801</v>
      </c>
      <c r="L184" s="8">
        <f>(I184*6/B184)*100</f>
        <v>16.584766584766587</v>
      </c>
    </row>
    <row r="185" spans="1:12">
      <c r="A185" s="66" t="s">
        <v>43</v>
      </c>
      <c r="B185" s="65">
        <v>5238</v>
      </c>
      <c r="C185" s="65">
        <v>4157</v>
      </c>
      <c r="D185" s="65">
        <v>209</v>
      </c>
      <c r="E185" s="69">
        <v>7.5602598027423618</v>
      </c>
      <c r="F185" s="69">
        <v>25.062200956937801</v>
      </c>
      <c r="G185" s="68">
        <v>137.84210526315789</v>
      </c>
      <c r="H185" s="65">
        <v>409</v>
      </c>
      <c r="I185" s="65">
        <v>156</v>
      </c>
      <c r="J185" s="8">
        <f t="shared" si="41"/>
        <v>49.10271095838106</v>
      </c>
      <c r="K185" s="8">
        <f>(H185*4/B185)*100</f>
        <v>31.233295150820922</v>
      </c>
      <c r="L185" s="8">
        <f>(I185*6/B185)*100</f>
        <v>17.869415807560138</v>
      </c>
    </row>
    <row r="186" spans="1:12">
      <c r="A186" s="66" t="s">
        <v>44</v>
      </c>
      <c r="B186" s="65">
        <v>1435</v>
      </c>
      <c r="C186" s="65">
        <v>1136</v>
      </c>
      <c r="D186" s="65">
        <v>58</v>
      </c>
      <c r="E186" s="69">
        <v>7.579225352112676</v>
      </c>
      <c r="F186" s="69">
        <v>24.741379310344829</v>
      </c>
      <c r="G186" s="68">
        <v>143.5</v>
      </c>
      <c r="H186" s="65">
        <v>109</v>
      </c>
      <c r="I186" s="65">
        <v>41</v>
      </c>
      <c r="J186" s="8">
        <f t="shared" si="41"/>
        <v>47.526132404181183</v>
      </c>
      <c r="K186" s="8">
        <f>(H186*4/B186)*100</f>
        <v>30.383275261324044</v>
      </c>
      <c r="L186" s="8">
        <f>(I186*6/B186)*100</f>
        <v>17.142857142857142</v>
      </c>
    </row>
    <row r="187" spans="1:12">
      <c r="A187" s="66" t="s">
        <v>46</v>
      </c>
      <c r="B187" s="65">
        <v>9554</v>
      </c>
      <c r="C187" s="65">
        <v>6414</v>
      </c>
      <c r="D187" s="65">
        <v>385</v>
      </c>
      <c r="E187" s="69">
        <v>8.9373246024321791</v>
      </c>
      <c r="F187" s="69">
        <v>24.815584415584414</v>
      </c>
      <c r="G187" s="68">
        <v>164.72413793103448</v>
      </c>
      <c r="H187" s="65">
        <v>775</v>
      </c>
      <c r="I187" s="65">
        <v>487</v>
      </c>
      <c r="J187" s="8">
        <f t="shared" si="41"/>
        <v>63.031191124136484</v>
      </c>
      <c r="K187" s="8">
        <f>(H187*4/B187)*100</f>
        <v>32.447142558090853</v>
      </c>
      <c r="L187" s="8">
        <f>(I187*6/B187)*100</f>
        <v>30.584048566045634</v>
      </c>
    </row>
    <row r="188" spans="1:12">
      <c r="A188" s="66" t="s">
        <v>48</v>
      </c>
      <c r="B188" s="65">
        <v>3547</v>
      </c>
      <c r="C188" s="65">
        <v>2621</v>
      </c>
      <c r="D188" s="65">
        <v>136</v>
      </c>
      <c r="E188" s="69">
        <v>8.1198016024418163</v>
      </c>
      <c r="F188" s="69">
        <v>26.080882352941178</v>
      </c>
      <c r="G188" s="68">
        <v>161.22727272727272</v>
      </c>
      <c r="H188" s="65">
        <v>271</v>
      </c>
      <c r="I188" s="65">
        <v>120</v>
      </c>
      <c r="J188" s="8">
        <f t="shared" si="41"/>
        <v>50.859881590076128</v>
      </c>
      <c r="K188" s="8">
        <f>(H188*4/B188)*100</f>
        <v>30.561037496475898</v>
      </c>
      <c r="L188" s="8">
        <f>(I188*6/B188)*100</f>
        <v>20.298844093600227</v>
      </c>
    </row>
    <row r="189" spans="1:12">
      <c r="A189" s="66" t="s">
        <v>49</v>
      </c>
      <c r="B189" s="65">
        <v>14902</v>
      </c>
      <c r="C189" s="65">
        <v>10998</v>
      </c>
      <c r="D189" s="65">
        <v>611</v>
      </c>
      <c r="E189" s="69">
        <v>8.1298417894162576</v>
      </c>
      <c r="F189" s="69">
        <v>24.389525368248773</v>
      </c>
      <c r="G189" s="68">
        <v>155.22916666666666</v>
      </c>
      <c r="H189" s="65">
        <v>1242</v>
      </c>
      <c r="I189" s="65">
        <v>564</v>
      </c>
      <c r="J189" s="8">
        <f t="shared" si="41"/>
        <v>56.046168299557102</v>
      </c>
      <c r="K189" s="8">
        <f>(H189*4/B189)*100</f>
        <v>33.337807005771033</v>
      </c>
      <c r="L189" s="8">
        <f>(I189*6/B189)*100</f>
        <v>22.708361293786069</v>
      </c>
    </row>
    <row r="190" spans="1:12">
      <c r="A190" s="66" t="s">
        <v>51</v>
      </c>
      <c r="B190" s="65">
        <v>9193</v>
      </c>
      <c r="C190" s="65">
        <v>6648</v>
      </c>
      <c r="D190" s="65">
        <v>357</v>
      </c>
      <c r="E190" s="69">
        <v>8.2969314079422389</v>
      </c>
      <c r="F190" s="69">
        <v>25.750700280112046</v>
      </c>
      <c r="G190" s="68">
        <v>158.5</v>
      </c>
      <c r="H190" s="65">
        <v>690</v>
      </c>
      <c r="I190" s="65">
        <v>367</v>
      </c>
      <c r="J190" s="8">
        <f t="shared" si="41"/>
        <v>53.975851191123681</v>
      </c>
      <c r="K190" s="8">
        <f>(H190*4/B190)*100</f>
        <v>30.022843467855974</v>
      </c>
      <c r="L190" s="8">
        <f>(I190*6/B190)*100</f>
        <v>23.953007723267703</v>
      </c>
    </row>
    <row r="191" spans="1:12">
      <c r="A191" s="70"/>
      <c r="B191" s="65"/>
      <c r="C191" s="65"/>
      <c r="D191" s="67"/>
      <c r="E191" s="71"/>
      <c r="F191" s="71"/>
      <c r="G191" s="72"/>
      <c r="H191" s="67"/>
      <c r="I191" s="67"/>
      <c r="J191" s="73"/>
      <c r="K191" s="73"/>
      <c r="L191" s="73"/>
    </row>
    <row r="192" spans="1:12">
      <c r="B192" s="4" t="s">
        <v>11</v>
      </c>
      <c r="C192" s="4"/>
    </row>
    <row r="193" spans="1:3">
      <c r="A193" s="15" t="s">
        <v>57</v>
      </c>
      <c r="B193" s="8">
        <v>8.1985597922323219</v>
      </c>
      <c r="C193" s="8"/>
    </row>
    <row r="194" spans="1:3">
      <c r="A194" s="66" t="s">
        <v>55</v>
      </c>
      <c r="B194" s="8">
        <v>8.562555456965395</v>
      </c>
      <c r="C194" s="8"/>
    </row>
    <row r="195" spans="1:3">
      <c r="A195" s="66" t="s">
        <v>65</v>
      </c>
      <c r="B195" s="69">
        <v>8.0496815286624201</v>
      </c>
      <c r="C195" s="69"/>
    </row>
    <row r="196" spans="1:3">
      <c r="A196" s="66" t="s">
        <v>40</v>
      </c>
      <c r="B196" s="69">
        <v>8.6887115165336386</v>
      </c>
      <c r="C196" s="69"/>
    </row>
    <row r="197" spans="1:3">
      <c r="A197" s="66" t="s">
        <v>59</v>
      </c>
      <c r="B197" s="69">
        <v>8.6594594594594589</v>
      </c>
      <c r="C197" s="69"/>
    </row>
    <row r="198" spans="1:3">
      <c r="A198" s="66" t="s">
        <v>58</v>
      </c>
      <c r="B198" s="69">
        <v>7.9382364892320192</v>
      </c>
      <c r="C198" s="69"/>
    </row>
    <row r="199" spans="1:3">
      <c r="A199" s="66" t="s">
        <v>43</v>
      </c>
      <c r="B199" s="69">
        <v>7.5602598027423618</v>
      </c>
      <c r="C199" s="69"/>
    </row>
    <row r="200" spans="1:3">
      <c r="A200" s="66" t="s">
        <v>60</v>
      </c>
      <c r="B200" s="69">
        <v>7.579225352112676</v>
      </c>
      <c r="C200" s="69"/>
    </row>
    <row r="201" spans="1:3">
      <c r="A201" s="66" t="s">
        <v>61</v>
      </c>
      <c r="B201" s="69">
        <v>8.9373246024321791</v>
      </c>
      <c r="C201" s="69"/>
    </row>
    <row r="202" spans="1:3">
      <c r="A202" s="66" t="s">
        <v>62</v>
      </c>
      <c r="B202" s="69">
        <v>8.1198016024418163</v>
      </c>
      <c r="C202" s="69"/>
    </row>
    <row r="203" spans="1:3">
      <c r="A203" s="66" t="s">
        <v>63</v>
      </c>
      <c r="B203" s="69">
        <v>8.1298417894162576</v>
      </c>
      <c r="C203" s="69"/>
    </row>
    <row r="204" spans="1:3">
      <c r="A204" s="66" t="s">
        <v>64</v>
      </c>
      <c r="B204" s="69">
        <v>8.2969314079422389</v>
      </c>
      <c r="C204" s="69"/>
    </row>
    <row r="206" spans="1:3">
      <c r="B206" s="4" t="s">
        <v>12</v>
      </c>
    </row>
    <row r="207" spans="1:3">
      <c r="A207" s="15" t="s">
        <v>57</v>
      </c>
      <c r="B207" s="8">
        <v>24.575371549893841</v>
      </c>
    </row>
    <row r="208" spans="1:3">
      <c r="A208" s="66" t="s">
        <v>55</v>
      </c>
      <c r="B208" s="8">
        <v>26.151761517615178</v>
      </c>
    </row>
    <row r="209" spans="1:5">
      <c r="A209" s="66" t="s">
        <v>65</v>
      </c>
      <c r="B209" s="69">
        <v>22.487544483985765</v>
      </c>
    </row>
    <row r="210" spans="1:5">
      <c r="A210" s="66" t="s">
        <v>40</v>
      </c>
      <c r="B210" s="69">
        <v>25.4</v>
      </c>
    </row>
    <row r="211" spans="1:5">
      <c r="A211" s="66" t="s">
        <v>59</v>
      </c>
      <c r="B211" s="69">
        <v>28.607142857142858</v>
      </c>
    </row>
    <row r="212" spans="1:5">
      <c r="A212" s="66" t="s">
        <v>58</v>
      </c>
      <c r="B212" s="69">
        <v>24.854961832061068</v>
      </c>
    </row>
    <row r="213" spans="1:5">
      <c r="A213" s="66" t="s">
        <v>43</v>
      </c>
      <c r="B213" s="69">
        <v>25.062200956937801</v>
      </c>
    </row>
    <row r="214" spans="1:5">
      <c r="A214" s="66" t="s">
        <v>60</v>
      </c>
      <c r="B214" s="69">
        <v>24.741379310344829</v>
      </c>
    </row>
    <row r="215" spans="1:5">
      <c r="A215" s="66" t="s">
        <v>61</v>
      </c>
      <c r="B215" s="69">
        <v>24.815584415584414</v>
      </c>
    </row>
    <row r="216" spans="1:5">
      <c r="A216" s="66" t="s">
        <v>62</v>
      </c>
      <c r="B216" s="69">
        <v>26.080882352941178</v>
      </c>
    </row>
    <row r="217" spans="1:5">
      <c r="A217" s="66" t="s">
        <v>63</v>
      </c>
      <c r="B217" s="69">
        <v>24.389525368248773</v>
      </c>
    </row>
    <row r="218" spans="1:5">
      <c r="A218" s="66" t="s">
        <v>64</v>
      </c>
      <c r="B218" s="69">
        <v>25.750700280112046</v>
      </c>
    </row>
    <row r="219" spans="1:5">
      <c r="A219" s="70"/>
      <c r="B219" s="71"/>
    </row>
    <row r="220" spans="1:5">
      <c r="B220" t="s">
        <v>66</v>
      </c>
      <c r="E220" t="s">
        <v>67</v>
      </c>
    </row>
    <row r="221" spans="1:5">
      <c r="A221" s="15" t="s">
        <v>57</v>
      </c>
      <c r="B221" s="8">
        <v>32.829373650107989</v>
      </c>
      <c r="D221" s="15" t="s">
        <v>57</v>
      </c>
      <c r="E221" s="8">
        <v>18.29805615550756</v>
      </c>
    </row>
    <row r="222" spans="1:5">
      <c r="A222" s="66" t="s">
        <v>55</v>
      </c>
      <c r="B222" s="8">
        <v>33.284974093264246</v>
      </c>
      <c r="D222" s="66" t="s">
        <v>55</v>
      </c>
      <c r="E222" s="8">
        <v>23.626943005181346</v>
      </c>
    </row>
    <row r="223" spans="1:5">
      <c r="A223" s="66" t="s">
        <v>65</v>
      </c>
      <c r="B223" s="8">
        <v>31.460674157303369</v>
      </c>
      <c r="D223" s="66" t="s">
        <v>65</v>
      </c>
      <c r="E223" s="8">
        <v>18.040829245133725</v>
      </c>
    </row>
    <row r="224" spans="1:5">
      <c r="A224" s="66" t="s">
        <v>40</v>
      </c>
      <c r="B224" s="8">
        <v>35.905511811023622</v>
      </c>
      <c r="D224" s="66" t="s">
        <v>40</v>
      </c>
      <c r="E224" s="8">
        <v>27.401574803149607</v>
      </c>
    </row>
    <row r="225" spans="1:5">
      <c r="A225" s="66" t="s">
        <v>59</v>
      </c>
      <c r="B225" s="8">
        <v>17.644610903037869</v>
      </c>
      <c r="D225" s="66" t="s">
        <v>59</v>
      </c>
      <c r="E225" s="8">
        <v>14.232209737827715</v>
      </c>
    </row>
    <row r="226" spans="1:5">
      <c r="A226" s="66" t="s">
        <v>58</v>
      </c>
      <c r="B226" s="8">
        <v>30.0982800982801</v>
      </c>
      <c r="D226" s="66" t="s">
        <v>58</v>
      </c>
      <c r="E226" s="8">
        <v>16.584766584766587</v>
      </c>
    </row>
    <row r="227" spans="1:5">
      <c r="A227" s="66" t="s">
        <v>43</v>
      </c>
      <c r="B227" s="8">
        <v>31.233295150820922</v>
      </c>
      <c r="D227" s="66" t="s">
        <v>43</v>
      </c>
      <c r="E227" s="8">
        <v>17.869415807560138</v>
      </c>
    </row>
    <row r="228" spans="1:5">
      <c r="A228" s="66" t="s">
        <v>60</v>
      </c>
      <c r="B228" s="8">
        <v>30.383275261324044</v>
      </c>
      <c r="D228" s="66" t="s">
        <v>60</v>
      </c>
      <c r="E228" s="8">
        <v>17.142857142857142</v>
      </c>
    </row>
    <row r="229" spans="1:5">
      <c r="A229" s="66" t="s">
        <v>61</v>
      </c>
      <c r="B229" s="8">
        <v>32.447142558090853</v>
      </c>
      <c r="D229" s="66" t="s">
        <v>61</v>
      </c>
      <c r="E229" s="8">
        <v>30.584048566045634</v>
      </c>
    </row>
    <row r="230" spans="1:5">
      <c r="A230" s="66" t="s">
        <v>62</v>
      </c>
      <c r="B230" s="8">
        <v>30.561037496475898</v>
      </c>
      <c r="D230" s="66" t="s">
        <v>62</v>
      </c>
      <c r="E230" s="8">
        <v>20.298844093600227</v>
      </c>
    </row>
    <row r="231" spans="1:5">
      <c r="A231" s="66" t="s">
        <v>63</v>
      </c>
      <c r="B231" s="8">
        <v>33.337807005771033</v>
      </c>
      <c r="D231" s="66" t="s">
        <v>63</v>
      </c>
      <c r="E231" s="8">
        <v>22.708361293786069</v>
      </c>
    </row>
    <row r="232" spans="1:5">
      <c r="A232" s="66" t="s">
        <v>64</v>
      </c>
      <c r="B232" s="8">
        <v>30.022843467855974</v>
      </c>
      <c r="D232" s="66" t="s">
        <v>64</v>
      </c>
      <c r="E232" s="8">
        <v>23.953007723267703</v>
      </c>
    </row>
    <row r="234" spans="1:5">
      <c r="B234" t="s">
        <v>68</v>
      </c>
    </row>
    <row r="235" spans="1:5">
      <c r="A235" s="15" t="s">
        <v>57</v>
      </c>
      <c r="B235" s="8">
        <v>51.127429805615549</v>
      </c>
    </row>
    <row r="236" spans="1:5">
      <c r="A236" s="66" t="s">
        <v>55</v>
      </c>
      <c r="B236" s="8">
        <v>56.911917098445592</v>
      </c>
    </row>
    <row r="237" spans="1:5">
      <c r="A237" s="66" t="s">
        <v>65</v>
      </c>
      <c r="B237" s="8">
        <v>49.501503402437095</v>
      </c>
    </row>
    <row r="238" spans="1:5">
      <c r="A238" s="66" t="s">
        <v>40</v>
      </c>
      <c r="B238" s="8">
        <v>63.30708661417323</v>
      </c>
    </row>
    <row r="239" spans="1:5">
      <c r="A239" s="66" t="s">
        <v>59</v>
      </c>
      <c r="B239" s="8">
        <v>31.876820640865581</v>
      </c>
    </row>
    <row r="240" spans="1:5">
      <c r="A240" s="66" t="s">
        <v>58</v>
      </c>
      <c r="B240" s="8">
        <v>46.683046683046683</v>
      </c>
    </row>
    <row r="241" spans="1:2">
      <c r="A241" s="66" t="s">
        <v>43</v>
      </c>
      <c r="B241" s="8">
        <v>49.10271095838106</v>
      </c>
    </row>
    <row r="242" spans="1:2">
      <c r="A242" s="66" t="s">
        <v>60</v>
      </c>
      <c r="B242" s="8">
        <v>47.526132404181183</v>
      </c>
    </row>
    <row r="243" spans="1:2">
      <c r="A243" s="66" t="s">
        <v>61</v>
      </c>
      <c r="B243" s="8">
        <v>63.031191124136484</v>
      </c>
    </row>
    <row r="244" spans="1:2">
      <c r="A244" s="66" t="s">
        <v>62</v>
      </c>
      <c r="B244" s="8">
        <v>50.859881590076128</v>
      </c>
    </row>
    <row r="245" spans="1:2">
      <c r="A245" s="66" t="s">
        <v>63</v>
      </c>
      <c r="B245" s="8">
        <v>56.046168299557102</v>
      </c>
    </row>
    <row r="246" spans="1:2">
      <c r="A246" s="66" t="s">
        <v>64</v>
      </c>
      <c r="B246" s="8">
        <v>53.975851191123681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2018-03-26T09:55:26Z</cp:lastPrinted>
  <dcterms:created xsi:type="dcterms:W3CDTF">2018-03-26T09:47:22Z</dcterms:created>
  <dcterms:modified xsi:type="dcterms:W3CDTF">2018-04-08T06:02:48Z</dcterms:modified>
</cp:coreProperties>
</file>