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0" yWindow="300" windowWidth="18850" windowHeight="7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55" i="1"/>
  <c r="S55"/>
  <c r="M55"/>
  <c r="N55"/>
  <c r="B55"/>
  <c r="C55"/>
  <c r="D55"/>
  <c r="E55"/>
  <c r="F55"/>
  <c r="G55"/>
  <c r="H55"/>
  <c r="I55"/>
  <c r="M46" l="1"/>
  <c r="M33"/>
  <c r="M18"/>
  <c r="M13"/>
  <c r="M8"/>
  <c r="Q55" l="1"/>
  <c r="O55"/>
  <c r="P55"/>
  <c r="J55"/>
  <c r="K55"/>
  <c r="L55"/>
  <c r="R46"/>
  <c r="S46"/>
  <c r="N46"/>
  <c r="Q46" s="1"/>
  <c r="B46"/>
  <c r="C46"/>
  <c r="P46" s="1"/>
  <c r="D46"/>
  <c r="E46"/>
  <c r="F46"/>
  <c r="G46"/>
  <c r="H46"/>
  <c r="I46"/>
  <c r="P8"/>
  <c r="R8"/>
  <c r="S8"/>
  <c r="N8"/>
  <c r="Q8" s="1"/>
  <c r="B8"/>
  <c r="C8"/>
  <c r="L8" s="1"/>
  <c r="D8"/>
  <c r="E8"/>
  <c r="F8"/>
  <c r="G8"/>
  <c r="H8"/>
  <c r="I8"/>
  <c r="P38"/>
  <c r="J38"/>
  <c r="R38"/>
  <c r="S38"/>
  <c r="M38"/>
  <c r="N38"/>
  <c r="B38"/>
  <c r="C38"/>
  <c r="D38"/>
  <c r="E38"/>
  <c r="F38"/>
  <c r="G38"/>
  <c r="H38"/>
  <c r="I38"/>
  <c r="R18"/>
  <c r="S18"/>
  <c r="N18"/>
  <c r="B18"/>
  <c r="C18"/>
  <c r="D18"/>
  <c r="E18"/>
  <c r="F18"/>
  <c r="G18"/>
  <c r="H18"/>
  <c r="I18"/>
  <c r="R13"/>
  <c r="S13"/>
  <c r="P13"/>
  <c r="N13"/>
  <c r="B13"/>
  <c r="C13"/>
  <c r="D13"/>
  <c r="E13"/>
  <c r="F13"/>
  <c r="G13"/>
  <c r="H13"/>
  <c r="I13"/>
  <c r="R33"/>
  <c r="S33"/>
  <c r="N33"/>
  <c r="B33"/>
  <c r="C33"/>
  <c r="J33" s="1"/>
  <c r="D33"/>
  <c r="E33"/>
  <c r="F33"/>
  <c r="G33"/>
  <c r="H33"/>
  <c r="I33"/>
  <c r="Q7"/>
  <c r="P7"/>
  <c r="O7"/>
  <c r="L7"/>
  <c r="K7"/>
  <c r="J7"/>
  <c r="Q32"/>
  <c r="P32"/>
  <c r="O32"/>
  <c r="L32"/>
  <c r="K32"/>
  <c r="J32"/>
  <c r="Q31"/>
  <c r="P31"/>
  <c r="O31"/>
  <c r="L31"/>
  <c r="K31"/>
  <c r="J31"/>
  <c r="Q5"/>
  <c r="P5"/>
  <c r="O5"/>
  <c r="L5"/>
  <c r="K5"/>
  <c r="J5"/>
  <c r="O46" l="1"/>
  <c r="O8"/>
  <c r="L46"/>
  <c r="K46"/>
  <c r="K8"/>
  <c r="J46"/>
  <c r="J8"/>
  <c r="O38"/>
  <c r="K13"/>
  <c r="K38"/>
  <c r="O33"/>
  <c r="J13"/>
  <c r="Q38"/>
  <c r="Q13"/>
  <c r="L38"/>
  <c r="Q33"/>
  <c r="O13"/>
  <c r="P33"/>
  <c r="L13"/>
  <c r="L33"/>
  <c r="K33"/>
  <c r="Q30"/>
  <c r="P30"/>
  <c r="O30"/>
  <c r="L30"/>
  <c r="K30"/>
  <c r="J30"/>
  <c r="Q4"/>
  <c r="P4"/>
  <c r="O4"/>
  <c r="L4"/>
  <c r="K4"/>
  <c r="J4"/>
  <c r="Q17" l="1"/>
  <c r="P17"/>
  <c r="O17"/>
  <c r="L17"/>
  <c r="K17"/>
  <c r="J17"/>
  <c r="O45" l="1"/>
  <c r="Q45"/>
  <c r="P45"/>
  <c r="K45"/>
  <c r="J45"/>
  <c r="L45"/>
  <c r="O44"/>
  <c r="Q44"/>
  <c r="P44"/>
  <c r="K44"/>
  <c r="J44"/>
  <c r="L44"/>
  <c r="Q43" l="1"/>
  <c r="P43"/>
  <c r="O43"/>
  <c r="L43"/>
  <c r="K43"/>
  <c r="J43"/>
  <c r="Q42"/>
  <c r="P42"/>
  <c r="O42"/>
  <c r="L42"/>
  <c r="K42"/>
  <c r="J42"/>
  <c r="Q12" l="1"/>
  <c r="P12"/>
  <c r="O12"/>
  <c r="L12"/>
  <c r="K12"/>
  <c r="J12"/>
  <c r="O37"/>
  <c r="Q37"/>
  <c r="P37"/>
  <c r="K37"/>
  <c r="J37"/>
  <c r="L37"/>
  <c r="P16" l="1"/>
  <c r="O16"/>
  <c r="Q16"/>
  <c r="K16"/>
  <c r="J16"/>
  <c r="L16"/>
  <c r="Q11"/>
  <c r="P11"/>
  <c r="O11"/>
  <c r="L11"/>
  <c r="K11"/>
  <c r="J11"/>
  <c r="O29"/>
  <c r="Q29"/>
  <c r="P29"/>
  <c r="K29"/>
  <c r="J29"/>
  <c r="L29"/>
  <c r="O28" l="1"/>
  <c r="Q28"/>
  <c r="P28"/>
  <c r="K28"/>
  <c r="J28"/>
  <c r="L28"/>
  <c r="O27"/>
  <c r="Q27"/>
  <c r="P27"/>
  <c r="J27"/>
  <c r="K27"/>
  <c r="L27"/>
  <c r="O26" l="1"/>
  <c r="Q26"/>
  <c r="P26"/>
  <c r="J26"/>
  <c r="K26"/>
  <c r="L26"/>
  <c r="O25" l="1"/>
  <c r="Q25"/>
  <c r="P25"/>
  <c r="J25"/>
  <c r="K25"/>
  <c r="L25"/>
  <c r="Q24"/>
  <c r="P24"/>
  <c r="O24"/>
  <c r="L24"/>
  <c r="K24"/>
  <c r="J24"/>
  <c r="Q23"/>
  <c r="P23"/>
  <c r="O23"/>
  <c r="L23"/>
  <c r="K23"/>
  <c r="J23"/>
  <c r="Q22" l="1"/>
  <c r="P22"/>
  <c r="O22"/>
  <c r="L22"/>
  <c r="K22"/>
  <c r="J22"/>
  <c r="Q41"/>
  <c r="P41"/>
  <c r="O41"/>
  <c r="L41"/>
  <c r="K41"/>
  <c r="J41"/>
  <c r="Q36"/>
  <c r="P36"/>
  <c r="O36"/>
  <c r="L36"/>
  <c r="K36"/>
  <c r="J36"/>
  <c r="Q21"/>
  <c r="P21"/>
  <c r="O21"/>
  <c r="L21"/>
  <c r="K21"/>
  <c r="J21"/>
  <c r="Q20"/>
  <c r="P20"/>
  <c r="O20"/>
  <c r="L20"/>
  <c r="K20"/>
  <c r="J20"/>
  <c r="Q19"/>
  <c r="P19"/>
  <c r="O19"/>
  <c r="L19"/>
  <c r="K19"/>
  <c r="J19"/>
  <c r="Q18"/>
  <c r="P18"/>
  <c r="O18"/>
  <c r="L18"/>
  <c r="K18"/>
  <c r="J18"/>
  <c r="Q15"/>
  <c r="P15"/>
  <c r="O15"/>
  <c r="L15"/>
  <c r="K15"/>
  <c r="J15"/>
  <c r="Q10"/>
  <c r="P10"/>
  <c r="O10"/>
  <c r="L10"/>
  <c r="K10"/>
  <c r="J10"/>
  <c r="Q6"/>
  <c r="P6"/>
  <c r="O6"/>
  <c r="L6"/>
  <c r="K6"/>
  <c r="J6"/>
  <c r="Q3"/>
  <c r="P3"/>
  <c r="O3"/>
  <c r="L3"/>
  <c r="K3"/>
  <c r="J3"/>
  <c r="Q2"/>
  <c r="P2"/>
  <c r="O2"/>
  <c r="L2"/>
  <c r="K2"/>
  <c r="J2"/>
</calcChain>
</file>

<file path=xl/sharedStrings.xml><?xml version="1.0" encoding="utf-8"?>
<sst xmlns="http://schemas.openxmlformats.org/spreadsheetml/2006/main" count="104" uniqueCount="54">
  <si>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</si>
  <si>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</si>
  <si>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</si>
  <si>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</si>
  <si>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</si>
  <si>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</si>
  <si>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</si>
  <si>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</si>
  <si>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</si>
  <si>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</si>
  <si>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</si>
  <si>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</si>
  <si>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</si>
  <si>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</si>
  <si>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</si>
  <si>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 sixes</t>
  </si>
  <si>
    <t>50 pp</t>
  </si>
  <si>
    <t>50 run</t>
  </si>
  <si>
    <t>Eden Park</t>
  </si>
  <si>
    <t>Hagley</t>
  </si>
  <si>
    <t>Seddon</t>
  </si>
  <si>
    <t>University Oval</t>
  </si>
  <si>
    <t>Westpac</t>
  </si>
  <si>
    <t>McLean Park</t>
  </si>
  <si>
    <t>nd  w</t>
  </si>
  <si>
    <t>o  a</t>
  </si>
  <si>
    <t>nd   o</t>
  </si>
  <si>
    <t>c      cd</t>
  </si>
  <si>
    <t>nd   c</t>
  </si>
  <si>
    <t>c   w</t>
  </si>
  <si>
    <t>a   o</t>
  </si>
  <si>
    <t>nd    cd</t>
  </si>
  <si>
    <t>w   o</t>
  </si>
  <si>
    <t>nd     w</t>
  </si>
  <si>
    <t>nd   a</t>
  </si>
  <si>
    <t>a    w</t>
  </si>
  <si>
    <t>cd    w</t>
  </si>
  <si>
    <t>a    cd</t>
  </si>
  <si>
    <t>c   nd</t>
  </si>
  <si>
    <t>c    o</t>
  </si>
  <si>
    <t>o     cd</t>
  </si>
  <si>
    <t>o     c</t>
  </si>
  <si>
    <t>w    a</t>
  </si>
  <si>
    <t>w    c</t>
  </si>
  <si>
    <t>w     cd</t>
  </si>
  <si>
    <t>cd      a</t>
  </si>
  <si>
    <t>o     nd</t>
  </si>
  <si>
    <t>cd        o</t>
  </si>
  <si>
    <t>a         c</t>
  </si>
  <si>
    <t>cd        nd</t>
  </si>
  <si>
    <t>cd          c</t>
  </si>
  <si>
    <t>nd       a</t>
  </si>
  <si>
    <t>correct</t>
  </si>
  <si>
    <t>2014/15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</si>
</sst>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Times New Roman"/>
      <family val="1"/>
    </font>
    <font>
      <sz val="8"/>
      <color theme="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0" fillId="4" borderId="0" xfId="0" applyFill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0" fillId="5" borderId="0" xfId="0" applyFill="1"/>
    <xf numFmtId="0" fontId="10" fillId="2" borderId="1" xfId="0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3" fillId="4" borderId="1" xfId="0" applyFont="1" applyFill="1" applyBorder="1"/>
    <xf numFmtId="0" fontId="9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2" borderId="0" xfId="0" applyFont="1" applyFill="1"/>
    <xf numFmtId="2" fontId="13" fillId="2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left"/>
    </xf>
    <xf numFmtId="0" fontId="12" fillId="0" borderId="1" xfId="0" applyFont="1" applyBorder="1"/>
    <xf numFmtId="2" fontId="12" fillId="2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0" fontId="0" fillId="6" borderId="0" xfId="0" applyFill="1"/>
    <xf numFmtId="0" fontId="3" fillId="0" borderId="1" xfId="0" applyFont="1" applyFill="1" applyBorder="1"/>
    <xf numFmtId="0" fontId="14" fillId="0" borderId="0" xfId="0" applyFont="1" applyFill="1"/>
    <xf numFmtId="2" fontId="3" fillId="0" borderId="1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tabSelected="1" topLeftCell="A34" workbookViewId="0">
      <selection activeCell="T60" sqref="T60"/>
    </sheetView>
  </sheetViews>
  <sheetFormatPr defaultRowHeight="14.5"/>
  <cols>
    <col min="1" max="1" width="10.1796875" customWidth="1"/>
    <col min="2" max="2" width="5" customWidth="1"/>
    <col min="3" max="3" width="5.6328125" customWidth="1"/>
    <col min="4" max="4" width="6.81640625" customWidth="1"/>
    <col min="5" max="5" width="5.453125" customWidth="1"/>
    <col min="6" max="6" width="5" customWidth="1"/>
    <col min="7" max="7" width="6.1796875" customWidth="1"/>
    <col min="8" max="9" width="5.6328125" customWidth="1"/>
    <col min="10" max="10" width="7.453125" customWidth="1"/>
    <col min="11" max="11" width="6.54296875" customWidth="1"/>
    <col min="12" max="12" width="8" customWidth="1"/>
    <col min="13" max="13" width="6.1796875" customWidth="1"/>
    <col min="14" max="14" width="7" customWidth="1"/>
    <col min="18" max="18" width="6.90625" customWidth="1"/>
    <col min="19" max="19" width="7.6328125" customWidth="1"/>
  </cols>
  <sheetData>
    <row r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2" t="s">
        <v>16</v>
      </c>
      <c r="S1" s="2" t="s">
        <v>17</v>
      </c>
    </row>
    <row r="2" spans="1:20">
      <c r="A2" s="6"/>
      <c r="B2" s="7"/>
      <c r="C2" s="8"/>
      <c r="D2" s="8"/>
      <c r="E2" s="8"/>
      <c r="F2" s="8"/>
      <c r="G2" s="8"/>
      <c r="H2" s="8"/>
      <c r="I2" s="8"/>
      <c r="J2" s="9" t="e">
        <f>C2/(H2/6)</f>
        <v>#DIV/0!</v>
      </c>
      <c r="K2" s="9" t="e">
        <f>C2/I2</f>
        <v>#DIV/0!</v>
      </c>
      <c r="L2" s="10" t="e">
        <f>C2/B2</f>
        <v>#DIV/0!</v>
      </c>
      <c r="M2" s="8"/>
      <c r="N2" s="8"/>
      <c r="O2" s="11" t="e">
        <f>(M2*4+N2*6)/C2*100</f>
        <v>#DIV/0!</v>
      </c>
      <c r="P2" s="11" t="e">
        <f>(M2*4)/C2*100</f>
        <v>#DIV/0!</v>
      </c>
      <c r="Q2" s="11" t="e">
        <f>(N2*6)/C2*100</f>
        <v>#DIV/0!</v>
      </c>
      <c r="R2" s="8"/>
      <c r="S2" s="8"/>
    </row>
    <row r="3" spans="1:20">
      <c r="A3" s="12" t="s">
        <v>23</v>
      </c>
      <c r="B3" s="52">
        <v>2</v>
      </c>
      <c r="C3" s="52">
        <v>242</v>
      </c>
      <c r="D3" s="52">
        <v>0</v>
      </c>
      <c r="E3" s="52">
        <v>0</v>
      </c>
      <c r="F3" s="53"/>
      <c r="G3" s="53">
        <v>1</v>
      </c>
      <c r="H3" s="52">
        <v>202</v>
      </c>
      <c r="I3" s="52">
        <v>12</v>
      </c>
      <c r="J3" s="33">
        <f>C3/(H3/6)</f>
        <v>7.1881188118811883</v>
      </c>
      <c r="K3" s="33">
        <f>C3/I3</f>
        <v>20.166666666666668</v>
      </c>
      <c r="L3" s="34">
        <f>C3/B3</f>
        <v>121</v>
      </c>
      <c r="M3" s="52">
        <v>18</v>
      </c>
      <c r="N3" s="52">
        <v>2</v>
      </c>
      <c r="O3" s="33">
        <f>(M3*4+N3*6)/C3*100</f>
        <v>34.710743801652896</v>
      </c>
      <c r="P3" s="33">
        <f>(M3*4)/C3*100</f>
        <v>29.75206611570248</v>
      </c>
      <c r="Q3" s="33">
        <f>(N3*6)/C3*100</f>
        <v>4.9586776859504136</v>
      </c>
      <c r="R3" s="31">
        <v>0</v>
      </c>
      <c r="S3" s="31">
        <v>1</v>
      </c>
      <c r="T3" s="35" t="s">
        <v>47</v>
      </c>
    </row>
    <row r="4" spans="1:20">
      <c r="A4" s="12"/>
      <c r="B4" s="52">
        <v>2</v>
      </c>
      <c r="C4" s="52">
        <v>309</v>
      </c>
      <c r="D4" s="52">
        <v>2</v>
      </c>
      <c r="E4" s="52">
        <v>0</v>
      </c>
      <c r="F4" s="53"/>
      <c r="G4" s="53">
        <v>1</v>
      </c>
      <c r="H4" s="52">
        <v>226</v>
      </c>
      <c r="I4" s="52">
        <v>8</v>
      </c>
      <c r="J4" s="33">
        <f t="shared" ref="J4:J5" si="0">C4/(H4/6)</f>
        <v>8.2035398230088497</v>
      </c>
      <c r="K4" s="33">
        <f t="shared" ref="K4:K5" si="1">C4/I4</f>
        <v>38.625</v>
      </c>
      <c r="L4" s="34">
        <f t="shared" ref="L4:L5" si="2">C4/B4</f>
        <v>154.5</v>
      </c>
      <c r="M4" s="31">
        <v>17</v>
      </c>
      <c r="N4" s="31">
        <v>11</v>
      </c>
      <c r="O4" s="33">
        <f t="shared" ref="O4:O5" si="3">(M4*4+N4*6)/C4*100</f>
        <v>43.36569579288026</v>
      </c>
      <c r="P4" s="33">
        <f t="shared" ref="P4:P5" si="4">(M4*4)/C4*100</f>
        <v>22.006472491909385</v>
      </c>
      <c r="Q4" s="33">
        <f t="shared" ref="Q4:Q5" si="5">(N4*6)/C4*100</f>
        <v>21.359223300970871</v>
      </c>
      <c r="R4" s="31">
        <v>3</v>
      </c>
      <c r="S4" s="31">
        <v>2</v>
      </c>
      <c r="T4" s="35" t="s">
        <v>48</v>
      </c>
    </row>
    <row r="5" spans="1:20">
      <c r="A5" s="12"/>
      <c r="B5" s="31">
        <v>2</v>
      </c>
      <c r="C5" s="32">
        <v>271</v>
      </c>
      <c r="D5" s="32">
        <v>0</v>
      </c>
      <c r="E5" s="32">
        <v>0</v>
      </c>
      <c r="F5" s="32"/>
      <c r="G5" s="32">
        <v>1</v>
      </c>
      <c r="H5" s="32">
        <v>236</v>
      </c>
      <c r="I5" s="32">
        <v>12</v>
      </c>
      <c r="J5" s="33">
        <f t="shared" si="0"/>
        <v>6.8898305084745761</v>
      </c>
      <c r="K5" s="33">
        <f t="shared" si="1"/>
        <v>22.583333333333332</v>
      </c>
      <c r="L5" s="34">
        <f t="shared" si="2"/>
        <v>135.5</v>
      </c>
      <c r="M5" s="31">
        <v>17</v>
      </c>
      <c r="N5" s="31">
        <v>7</v>
      </c>
      <c r="O5" s="33">
        <f t="shared" si="3"/>
        <v>40.59040590405904</v>
      </c>
      <c r="P5" s="33">
        <f t="shared" si="4"/>
        <v>25.092250922509223</v>
      </c>
      <c r="Q5" s="33">
        <f t="shared" si="5"/>
        <v>15.498154981549817</v>
      </c>
      <c r="R5" s="31">
        <v>2</v>
      </c>
      <c r="S5" s="31">
        <v>1</v>
      </c>
      <c r="T5" s="35" t="s">
        <v>51</v>
      </c>
    </row>
    <row r="6" spans="1:20">
      <c r="A6" s="13"/>
      <c r="B6" s="31">
        <v>2</v>
      </c>
      <c r="C6" s="31">
        <v>275</v>
      </c>
      <c r="D6" s="31">
        <v>0</v>
      </c>
      <c r="E6" s="31">
        <v>0</v>
      </c>
      <c r="F6" s="31"/>
      <c r="G6" s="31">
        <v>1</v>
      </c>
      <c r="H6" s="31">
        <v>189</v>
      </c>
      <c r="I6" s="31">
        <v>6</v>
      </c>
      <c r="J6" s="33">
        <f>C6/(H6/6)</f>
        <v>8.7301587301587293</v>
      </c>
      <c r="K6" s="33">
        <f>C6/I6</f>
        <v>45.833333333333336</v>
      </c>
      <c r="L6" s="34">
        <f>C6/B6</f>
        <v>137.5</v>
      </c>
      <c r="M6" s="31">
        <v>21</v>
      </c>
      <c r="N6" s="31">
        <v>12</v>
      </c>
      <c r="O6" s="33">
        <f>(M6*4+N6*6)/C6*100</f>
        <v>56.727272727272727</v>
      </c>
      <c r="P6" s="33">
        <f>(M6*4)/C6*100</f>
        <v>30.545454545454547</v>
      </c>
      <c r="Q6" s="33">
        <f>(N6*6)/C6*100</f>
        <v>26.181818181818183</v>
      </c>
      <c r="R6" s="31">
        <v>3</v>
      </c>
      <c r="S6" s="31">
        <v>1</v>
      </c>
      <c r="T6" s="35" t="s">
        <v>50</v>
      </c>
    </row>
    <row r="7" spans="1:20">
      <c r="A7" s="13"/>
      <c r="B7" s="31">
        <v>2</v>
      </c>
      <c r="C7" s="31">
        <v>296</v>
      </c>
      <c r="D7" s="31">
        <v>0</v>
      </c>
      <c r="E7" s="31">
        <v>0</v>
      </c>
      <c r="F7" s="31">
        <v>1</v>
      </c>
      <c r="G7" s="31"/>
      <c r="H7" s="31">
        <v>240</v>
      </c>
      <c r="I7" s="31">
        <v>7</v>
      </c>
      <c r="J7" s="33">
        <f t="shared" ref="J7" si="6">C7/(H7/6)</f>
        <v>7.4</v>
      </c>
      <c r="K7" s="33">
        <f t="shared" ref="K7" si="7">C7/I7</f>
        <v>42.285714285714285</v>
      </c>
      <c r="L7" s="34">
        <f t="shared" ref="L7" si="8">C7/B7</f>
        <v>148</v>
      </c>
      <c r="M7" s="31">
        <v>19</v>
      </c>
      <c r="N7" s="31">
        <v>11</v>
      </c>
      <c r="O7" s="33">
        <f t="shared" ref="O7" si="9">(M7*4+N7*6)/C7*100</f>
        <v>47.972972972972968</v>
      </c>
      <c r="P7" s="33">
        <f t="shared" ref="P7" si="10">(M7*4)/C7*100</f>
        <v>25.675675675675674</v>
      </c>
      <c r="Q7" s="33">
        <f t="shared" ref="Q7" si="11">(N7*6)/C7*100</f>
        <v>22.297297297297298</v>
      </c>
      <c r="R7" s="31">
        <v>2</v>
      </c>
      <c r="S7" s="31">
        <v>2</v>
      </c>
      <c r="T7" s="35" t="s">
        <v>49</v>
      </c>
    </row>
    <row r="8" spans="1:20">
      <c r="A8" s="12" t="s">
        <v>23</v>
      </c>
      <c r="B8" s="42">
        <f t="shared" ref="B8:I8" si="12">SUM(B3:B7)</f>
        <v>10</v>
      </c>
      <c r="C8" s="54">
        <f t="shared" si="12"/>
        <v>1393</v>
      </c>
      <c r="D8" s="54">
        <f t="shared" si="12"/>
        <v>2</v>
      </c>
      <c r="E8" s="54">
        <f t="shared" si="12"/>
        <v>0</v>
      </c>
      <c r="F8" s="54">
        <f t="shared" si="12"/>
        <v>1</v>
      </c>
      <c r="G8" s="54">
        <f t="shared" si="12"/>
        <v>4</v>
      </c>
      <c r="H8" s="54">
        <f t="shared" si="12"/>
        <v>1093</v>
      </c>
      <c r="I8" s="54">
        <f t="shared" si="12"/>
        <v>45</v>
      </c>
      <c r="J8" s="56">
        <f t="shared" ref="J8" si="13">C8/(H8/6)</f>
        <v>7.6468435498627638</v>
      </c>
      <c r="K8" s="56">
        <f t="shared" ref="K8" si="14">C8/I8</f>
        <v>30.955555555555556</v>
      </c>
      <c r="L8" s="57">
        <f t="shared" ref="L8" si="15">C8/B8</f>
        <v>139.30000000000001</v>
      </c>
      <c r="M8" s="54">
        <f>SUM(M3:M7)</f>
        <v>92</v>
      </c>
      <c r="N8" s="54">
        <f>SUM(N3:N7)</f>
        <v>43</v>
      </c>
      <c r="O8" s="56">
        <f t="shared" ref="O8" si="16">(M8*4+N8*6)/C8*100</f>
        <v>44.938980617372579</v>
      </c>
      <c r="P8" s="56">
        <f t="shared" ref="P8" si="17">(M8*4)/C8*100</f>
        <v>26.417803302225412</v>
      </c>
      <c r="Q8" s="56">
        <f t="shared" ref="Q8" si="18">(N8*6)/C8*100</f>
        <v>18.521177315147163</v>
      </c>
      <c r="R8" s="54">
        <f>SUM(R3:R7)</f>
        <v>10</v>
      </c>
      <c r="S8" s="54">
        <f>SUM(S3:S7)</f>
        <v>7</v>
      </c>
      <c r="T8" s="55"/>
    </row>
    <row r="9" spans="1:20">
      <c r="A9" s="13"/>
      <c r="B9" s="7"/>
      <c r="C9" s="7"/>
      <c r="D9" s="7"/>
      <c r="E9" s="7"/>
      <c r="F9" s="7"/>
      <c r="G9" s="7"/>
      <c r="H9" s="7"/>
      <c r="I9" s="7"/>
      <c r="J9" s="9"/>
      <c r="K9" s="9"/>
      <c r="L9" s="10"/>
      <c r="M9" s="8"/>
      <c r="N9" s="8"/>
      <c r="O9" s="11"/>
      <c r="P9" s="11"/>
      <c r="Q9" s="11"/>
      <c r="R9" s="7"/>
      <c r="S9" s="7"/>
      <c r="T9" s="15"/>
    </row>
    <row r="10" spans="1:20">
      <c r="A10" s="36" t="s">
        <v>18</v>
      </c>
      <c r="B10" s="31">
        <v>2</v>
      </c>
      <c r="C10" s="31">
        <v>351</v>
      </c>
      <c r="D10" s="31">
        <v>2</v>
      </c>
      <c r="E10" s="31">
        <v>0</v>
      </c>
      <c r="F10" s="31"/>
      <c r="G10" s="31">
        <v>1</v>
      </c>
      <c r="H10" s="31">
        <v>234</v>
      </c>
      <c r="I10" s="31">
        <v>11</v>
      </c>
      <c r="J10" s="33">
        <f>C10/(H10/6)</f>
        <v>9</v>
      </c>
      <c r="K10" s="33">
        <f>C10/I10</f>
        <v>31.90909090909091</v>
      </c>
      <c r="L10" s="34">
        <f>C10/B10</f>
        <v>175.5</v>
      </c>
      <c r="M10" s="32">
        <v>28</v>
      </c>
      <c r="N10" s="31">
        <v>19</v>
      </c>
      <c r="O10" s="33">
        <f>(M10*4+N10*6)/C10*100</f>
        <v>64.387464387464391</v>
      </c>
      <c r="P10" s="33">
        <f>(M10*4)/C10*100</f>
        <v>31.908831908831907</v>
      </c>
      <c r="Q10" s="33">
        <f>(N10*6)/C10*100</f>
        <v>32.478632478632477</v>
      </c>
      <c r="R10" s="31">
        <v>3</v>
      </c>
      <c r="S10" s="31">
        <v>2</v>
      </c>
      <c r="T10" s="35" t="s">
        <v>35</v>
      </c>
    </row>
    <row r="11" spans="1:20">
      <c r="A11" s="13"/>
      <c r="B11" s="31">
        <v>2</v>
      </c>
      <c r="C11" s="31">
        <v>305</v>
      </c>
      <c r="D11" s="31">
        <v>1</v>
      </c>
      <c r="E11" s="31">
        <v>0</v>
      </c>
      <c r="F11" s="31">
        <v>1</v>
      </c>
      <c r="G11" s="31"/>
      <c r="H11" s="31">
        <v>240</v>
      </c>
      <c r="I11" s="31">
        <v>12</v>
      </c>
      <c r="J11" s="33">
        <f t="shared" ref="J11:J12" si="19">C11/(H11/6)</f>
        <v>7.625</v>
      </c>
      <c r="K11" s="33">
        <f t="shared" ref="K11:K12" si="20">C11/I11</f>
        <v>25.416666666666668</v>
      </c>
      <c r="L11" s="34">
        <f t="shared" ref="L11:L12" si="21">C11/B11</f>
        <v>152.5</v>
      </c>
      <c r="M11" s="31">
        <v>20</v>
      </c>
      <c r="N11" s="31">
        <v>11</v>
      </c>
      <c r="O11" s="33">
        <f t="shared" ref="O11:O12" si="22">(M11*4+N11*6)/C11*100</f>
        <v>47.868852459016395</v>
      </c>
      <c r="P11" s="33">
        <f t="shared" ref="P11:P12" si="23">(M11*4)/C11*100</f>
        <v>26.229508196721312</v>
      </c>
      <c r="Q11" s="33">
        <f t="shared" ref="Q11:Q12" si="24">(N11*6)/C11*100</f>
        <v>21.639344262295083</v>
      </c>
      <c r="R11" s="31">
        <v>2</v>
      </c>
      <c r="S11" s="31">
        <v>1</v>
      </c>
      <c r="T11" s="35" t="s">
        <v>37</v>
      </c>
    </row>
    <row r="12" spans="1:20">
      <c r="A12" s="13"/>
      <c r="B12" s="31">
        <v>2</v>
      </c>
      <c r="C12" s="31">
        <v>291</v>
      </c>
      <c r="D12" s="31">
        <v>0</v>
      </c>
      <c r="E12" s="31">
        <v>0</v>
      </c>
      <c r="F12" s="31"/>
      <c r="G12" s="31">
        <v>1</v>
      </c>
      <c r="H12" s="31">
        <v>216</v>
      </c>
      <c r="I12" s="31">
        <v>8</v>
      </c>
      <c r="J12" s="33">
        <f t="shared" si="19"/>
        <v>8.0833333333333339</v>
      </c>
      <c r="K12" s="33">
        <f t="shared" si="20"/>
        <v>36.375</v>
      </c>
      <c r="L12" s="34">
        <f t="shared" si="21"/>
        <v>145.5</v>
      </c>
      <c r="M12" s="31">
        <v>18</v>
      </c>
      <c r="N12" s="31">
        <v>16</v>
      </c>
      <c r="O12" s="33">
        <f t="shared" si="22"/>
        <v>57.731958762886592</v>
      </c>
      <c r="P12" s="33">
        <f t="shared" si="23"/>
        <v>24.742268041237114</v>
      </c>
      <c r="Q12" s="33">
        <f t="shared" si="24"/>
        <v>32.989690721649481</v>
      </c>
      <c r="R12" s="31">
        <v>2</v>
      </c>
      <c r="S12" s="31">
        <v>2</v>
      </c>
      <c r="T12" s="35" t="s">
        <v>36</v>
      </c>
    </row>
    <row r="13" spans="1:20">
      <c r="A13" s="36" t="s">
        <v>18</v>
      </c>
      <c r="B13" s="54">
        <f t="shared" ref="B13:I13" si="25">SUM(B10:B12)</f>
        <v>6</v>
      </c>
      <c r="C13" s="54">
        <f t="shared" si="25"/>
        <v>947</v>
      </c>
      <c r="D13" s="54">
        <f t="shared" si="25"/>
        <v>3</v>
      </c>
      <c r="E13" s="54">
        <f t="shared" si="25"/>
        <v>0</v>
      </c>
      <c r="F13" s="54">
        <f t="shared" si="25"/>
        <v>1</v>
      </c>
      <c r="G13" s="54">
        <f t="shared" si="25"/>
        <v>2</v>
      </c>
      <c r="H13" s="54">
        <f t="shared" si="25"/>
        <v>690</v>
      </c>
      <c r="I13" s="54">
        <f t="shared" si="25"/>
        <v>31</v>
      </c>
      <c r="J13" s="61">
        <f t="shared" ref="J13" si="26">C13/(H13/6)</f>
        <v>8.234782608695653</v>
      </c>
      <c r="K13" s="61">
        <f t="shared" ref="K13" si="27">C13/I13</f>
        <v>30.548387096774192</v>
      </c>
      <c r="L13" s="58">
        <f t="shared" ref="L13" si="28">C13/B13</f>
        <v>157.83333333333334</v>
      </c>
      <c r="M13" s="58">
        <f>SUM(M10:M12)</f>
        <v>66</v>
      </c>
      <c r="N13" s="54">
        <f>SUM(N10:N12)</f>
        <v>46</v>
      </c>
      <c r="O13" s="61">
        <f t="shared" ref="O13" si="29">(M13*4+N13*6)/C13*100</f>
        <v>57.022175290390706</v>
      </c>
      <c r="P13" s="61">
        <f t="shared" ref="P13" si="30">(M13*4)/C13*100</f>
        <v>27.87750791974657</v>
      </c>
      <c r="Q13" s="61">
        <f t="shared" ref="Q13" si="31">(N13*6)/C13*100</f>
        <v>29.144667370644139</v>
      </c>
      <c r="R13" s="54">
        <f>SUM(R10:R12)</f>
        <v>7</v>
      </c>
      <c r="S13" s="54">
        <f>SUM(S10:S12)</f>
        <v>5</v>
      </c>
      <c r="T13" s="55"/>
    </row>
    <row r="14" spans="1:20">
      <c r="A14" s="13"/>
      <c r="B14" s="7"/>
      <c r="C14" s="7"/>
      <c r="D14" s="7"/>
      <c r="E14" s="7"/>
      <c r="F14" s="7"/>
      <c r="G14" s="7"/>
      <c r="H14" s="7"/>
      <c r="I14" s="7"/>
      <c r="J14" s="9"/>
      <c r="K14" s="9"/>
      <c r="L14" s="10"/>
      <c r="M14" s="14"/>
      <c r="N14" s="7"/>
      <c r="O14" s="9"/>
      <c r="P14" s="9"/>
      <c r="Q14" s="9"/>
      <c r="R14" s="7"/>
      <c r="S14" s="7"/>
      <c r="T14" s="15"/>
    </row>
    <row r="15" spans="1:20">
      <c r="A15" s="49" t="s">
        <v>19</v>
      </c>
      <c r="B15" s="37">
        <v>2</v>
      </c>
      <c r="C15" s="38">
        <v>348</v>
      </c>
      <c r="D15" s="38">
        <v>2</v>
      </c>
      <c r="E15" s="38">
        <v>0</v>
      </c>
      <c r="F15" s="38">
        <v>1</v>
      </c>
      <c r="G15" s="38"/>
      <c r="H15" s="38">
        <v>238</v>
      </c>
      <c r="I15" s="38">
        <v>15</v>
      </c>
      <c r="J15" s="39">
        <f>C15/(H15/6)</f>
        <v>8.7731092436974798</v>
      </c>
      <c r="K15" s="39">
        <f>C15/I15</f>
        <v>23.2</v>
      </c>
      <c r="L15" s="40">
        <f>C15/B15</f>
        <v>174</v>
      </c>
      <c r="M15" s="38">
        <v>27</v>
      </c>
      <c r="N15" s="38">
        <v>13</v>
      </c>
      <c r="O15" s="39">
        <f>(M15*4+N15*6)/C15*100</f>
        <v>53.448275862068961</v>
      </c>
      <c r="P15" s="39">
        <f>(M15*4)/C15*100</f>
        <v>31.03448275862069</v>
      </c>
      <c r="Q15" s="39">
        <f>(N15*6)/C15*100</f>
        <v>22.413793103448278</v>
      </c>
      <c r="R15" s="37">
        <v>3</v>
      </c>
      <c r="S15" s="37">
        <v>2</v>
      </c>
      <c r="T15" s="41" t="s">
        <v>38</v>
      </c>
    </row>
    <row r="16" spans="1:20">
      <c r="A16" s="6"/>
      <c r="B16" s="37">
        <v>2</v>
      </c>
      <c r="C16" s="38">
        <v>285</v>
      </c>
      <c r="D16" s="38">
        <v>0</v>
      </c>
      <c r="E16" s="38">
        <v>0</v>
      </c>
      <c r="F16" s="38">
        <v>1</v>
      </c>
      <c r="G16" s="38"/>
      <c r="H16" s="38">
        <v>240</v>
      </c>
      <c r="I16" s="38">
        <v>14</v>
      </c>
      <c r="J16" s="39">
        <f>C16/(H16/6)</f>
        <v>7.125</v>
      </c>
      <c r="K16" s="39">
        <f>C16/I16</f>
        <v>20.357142857142858</v>
      </c>
      <c r="L16" s="40">
        <f>C16/B16</f>
        <v>142.5</v>
      </c>
      <c r="M16" s="38">
        <v>21</v>
      </c>
      <c r="N16" s="38">
        <v>10</v>
      </c>
      <c r="O16" s="39">
        <f>(M16*4+N16*6)/C16*100</f>
        <v>50.526315789473685</v>
      </c>
      <c r="P16" s="39">
        <f>(M16*4)/C16*100</f>
        <v>29.473684210526311</v>
      </c>
      <c r="Q16" s="39">
        <f>(N16*6)/C16*100</f>
        <v>21.052631578947366</v>
      </c>
      <c r="R16" s="37">
        <v>1</v>
      </c>
      <c r="S16" s="37">
        <v>2</v>
      </c>
      <c r="T16" s="41" t="s">
        <v>39</v>
      </c>
    </row>
    <row r="17" spans="1:21">
      <c r="A17" s="6"/>
      <c r="B17" s="37">
        <v>2</v>
      </c>
      <c r="C17" s="38">
        <v>239</v>
      </c>
      <c r="D17" s="38">
        <v>0</v>
      </c>
      <c r="E17" s="38">
        <v>0</v>
      </c>
      <c r="F17" s="38"/>
      <c r="G17" s="38">
        <v>1</v>
      </c>
      <c r="H17" s="38">
        <v>233</v>
      </c>
      <c r="I17" s="38">
        <v>15</v>
      </c>
      <c r="J17" s="39">
        <f t="shared" ref="J17" si="32">C17/(H17/6)</f>
        <v>6.1545064377682399</v>
      </c>
      <c r="K17" s="39">
        <f t="shared" ref="K17" si="33">C17/I17</f>
        <v>15.933333333333334</v>
      </c>
      <c r="L17" s="40">
        <f t="shared" ref="L17" si="34">C17/B17</f>
        <v>119.5</v>
      </c>
      <c r="M17" s="37">
        <v>20</v>
      </c>
      <c r="N17" s="37">
        <v>2</v>
      </c>
      <c r="O17" s="39">
        <f t="shared" ref="O17" si="35">(M17*4+N17*6)/C17*100</f>
        <v>38.493723849372387</v>
      </c>
      <c r="P17" s="39">
        <f t="shared" ref="P17" si="36">(M17*4)/C17*100</f>
        <v>33.472803347280333</v>
      </c>
      <c r="Q17" s="39">
        <f t="shared" ref="Q17" si="37">(N17*6)/C17*100</f>
        <v>5.02092050209205</v>
      </c>
      <c r="R17" s="37">
        <v>0</v>
      </c>
      <c r="S17" s="37">
        <v>2</v>
      </c>
      <c r="T17" s="41"/>
    </row>
    <row r="18" spans="1:21">
      <c r="A18" s="49" t="s">
        <v>19</v>
      </c>
      <c r="B18" s="42">
        <f t="shared" ref="B18:I18" si="38">SUM(B15:B17)</f>
        <v>6</v>
      </c>
      <c r="C18" s="43">
        <f t="shared" si="38"/>
        <v>872</v>
      </c>
      <c r="D18" s="43">
        <f t="shared" si="38"/>
        <v>2</v>
      </c>
      <c r="E18" s="43">
        <f t="shared" si="38"/>
        <v>0</v>
      </c>
      <c r="F18" s="43">
        <f t="shared" si="38"/>
        <v>2</v>
      </c>
      <c r="G18" s="43">
        <f t="shared" si="38"/>
        <v>1</v>
      </c>
      <c r="H18" s="43">
        <f t="shared" si="38"/>
        <v>711</v>
      </c>
      <c r="I18" s="43">
        <f t="shared" si="38"/>
        <v>44</v>
      </c>
      <c r="J18" s="44">
        <f>C18/(H18/6)</f>
        <v>7.3586497890295357</v>
      </c>
      <c r="K18" s="44">
        <f>C18/I18</f>
        <v>19.818181818181817</v>
      </c>
      <c r="L18" s="45">
        <f>C18/B18</f>
        <v>145.33333333333334</v>
      </c>
      <c r="M18" s="43">
        <f>SUM(M15:M17)</f>
        <v>68</v>
      </c>
      <c r="N18" s="43">
        <f>SUM(N15:N17)</f>
        <v>25</v>
      </c>
      <c r="O18" s="44">
        <f>(M18*4+N18*6)/C18*100</f>
        <v>48.394495412844037</v>
      </c>
      <c r="P18" s="44">
        <f>(M18*4)/C18*100</f>
        <v>31.192660550458719</v>
      </c>
      <c r="Q18" s="44">
        <f>(N18*6)/C18*100</f>
        <v>17.201834862385322</v>
      </c>
      <c r="R18" s="42">
        <f>SUM(R15:R17)</f>
        <v>4</v>
      </c>
      <c r="S18" s="42">
        <f>SUM(S15:S17)</f>
        <v>6</v>
      </c>
      <c r="T18" s="15"/>
    </row>
    <row r="19" spans="1:21">
      <c r="A19" s="12"/>
      <c r="B19" s="7"/>
      <c r="C19" s="7"/>
      <c r="D19" s="7"/>
      <c r="E19" s="7"/>
      <c r="F19" s="7"/>
      <c r="G19" s="7"/>
      <c r="H19" s="7"/>
      <c r="I19" s="7"/>
      <c r="J19" s="9" t="e">
        <f>C19/(H19/6)</f>
        <v>#DIV/0!</v>
      </c>
      <c r="K19" s="9" t="e">
        <f>C19/I19</f>
        <v>#DIV/0!</v>
      </c>
      <c r="L19" s="10" t="e">
        <f>C19/B19</f>
        <v>#DIV/0!</v>
      </c>
      <c r="M19" s="7"/>
      <c r="N19" s="7"/>
      <c r="O19" s="9" t="e">
        <f>(M19*4+N19*6)/C19*100</f>
        <v>#DIV/0!</v>
      </c>
      <c r="P19" s="9" t="e">
        <f>(M19*4)/C19*100</f>
        <v>#DIV/0!</v>
      </c>
      <c r="Q19" s="9" t="e">
        <f>(N19*6)/C19*100</f>
        <v>#DIV/0!</v>
      </c>
      <c r="R19" s="7"/>
      <c r="S19" s="7"/>
      <c r="T19" s="15"/>
    </row>
    <row r="20" spans="1:21">
      <c r="A20" s="13"/>
      <c r="B20" s="7"/>
      <c r="C20" s="7"/>
      <c r="D20" s="7"/>
      <c r="E20" s="7"/>
      <c r="F20" s="7"/>
      <c r="G20" s="7"/>
      <c r="H20" s="7"/>
      <c r="I20" s="7"/>
      <c r="J20" s="9" t="e">
        <f>C20/(H20/6)</f>
        <v>#DIV/0!</v>
      </c>
      <c r="K20" s="9" t="e">
        <f>C20/I20</f>
        <v>#DIV/0!</v>
      </c>
      <c r="L20" s="10" t="e">
        <f>C20/B20</f>
        <v>#DIV/0!</v>
      </c>
      <c r="M20" s="7"/>
      <c r="N20" s="7"/>
      <c r="O20" s="9" t="e">
        <f>(M20*4+N20*6)/C20*100</f>
        <v>#DIV/0!</v>
      </c>
      <c r="P20" s="9" t="e">
        <f>(M20*4)/C20*100</f>
        <v>#DIV/0!</v>
      </c>
      <c r="Q20" s="9" t="e">
        <f>(N20*6)/C20*100</f>
        <v>#DIV/0!</v>
      </c>
      <c r="R20" s="7"/>
      <c r="S20" s="7"/>
      <c r="T20" s="15"/>
    </row>
    <row r="21" spans="1:21">
      <c r="A21" s="50" t="s">
        <v>20</v>
      </c>
      <c r="B21" s="16">
        <v>2</v>
      </c>
      <c r="C21" s="16">
        <v>288</v>
      </c>
      <c r="D21" s="16">
        <v>1</v>
      </c>
      <c r="E21" s="16">
        <v>0</v>
      </c>
      <c r="F21" s="16">
        <v>1</v>
      </c>
      <c r="G21" s="16"/>
      <c r="H21" s="16">
        <v>240</v>
      </c>
      <c r="I21" s="16">
        <v>17</v>
      </c>
      <c r="J21" s="17">
        <f t="shared" ref="J21" si="39">C21/(H21/6)</f>
        <v>7.2</v>
      </c>
      <c r="K21" s="17">
        <f t="shared" ref="K21" si="40">C21/I21</f>
        <v>16.941176470588236</v>
      </c>
      <c r="L21" s="18">
        <f t="shared" ref="L21" si="41">C21/B21</f>
        <v>144</v>
      </c>
      <c r="M21" s="16">
        <v>22</v>
      </c>
      <c r="N21" s="16">
        <v>11</v>
      </c>
      <c r="O21" s="17">
        <f t="shared" ref="O21" si="42">(M21*4+N21*6)/C21*100</f>
        <v>53.472222222222221</v>
      </c>
      <c r="P21" s="17">
        <f t="shared" ref="P21" si="43">(M21*4)/C21*100</f>
        <v>30.555555555555557</v>
      </c>
      <c r="Q21" s="17">
        <f t="shared" ref="Q21" si="44">(N21*6)/C21*100</f>
        <v>22.916666666666664</v>
      </c>
      <c r="R21" s="16">
        <v>0</v>
      </c>
      <c r="S21" s="16">
        <v>0</v>
      </c>
      <c r="T21" s="19" t="s">
        <v>24</v>
      </c>
    </row>
    <row r="22" spans="1:21">
      <c r="A22" s="6"/>
      <c r="B22" s="16">
        <v>2</v>
      </c>
      <c r="C22" s="16">
        <v>332</v>
      </c>
      <c r="D22" s="16">
        <v>2</v>
      </c>
      <c r="E22" s="16">
        <v>0</v>
      </c>
      <c r="F22" s="16">
        <v>1</v>
      </c>
      <c r="G22" s="16"/>
      <c r="H22" s="16">
        <v>240</v>
      </c>
      <c r="I22" s="16">
        <v>12</v>
      </c>
      <c r="J22" s="17">
        <f t="shared" ref="J22:J32" si="45">C22/(H22/6)</f>
        <v>8.3000000000000007</v>
      </c>
      <c r="K22" s="17">
        <f t="shared" ref="K22:K32" si="46">C22/I22</f>
        <v>27.666666666666668</v>
      </c>
      <c r="L22" s="18">
        <f t="shared" ref="L22:L33" si="47">C22/B22</f>
        <v>166</v>
      </c>
      <c r="M22" s="16">
        <v>30</v>
      </c>
      <c r="N22" s="16">
        <v>14</v>
      </c>
      <c r="O22" s="17">
        <f t="shared" ref="O22:O32" si="48">(M22*4+N22*6)/C22*100</f>
        <v>61.445783132530117</v>
      </c>
      <c r="P22" s="17">
        <f t="shared" ref="P22:P32" si="49">(M22*4)/C22*100</f>
        <v>36.144578313253014</v>
      </c>
      <c r="Q22" s="17">
        <f t="shared" ref="Q22:Q32" si="50">(N22*6)/C22*100</f>
        <v>25.301204819277107</v>
      </c>
      <c r="R22" s="16">
        <v>2</v>
      </c>
      <c r="S22" s="16">
        <v>1</v>
      </c>
      <c r="T22" s="15" t="s">
        <v>25</v>
      </c>
    </row>
    <row r="23" spans="1:21">
      <c r="A23" s="6"/>
      <c r="B23" s="62">
        <v>2</v>
      </c>
      <c r="C23" s="62">
        <v>230</v>
      </c>
      <c r="D23" s="62">
        <v>0</v>
      </c>
      <c r="E23" s="62">
        <v>0</v>
      </c>
      <c r="F23" s="62"/>
      <c r="G23" s="62">
        <v>1</v>
      </c>
      <c r="H23" s="62">
        <v>232</v>
      </c>
      <c r="I23" s="62">
        <v>11</v>
      </c>
      <c r="J23" s="63">
        <f t="shared" si="45"/>
        <v>5.9482758620689662</v>
      </c>
      <c r="K23" s="63">
        <f t="shared" si="46"/>
        <v>20.90909090909091</v>
      </c>
      <c r="L23" s="64">
        <f t="shared" si="47"/>
        <v>115</v>
      </c>
      <c r="M23" s="62">
        <v>22</v>
      </c>
      <c r="N23" s="62">
        <v>5</v>
      </c>
      <c r="O23" s="63">
        <f t="shared" si="48"/>
        <v>51.304347826086961</v>
      </c>
      <c r="P23" s="63">
        <f t="shared" si="49"/>
        <v>38.260869565217391</v>
      </c>
      <c r="Q23" s="63">
        <f t="shared" si="50"/>
        <v>13.043478260869565</v>
      </c>
      <c r="R23" s="62">
        <v>1</v>
      </c>
      <c r="S23" s="62">
        <v>0</v>
      </c>
      <c r="T23" s="65" t="s">
        <v>27</v>
      </c>
      <c r="U23" t="s">
        <v>52</v>
      </c>
    </row>
    <row r="24" spans="1:21">
      <c r="A24" s="6"/>
      <c r="B24" s="16">
        <v>2</v>
      </c>
      <c r="C24" s="16">
        <v>280</v>
      </c>
      <c r="D24" s="16">
        <v>0</v>
      </c>
      <c r="E24" s="16">
        <v>0</v>
      </c>
      <c r="F24" s="16">
        <v>1</v>
      </c>
      <c r="G24" s="16"/>
      <c r="H24" s="16">
        <v>240</v>
      </c>
      <c r="I24" s="16">
        <v>11</v>
      </c>
      <c r="J24" s="17">
        <f t="shared" si="45"/>
        <v>7</v>
      </c>
      <c r="K24" s="17">
        <f t="shared" si="46"/>
        <v>25.454545454545453</v>
      </c>
      <c r="L24" s="18">
        <f t="shared" si="47"/>
        <v>140</v>
      </c>
      <c r="M24" s="16">
        <v>23</v>
      </c>
      <c r="N24" s="16">
        <v>9</v>
      </c>
      <c r="O24" s="17">
        <f t="shared" si="48"/>
        <v>52.142857142857146</v>
      </c>
      <c r="P24" s="17">
        <f t="shared" si="49"/>
        <v>32.857142857142854</v>
      </c>
      <c r="Q24" s="17">
        <f t="shared" si="50"/>
        <v>19.285714285714288</v>
      </c>
      <c r="R24" s="16">
        <v>3</v>
      </c>
      <c r="S24" s="16">
        <v>0</v>
      </c>
      <c r="T24" s="19" t="s">
        <v>26</v>
      </c>
    </row>
    <row r="25" spans="1:21">
      <c r="A25" s="6"/>
      <c r="B25" s="16">
        <v>2</v>
      </c>
      <c r="C25" s="16">
        <v>293</v>
      </c>
      <c r="D25" s="16">
        <v>0</v>
      </c>
      <c r="E25" s="16">
        <v>0</v>
      </c>
      <c r="F25" s="16"/>
      <c r="G25" s="16">
        <v>1</v>
      </c>
      <c r="H25" s="16">
        <v>227</v>
      </c>
      <c r="I25" s="16">
        <v>9</v>
      </c>
      <c r="J25" s="17">
        <f t="shared" si="45"/>
        <v>7.7444933920704839</v>
      </c>
      <c r="K25" s="17">
        <f t="shared" si="46"/>
        <v>32.555555555555557</v>
      </c>
      <c r="L25" s="18">
        <f t="shared" si="47"/>
        <v>146.5</v>
      </c>
      <c r="M25" s="16">
        <v>22</v>
      </c>
      <c r="N25" s="16">
        <v>10</v>
      </c>
      <c r="O25" s="17">
        <f t="shared" si="48"/>
        <v>50.511945392491462</v>
      </c>
      <c r="P25" s="17">
        <f t="shared" si="49"/>
        <v>30.034129692832767</v>
      </c>
      <c r="Q25" s="17">
        <f t="shared" si="50"/>
        <v>20.477815699658702</v>
      </c>
      <c r="R25" s="16">
        <v>2</v>
      </c>
      <c r="S25" s="16">
        <v>2</v>
      </c>
      <c r="T25" s="19" t="s">
        <v>28</v>
      </c>
    </row>
    <row r="26" spans="1:21">
      <c r="A26" s="6"/>
      <c r="B26" s="16">
        <v>2</v>
      </c>
      <c r="C26" s="16">
        <v>224</v>
      </c>
      <c r="D26" s="16">
        <v>0</v>
      </c>
      <c r="E26" s="16">
        <v>0</v>
      </c>
      <c r="F26" s="16"/>
      <c r="G26" s="16">
        <v>1</v>
      </c>
      <c r="H26" s="16">
        <v>235</v>
      </c>
      <c r="I26" s="16">
        <v>14</v>
      </c>
      <c r="J26" s="17">
        <f t="shared" si="45"/>
        <v>5.719148936170213</v>
      </c>
      <c r="K26" s="17">
        <f t="shared" si="46"/>
        <v>16</v>
      </c>
      <c r="L26" s="18">
        <f t="shared" si="47"/>
        <v>112</v>
      </c>
      <c r="M26" s="16">
        <v>13</v>
      </c>
      <c r="N26" s="16">
        <v>8</v>
      </c>
      <c r="O26" s="17">
        <f t="shared" si="48"/>
        <v>44.642857142857146</v>
      </c>
      <c r="P26" s="17">
        <f t="shared" si="49"/>
        <v>23.214285714285715</v>
      </c>
      <c r="Q26" s="17">
        <f t="shared" si="50"/>
        <v>21.428571428571427</v>
      </c>
      <c r="R26" s="16">
        <v>0</v>
      </c>
      <c r="S26" s="16">
        <v>0</v>
      </c>
      <c r="T26" s="19" t="s">
        <v>29</v>
      </c>
    </row>
    <row r="27" spans="1:21">
      <c r="A27" s="6"/>
      <c r="B27" s="16">
        <v>2</v>
      </c>
      <c r="C27" s="16">
        <v>272</v>
      </c>
      <c r="D27" s="16">
        <v>1</v>
      </c>
      <c r="E27" s="16">
        <v>0</v>
      </c>
      <c r="F27" s="16">
        <v>1</v>
      </c>
      <c r="G27" s="16"/>
      <c r="H27" s="16">
        <v>211</v>
      </c>
      <c r="I27" s="16">
        <v>12</v>
      </c>
      <c r="J27" s="17">
        <f t="shared" si="45"/>
        <v>7.7345971563981051</v>
      </c>
      <c r="K27" s="17">
        <f t="shared" si="46"/>
        <v>22.666666666666668</v>
      </c>
      <c r="L27" s="18">
        <f t="shared" si="47"/>
        <v>136</v>
      </c>
      <c r="M27" s="16">
        <v>12</v>
      </c>
      <c r="N27" s="16">
        <v>18</v>
      </c>
      <c r="O27" s="17">
        <f t="shared" si="48"/>
        <v>57.352941176470587</v>
      </c>
      <c r="P27" s="17">
        <f t="shared" si="49"/>
        <v>17.647058823529413</v>
      </c>
      <c r="Q27" s="17">
        <f t="shared" si="50"/>
        <v>39.705882352941174</v>
      </c>
      <c r="R27" s="16">
        <v>1</v>
      </c>
      <c r="S27" s="16">
        <v>2</v>
      </c>
      <c r="T27" s="19" t="s">
        <v>30</v>
      </c>
    </row>
    <row r="28" spans="1:21">
      <c r="A28" s="6"/>
      <c r="B28" s="62">
        <v>2</v>
      </c>
      <c r="C28" s="62">
        <v>307</v>
      </c>
      <c r="D28" s="62">
        <v>1</v>
      </c>
      <c r="E28" s="62">
        <v>0</v>
      </c>
      <c r="F28" s="62">
        <v>1</v>
      </c>
      <c r="G28" s="62"/>
      <c r="H28" s="62">
        <v>240</v>
      </c>
      <c r="I28" s="62">
        <v>10</v>
      </c>
      <c r="J28" s="63">
        <f t="shared" si="45"/>
        <v>7.6749999999999998</v>
      </c>
      <c r="K28" s="63">
        <f t="shared" si="46"/>
        <v>30.7</v>
      </c>
      <c r="L28" s="64">
        <f t="shared" si="47"/>
        <v>153.5</v>
      </c>
      <c r="M28" s="62">
        <v>22</v>
      </c>
      <c r="N28" s="62">
        <v>11</v>
      </c>
      <c r="O28" s="63">
        <f t="shared" si="48"/>
        <v>50.162866449511398</v>
      </c>
      <c r="P28" s="63">
        <f t="shared" si="49"/>
        <v>28.664495114006517</v>
      </c>
      <c r="Q28" s="63">
        <f t="shared" si="50"/>
        <v>21.498371335504888</v>
      </c>
      <c r="R28" s="62">
        <v>3</v>
      </c>
      <c r="S28" s="62">
        <v>1</v>
      </c>
      <c r="T28" s="65" t="s">
        <v>31</v>
      </c>
      <c r="U28" s="65" t="s">
        <v>52</v>
      </c>
    </row>
    <row r="29" spans="1:21">
      <c r="A29" s="6"/>
      <c r="B29" s="16">
        <v>2</v>
      </c>
      <c r="C29" s="16">
        <v>340</v>
      </c>
      <c r="D29" s="16">
        <v>2</v>
      </c>
      <c r="E29" s="16">
        <v>0</v>
      </c>
      <c r="F29" s="16"/>
      <c r="G29" s="16">
        <v>1</v>
      </c>
      <c r="H29" s="16">
        <v>238</v>
      </c>
      <c r="I29" s="16">
        <v>14</v>
      </c>
      <c r="J29" s="17">
        <f t="shared" si="45"/>
        <v>8.5714285714285712</v>
      </c>
      <c r="K29" s="17">
        <f t="shared" si="46"/>
        <v>24.285714285714285</v>
      </c>
      <c r="L29" s="18">
        <f t="shared" si="47"/>
        <v>170</v>
      </c>
      <c r="M29" s="16">
        <v>29</v>
      </c>
      <c r="N29" s="16">
        <v>14</v>
      </c>
      <c r="O29" s="17">
        <f t="shared" si="48"/>
        <v>58.82352941176471</v>
      </c>
      <c r="P29" s="17">
        <f t="shared" si="49"/>
        <v>34.117647058823529</v>
      </c>
      <c r="Q29" s="17">
        <f t="shared" si="50"/>
        <v>24.705882352941178</v>
      </c>
      <c r="R29" s="16">
        <v>1</v>
      </c>
      <c r="S29" s="16">
        <v>1</v>
      </c>
      <c r="T29" s="19" t="s">
        <v>32</v>
      </c>
    </row>
    <row r="30" spans="1:21">
      <c r="A30" s="6"/>
      <c r="B30" s="16">
        <v>2</v>
      </c>
      <c r="C30" s="16">
        <v>249</v>
      </c>
      <c r="D30" s="16">
        <v>0</v>
      </c>
      <c r="E30" s="16">
        <v>0</v>
      </c>
      <c r="F30" s="16"/>
      <c r="G30" s="16">
        <v>1</v>
      </c>
      <c r="H30" s="16">
        <v>217</v>
      </c>
      <c r="I30" s="16">
        <v>7</v>
      </c>
      <c r="J30" s="17">
        <f t="shared" si="45"/>
        <v>6.8847926267281112</v>
      </c>
      <c r="K30" s="17">
        <f t="shared" si="46"/>
        <v>35.571428571428569</v>
      </c>
      <c r="L30" s="18">
        <f t="shared" si="47"/>
        <v>124.5</v>
      </c>
      <c r="M30" s="16">
        <v>23</v>
      </c>
      <c r="N30" s="16">
        <v>6</v>
      </c>
      <c r="O30" s="17">
        <f t="shared" si="48"/>
        <v>51.405622489959832</v>
      </c>
      <c r="P30" s="17">
        <f t="shared" si="49"/>
        <v>36.947791164658632</v>
      </c>
      <c r="Q30" s="17">
        <f t="shared" si="50"/>
        <v>14.457831325301203</v>
      </c>
      <c r="R30" s="16">
        <v>1</v>
      </c>
      <c r="S30" s="16">
        <v>1</v>
      </c>
      <c r="T30" s="19" t="s">
        <v>33</v>
      </c>
    </row>
    <row r="31" spans="1:21">
      <c r="A31" s="6"/>
      <c r="B31" s="16">
        <v>2</v>
      </c>
      <c r="C31" s="16">
        <v>286</v>
      </c>
      <c r="D31" s="16">
        <v>0</v>
      </c>
      <c r="E31" s="16">
        <v>0</v>
      </c>
      <c r="F31" s="16"/>
      <c r="G31" s="16">
        <v>1</v>
      </c>
      <c r="H31" s="16">
        <v>222</v>
      </c>
      <c r="I31" s="16">
        <v>14</v>
      </c>
      <c r="J31" s="17">
        <f t="shared" si="45"/>
        <v>7.7297297297297298</v>
      </c>
      <c r="K31" s="17">
        <f t="shared" si="46"/>
        <v>20.428571428571427</v>
      </c>
      <c r="L31" s="18">
        <f t="shared" si="47"/>
        <v>143</v>
      </c>
      <c r="M31" s="16">
        <v>18</v>
      </c>
      <c r="N31" s="16">
        <v>14</v>
      </c>
      <c r="O31" s="17">
        <f t="shared" si="48"/>
        <v>54.54545454545454</v>
      </c>
      <c r="P31" s="17">
        <f t="shared" si="49"/>
        <v>25.174825174825177</v>
      </c>
      <c r="Q31" s="17">
        <f t="shared" si="50"/>
        <v>29.37062937062937</v>
      </c>
      <c r="R31" s="16">
        <v>2</v>
      </c>
      <c r="S31" s="16">
        <v>2</v>
      </c>
      <c r="T31" s="19" t="s">
        <v>34</v>
      </c>
    </row>
    <row r="32" spans="1:21">
      <c r="A32" s="6"/>
      <c r="B32" s="16">
        <v>2</v>
      </c>
      <c r="C32" s="16">
        <v>366</v>
      </c>
      <c r="D32" s="16">
        <v>2</v>
      </c>
      <c r="E32" s="16">
        <v>0</v>
      </c>
      <c r="F32" s="16">
        <v>1</v>
      </c>
      <c r="G32" s="16"/>
      <c r="H32" s="16">
        <v>240</v>
      </c>
      <c r="I32" s="16">
        <v>15</v>
      </c>
      <c r="J32" s="17">
        <f t="shared" si="45"/>
        <v>9.15</v>
      </c>
      <c r="K32" s="17">
        <f t="shared" si="46"/>
        <v>24.4</v>
      </c>
      <c r="L32" s="18">
        <f t="shared" si="47"/>
        <v>183</v>
      </c>
      <c r="M32" s="16">
        <v>24</v>
      </c>
      <c r="N32" s="16">
        <v>19</v>
      </c>
      <c r="O32" s="17">
        <f t="shared" si="48"/>
        <v>57.377049180327866</v>
      </c>
      <c r="P32" s="17">
        <f t="shared" si="49"/>
        <v>26.229508196721312</v>
      </c>
      <c r="Q32" s="17">
        <f t="shared" si="50"/>
        <v>31.147540983606557</v>
      </c>
      <c r="R32" s="16">
        <v>1</v>
      </c>
      <c r="S32" s="16">
        <v>1</v>
      </c>
      <c r="T32" s="19" t="s">
        <v>35</v>
      </c>
    </row>
    <row r="33" spans="1:20">
      <c r="A33" s="50" t="s">
        <v>20</v>
      </c>
      <c r="B33" s="25">
        <f t="shared" ref="B33:I33" si="51">SUM(B21:B32)</f>
        <v>24</v>
      </c>
      <c r="C33" s="25">
        <f t="shared" si="51"/>
        <v>3467</v>
      </c>
      <c r="D33" s="25">
        <f t="shared" si="51"/>
        <v>9</v>
      </c>
      <c r="E33" s="25">
        <f t="shared" si="51"/>
        <v>0</v>
      </c>
      <c r="F33" s="25">
        <f t="shared" si="51"/>
        <v>6</v>
      </c>
      <c r="G33" s="25">
        <f t="shared" si="51"/>
        <v>6</v>
      </c>
      <c r="H33" s="25">
        <f t="shared" si="51"/>
        <v>2782</v>
      </c>
      <c r="I33" s="25">
        <f t="shared" si="51"/>
        <v>146</v>
      </c>
      <c r="J33" s="26">
        <f t="shared" ref="J33" si="52">C33/(H33/6)</f>
        <v>7.4773544212796548</v>
      </c>
      <c r="K33" s="26">
        <f t="shared" ref="K33" si="53">C33/I33</f>
        <v>23.746575342465754</v>
      </c>
      <c r="L33" s="27">
        <f t="shared" si="47"/>
        <v>144.45833333333334</v>
      </c>
      <c r="M33" s="25">
        <f>SUM(M21:M32)</f>
        <v>260</v>
      </c>
      <c r="N33" s="25">
        <f>SUM(N21:N32)</f>
        <v>139</v>
      </c>
      <c r="O33" s="26">
        <f t="shared" ref="O33" si="54">(M33*4+N33*6)/C33*100</f>
        <v>54.052494952408424</v>
      </c>
      <c r="P33" s="26">
        <f t="shared" ref="P33" si="55">(M33*4)/C33*100</f>
        <v>29.997115661955583</v>
      </c>
      <c r="Q33" s="26">
        <f t="shared" ref="Q33" si="56">(N33*6)/C33*100</f>
        <v>24.055379290452841</v>
      </c>
      <c r="R33" s="25">
        <f>SUM(R21:R32)</f>
        <v>17</v>
      </c>
      <c r="S33" s="25">
        <f>SUM(S21:S32)</f>
        <v>11</v>
      </c>
      <c r="T33" s="15"/>
    </row>
    <row r="34" spans="1:20">
      <c r="B34" s="28" t="s">
        <v>0</v>
      </c>
      <c r="C34" s="28" t="s">
        <v>1</v>
      </c>
      <c r="D34" s="28" t="s">
        <v>2</v>
      </c>
      <c r="E34" s="28" t="s">
        <v>3</v>
      </c>
      <c r="F34" s="28" t="s">
        <v>4</v>
      </c>
      <c r="G34" s="28" t="s">
        <v>5</v>
      </c>
      <c r="H34" s="28" t="s">
        <v>6</v>
      </c>
      <c r="I34" s="28" t="s">
        <v>7</v>
      </c>
      <c r="J34" s="29" t="s">
        <v>8</v>
      </c>
      <c r="K34" s="29" t="s">
        <v>9</v>
      </c>
      <c r="L34" s="30" t="s">
        <v>10</v>
      </c>
      <c r="M34" s="28" t="s">
        <v>11</v>
      </c>
      <c r="N34" s="28" t="s">
        <v>12</v>
      </c>
      <c r="O34" s="29" t="s">
        <v>13</v>
      </c>
      <c r="P34" s="29" t="s">
        <v>14</v>
      </c>
      <c r="Q34" s="29" t="s">
        <v>15</v>
      </c>
      <c r="R34" s="28" t="s">
        <v>16</v>
      </c>
      <c r="S34" s="28" t="s">
        <v>17</v>
      </c>
      <c r="T34" s="15"/>
    </row>
    <row r="35" spans="1:20">
      <c r="B35" s="20"/>
      <c r="C35" s="20"/>
      <c r="D35" s="20"/>
      <c r="E35" s="20"/>
      <c r="F35" s="20"/>
      <c r="G35" s="20"/>
      <c r="H35" s="20"/>
      <c r="I35" s="20"/>
      <c r="J35" s="21"/>
      <c r="K35" s="21"/>
      <c r="L35" s="22"/>
      <c r="M35" s="20"/>
      <c r="N35" s="20"/>
      <c r="O35" s="21"/>
      <c r="P35" s="21"/>
      <c r="Q35" s="21"/>
      <c r="R35" s="20"/>
      <c r="S35" s="20"/>
      <c r="T35" s="15"/>
    </row>
    <row r="36" spans="1:20">
      <c r="A36" s="51" t="s">
        <v>21</v>
      </c>
      <c r="B36" s="46">
        <v>2</v>
      </c>
      <c r="C36" s="46">
        <v>271</v>
      </c>
      <c r="D36" s="46">
        <v>0</v>
      </c>
      <c r="E36" s="46">
        <v>0</v>
      </c>
      <c r="F36" s="46"/>
      <c r="G36" s="46">
        <v>1</v>
      </c>
      <c r="H36" s="46">
        <v>230</v>
      </c>
      <c r="I36" s="46">
        <v>14</v>
      </c>
      <c r="J36" s="23">
        <f>C36/(H36/6)</f>
        <v>7.0695652173913039</v>
      </c>
      <c r="K36" s="23">
        <f>C36/I36</f>
        <v>19.357142857142858</v>
      </c>
      <c r="L36" s="24">
        <f>C36/B36</f>
        <v>135.5</v>
      </c>
      <c r="M36" s="14">
        <v>20</v>
      </c>
      <c r="N36" s="7">
        <v>8</v>
      </c>
      <c r="O36" s="23">
        <f>(M36*4+N36*6)/C36*100</f>
        <v>47.232472324723247</v>
      </c>
      <c r="P36" s="23">
        <f>(M36*4)/C36*100</f>
        <v>29.520295202952028</v>
      </c>
      <c r="Q36" s="23">
        <f>(N36*6)/C36*100</f>
        <v>17.712177121771216</v>
      </c>
      <c r="R36" s="46">
        <v>1</v>
      </c>
      <c r="S36" s="46">
        <v>0</v>
      </c>
      <c r="T36" s="48" t="s">
        <v>40</v>
      </c>
    </row>
    <row r="37" spans="1:20">
      <c r="A37" s="12"/>
      <c r="B37" s="46">
        <v>2</v>
      </c>
      <c r="C37" s="46">
        <v>353</v>
      </c>
      <c r="D37" s="46">
        <v>1</v>
      </c>
      <c r="E37" s="46">
        <v>1</v>
      </c>
      <c r="F37" s="46">
        <v>1</v>
      </c>
      <c r="G37" s="46"/>
      <c r="H37" s="46">
        <v>228</v>
      </c>
      <c r="I37" s="46">
        <v>11</v>
      </c>
      <c r="J37" s="23">
        <f>C37/(H37/6)</f>
        <v>9.2894736842105257</v>
      </c>
      <c r="K37" s="23">
        <f>C37/I37</f>
        <v>32.090909090909093</v>
      </c>
      <c r="L37" s="24">
        <f>C37/B37</f>
        <v>176.5</v>
      </c>
      <c r="M37" s="47">
        <v>30</v>
      </c>
      <c r="N37" s="46">
        <v>13</v>
      </c>
      <c r="O37" s="23">
        <f>(M37*4+N37*6)/C37*100</f>
        <v>56.09065155807366</v>
      </c>
      <c r="P37" s="23">
        <f>(M37*4)/C37*100</f>
        <v>33.994334277620396</v>
      </c>
      <c r="Q37" s="23">
        <f>(N37*6)/C37*100</f>
        <v>22.096317280453256</v>
      </c>
      <c r="R37" s="46">
        <v>2</v>
      </c>
      <c r="S37" s="46">
        <v>2</v>
      </c>
      <c r="T37" s="15" t="s">
        <v>41</v>
      </c>
    </row>
    <row r="38" spans="1:20">
      <c r="A38" s="59" t="s">
        <v>21</v>
      </c>
      <c r="B38" s="42">
        <f t="shared" ref="B38:I38" si="57">SUM(B36:B37)</f>
        <v>4</v>
      </c>
      <c r="C38" s="42">
        <f t="shared" si="57"/>
        <v>624</v>
      </c>
      <c r="D38" s="42">
        <f t="shared" si="57"/>
        <v>1</v>
      </c>
      <c r="E38" s="42">
        <f t="shared" si="57"/>
        <v>1</v>
      </c>
      <c r="F38" s="42">
        <f t="shared" si="57"/>
        <v>1</v>
      </c>
      <c r="G38" s="42">
        <f t="shared" si="57"/>
        <v>1</v>
      </c>
      <c r="H38" s="42">
        <f t="shared" si="57"/>
        <v>458</v>
      </c>
      <c r="I38" s="42">
        <f t="shared" si="57"/>
        <v>25</v>
      </c>
      <c r="J38" s="44">
        <f>C38/(H38/6)</f>
        <v>8.1746724890829707</v>
      </c>
      <c r="K38" s="44">
        <f>C38/I38</f>
        <v>24.96</v>
      </c>
      <c r="L38" s="45">
        <f>C38/B38</f>
        <v>156</v>
      </c>
      <c r="M38" s="43">
        <f>SUM(M36:M37)</f>
        <v>50</v>
      </c>
      <c r="N38" s="42">
        <f>SUM(N36:N37)</f>
        <v>21</v>
      </c>
      <c r="O38" s="44">
        <f>(M38*4+N38*6)/C38*100</f>
        <v>52.243589743589745</v>
      </c>
      <c r="P38" s="44">
        <f>(M38*4)/C38*100</f>
        <v>32.051282051282051</v>
      </c>
      <c r="Q38" s="44">
        <f>(N38*6)/C38*100</f>
        <v>20.192307692307693</v>
      </c>
      <c r="R38" s="42">
        <f>SUM(R36:R37)</f>
        <v>3</v>
      </c>
      <c r="S38" s="42">
        <f>SUM(S36:S37)</f>
        <v>2</v>
      </c>
      <c r="T38" s="15"/>
    </row>
    <row r="39" spans="1:20">
      <c r="T39" s="15"/>
    </row>
    <row r="41" spans="1:20">
      <c r="A41" s="51" t="s">
        <v>22</v>
      </c>
      <c r="B41" s="31">
        <v>2</v>
      </c>
      <c r="C41" s="31">
        <v>336</v>
      </c>
      <c r="D41" s="31">
        <v>2</v>
      </c>
      <c r="E41" s="31">
        <v>0</v>
      </c>
      <c r="F41" s="31"/>
      <c r="G41" s="31">
        <v>1</v>
      </c>
      <c r="H41" s="31">
        <v>221</v>
      </c>
      <c r="I41" s="31">
        <v>9</v>
      </c>
      <c r="J41" s="33">
        <f>C41/(H41/6)</f>
        <v>9.122171945701357</v>
      </c>
      <c r="K41" s="33">
        <f>C41/I41</f>
        <v>37.333333333333336</v>
      </c>
      <c r="L41" s="34">
        <f>C41/B41</f>
        <v>168</v>
      </c>
      <c r="M41" s="31">
        <v>30</v>
      </c>
      <c r="N41" s="31">
        <v>11</v>
      </c>
      <c r="O41" s="33">
        <f>(M41*4+N41*6)/C41*100</f>
        <v>55.357142857142861</v>
      </c>
      <c r="P41" s="33">
        <f>(M41*4)/C41*100</f>
        <v>35.714285714285715</v>
      </c>
      <c r="Q41" s="33">
        <f>(N41*6)/C41*100</f>
        <v>19.642857142857142</v>
      </c>
      <c r="R41" s="31">
        <v>3</v>
      </c>
      <c r="S41" s="31">
        <v>1</v>
      </c>
      <c r="T41" s="35" t="s">
        <v>42</v>
      </c>
    </row>
    <row r="42" spans="1:20">
      <c r="A42" s="12"/>
      <c r="B42" s="31">
        <v>2</v>
      </c>
      <c r="C42" s="31">
        <v>331</v>
      </c>
      <c r="D42" s="31">
        <v>2</v>
      </c>
      <c r="E42" s="31">
        <v>0</v>
      </c>
      <c r="F42" s="31">
        <v>1</v>
      </c>
      <c r="G42" s="31"/>
      <c r="H42" s="31">
        <v>240</v>
      </c>
      <c r="I42" s="31">
        <v>15</v>
      </c>
      <c r="J42" s="33">
        <f t="shared" ref="J42:J45" si="58">C42/(H42/6)</f>
        <v>8.2750000000000004</v>
      </c>
      <c r="K42" s="33">
        <f t="shared" ref="K42:K45" si="59">C42/I42</f>
        <v>22.066666666666666</v>
      </c>
      <c r="L42" s="34">
        <f t="shared" ref="L42:L45" si="60">C42/B42</f>
        <v>165.5</v>
      </c>
      <c r="M42" s="31">
        <v>23</v>
      </c>
      <c r="N42" s="31">
        <v>14</v>
      </c>
      <c r="O42" s="33">
        <f t="shared" ref="O42:O45" si="61">(M42*4+N42*6)/C42*100</f>
        <v>53.17220543806647</v>
      </c>
      <c r="P42" s="33">
        <f t="shared" ref="P42:P45" si="62">(M42*4)/C42*100</f>
        <v>27.794561933534744</v>
      </c>
      <c r="Q42" s="33">
        <f t="shared" ref="Q42:Q45" si="63">(N42*6)/C42*100</f>
        <v>25.377643504531722</v>
      </c>
      <c r="R42" s="31">
        <v>2</v>
      </c>
      <c r="S42" s="31">
        <v>3</v>
      </c>
      <c r="T42" s="35" t="s">
        <v>43</v>
      </c>
    </row>
    <row r="43" spans="1:20">
      <c r="A43" s="12"/>
      <c r="B43" s="31">
        <v>2</v>
      </c>
      <c r="C43" s="31">
        <v>236</v>
      </c>
      <c r="D43" s="31">
        <v>0</v>
      </c>
      <c r="E43" s="31">
        <v>0</v>
      </c>
      <c r="F43" s="31">
        <v>1</v>
      </c>
      <c r="G43" s="31"/>
      <c r="H43" s="31">
        <v>222</v>
      </c>
      <c r="I43" s="31">
        <v>17</v>
      </c>
      <c r="J43" s="33">
        <f t="shared" si="58"/>
        <v>6.3783783783783781</v>
      </c>
      <c r="K43" s="33">
        <f t="shared" si="59"/>
        <v>13.882352941176471</v>
      </c>
      <c r="L43" s="34">
        <f t="shared" si="60"/>
        <v>118</v>
      </c>
      <c r="M43" s="31">
        <v>17</v>
      </c>
      <c r="N43" s="31">
        <v>3</v>
      </c>
      <c r="O43" s="33">
        <f t="shared" si="61"/>
        <v>36.440677966101696</v>
      </c>
      <c r="P43" s="33">
        <f t="shared" si="62"/>
        <v>28.8135593220339</v>
      </c>
      <c r="Q43" s="33">
        <f t="shared" si="63"/>
        <v>7.6271186440677967</v>
      </c>
      <c r="R43" s="31">
        <v>1</v>
      </c>
      <c r="S43" s="31">
        <v>0</v>
      </c>
      <c r="T43" s="35" t="s">
        <v>45</v>
      </c>
    </row>
    <row r="44" spans="1:20">
      <c r="A44" s="12"/>
      <c r="B44" s="31">
        <v>2</v>
      </c>
      <c r="C44" s="31">
        <v>220</v>
      </c>
      <c r="D44" s="31">
        <v>0</v>
      </c>
      <c r="E44" s="31">
        <v>0</v>
      </c>
      <c r="F44" s="31"/>
      <c r="G44" s="31">
        <v>1</v>
      </c>
      <c r="H44" s="31">
        <v>212</v>
      </c>
      <c r="I44" s="31">
        <v>14</v>
      </c>
      <c r="J44" s="33">
        <f t="shared" si="58"/>
        <v>6.2264150943396226</v>
      </c>
      <c r="K44" s="33">
        <f t="shared" si="59"/>
        <v>15.714285714285714</v>
      </c>
      <c r="L44" s="34">
        <f t="shared" si="60"/>
        <v>110</v>
      </c>
      <c r="M44" s="31">
        <v>18</v>
      </c>
      <c r="N44" s="31">
        <v>5</v>
      </c>
      <c r="O44" s="33">
        <f t="shared" si="61"/>
        <v>46.36363636363636</v>
      </c>
      <c r="P44" s="33">
        <f t="shared" si="62"/>
        <v>32.727272727272727</v>
      </c>
      <c r="Q44" s="33">
        <f t="shared" si="63"/>
        <v>13.636363636363635</v>
      </c>
      <c r="R44" s="31">
        <v>0</v>
      </c>
      <c r="S44" s="31">
        <v>0</v>
      </c>
      <c r="T44" s="35" t="s">
        <v>44</v>
      </c>
    </row>
    <row r="45" spans="1:20">
      <c r="A45" s="12"/>
      <c r="B45" s="31">
        <v>2</v>
      </c>
      <c r="C45" s="31">
        <v>283</v>
      </c>
      <c r="D45" s="31">
        <v>0</v>
      </c>
      <c r="E45" s="31">
        <v>0</v>
      </c>
      <c r="F45" s="31"/>
      <c r="G45" s="31">
        <v>1</v>
      </c>
      <c r="H45" s="31">
        <v>236</v>
      </c>
      <c r="I45" s="31">
        <v>10</v>
      </c>
      <c r="J45" s="33">
        <f t="shared" si="58"/>
        <v>7.1949152542372881</v>
      </c>
      <c r="K45" s="33">
        <f t="shared" si="59"/>
        <v>28.3</v>
      </c>
      <c r="L45" s="34">
        <f t="shared" si="60"/>
        <v>141.5</v>
      </c>
      <c r="M45" s="31">
        <v>21</v>
      </c>
      <c r="N45" s="31">
        <v>5</v>
      </c>
      <c r="O45" s="33">
        <f t="shared" si="61"/>
        <v>40.282685512367486</v>
      </c>
      <c r="P45" s="33">
        <f t="shared" si="62"/>
        <v>29.681978798586574</v>
      </c>
      <c r="Q45" s="33">
        <f t="shared" si="63"/>
        <v>10.600706713780919</v>
      </c>
      <c r="R45" s="31">
        <v>1</v>
      </c>
      <c r="S45" s="31">
        <v>0</v>
      </c>
      <c r="T45" s="35" t="s">
        <v>46</v>
      </c>
    </row>
    <row r="46" spans="1:20">
      <c r="A46" s="51" t="s">
        <v>22</v>
      </c>
      <c r="B46" s="42">
        <f t="shared" ref="B46:I46" si="64">SUM(B41:B45)</f>
        <v>10</v>
      </c>
      <c r="C46" s="43">
        <f t="shared" si="64"/>
        <v>1406</v>
      </c>
      <c r="D46" s="43">
        <f t="shared" si="64"/>
        <v>4</v>
      </c>
      <c r="E46" s="43">
        <f t="shared" si="64"/>
        <v>0</v>
      </c>
      <c r="F46" s="43">
        <f t="shared" si="64"/>
        <v>2</v>
      </c>
      <c r="G46" s="43">
        <f t="shared" si="64"/>
        <v>3</v>
      </c>
      <c r="H46" s="43">
        <f t="shared" si="64"/>
        <v>1131</v>
      </c>
      <c r="I46" s="43">
        <f t="shared" si="64"/>
        <v>65</v>
      </c>
      <c r="J46" s="44">
        <f t="shared" ref="J46" si="65">C46/(H46/6)</f>
        <v>7.4588859416445628</v>
      </c>
      <c r="K46" s="44">
        <f t="shared" ref="K46" si="66">C46/I46</f>
        <v>21.630769230769232</v>
      </c>
      <c r="L46" s="45">
        <f t="shared" ref="L46" si="67">C46/B46</f>
        <v>140.6</v>
      </c>
      <c r="M46" s="43">
        <f>SUM(M41:M45)</f>
        <v>109</v>
      </c>
      <c r="N46" s="43">
        <f>SUM(N41:N45)</f>
        <v>38</v>
      </c>
      <c r="O46" s="44">
        <f t="shared" ref="O46" si="68">(M46*4+N46*6)/C46*100</f>
        <v>47.226173541963021</v>
      </c>
      <c r="P46" s="44">
        <f t="shared" ref="P46" si="69">(M46*4)/C46*100</f>
        <v>31.0099573257468</v>
      </c>
      <c r="Q46" s="44">
        <f t="shared" ref="Q46" si="70">(N46*6)/C46*100</f>
        <v>16.216216216216218</v>
      </c>
      <c r="R46" s="42">
        <f>SUM(R41:R45)</f>
        <v>7</v>
      </c>
      <c r="S46" s="42">
        <f>SUM(S41:S45)</f>
        <v>4</v>
      </c>
    </row>
    <row r="47" spans="1:20">
      <c r="M47" s="15"/>
      <c r="N47" s="15"/>
    </row>
    <row r="48" spans="1:20">
      <c r="A48" s="69" t="s">
        <v>53</v>
      </c>
      <c r="B48" s="2" t="s">
        <v>0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2" t="s">
        <v>9</v>
      </c>
      <c r="L48" s="3" t="s">
        <v>10</v>
      </c>
      <c r="M48" s="4" t="s">
        <v>11</v>
      </c>
      <c r="N48" s="4" t="s">
        <v>12</v>
      </c>
      <c r="O48" s="4" t="s">
        <v>13</v>
      </c>
      <c r="P48" s="5" t="s">
        <v>14</v>
      </c>
      <c r="Q48" s="5" t="s">
        <v>15</v>
      </c>
      <c r="R48" s="2" t="s">
        <v>16</v>
      </c>
      <c r="S48" s="2" t="s">
        <v>17</v>
      </c>
    </row>
    <row r="49" spans="1:19">
      <c r="A49" s="13" t="s">
        <v>18</v>
      </c>
      <c r="B49" s="7">
        <v>6</v>
      </c>
      <c r="C49" s="7">
        <v>947</v>
      </c>
      <c r="D49" s="7">
        <v>3</v>
      </c>
      <c r="E49" s="7">
        <v>0</v>
      </c>
      <c r="F49" s="7">
        <v>1</v>
      </c>
      <c r="G49" s="7">
        <v>2</v>
      </c>
      <c r="H49" s="7">
        <v>690</v>
      </c>
      <c r="I49" s="7">
        <v>31</v>
      </c>
      <c r="J49" s="68">
        <v>8.234782608695653</v>
      </c>
      <c r="K49" s="68">
        <v>30.548387096774192</v>
      </c>
      <c r="L49" s="14">
        <v>157.83333333333334</v>
      </c>
      <c r="M49" s="14">
        <v>65</v>
      </c>
      <c r="N49" s="7">
        <v>46</v>
      </c>
      <c r="O49" s="68">
        <v>57.022175290390706</v>
      </c>
      <c r="P49" s="68">
        <v>27.87750791974657</v>
      </c>
      <c r="Q49" s="68">
        <v>29.144667370644139</v>
      </c>
      <c r="R49" s="7">
        <v>7</v>
      </c>
      <c r="S49" s="7">
        <v>5</v>
      </c>
    </row>
    <row r="50" spans="1:19">
      <c r="A50" s="66" t="s">
        <v>19</v>
      </c>
      <c r="B50" s="7">
        <v>6</v>
      </c>
      <c r="C50" s="14">
        <v>872</v>
      </c>
      <c r="D50" s="14">
        <v>2</v>
      </c>
      <c r="E50" s="14">
        <v>0</v>
      </c>
      <c r="F50" s="14">
        <v>2</v>
      </c>
      <c r="G50" s="14">
        <v>1</v>
      </c>
      <c r="H50" s="14">
        <v>716</v>
      </c>
      <c r="I50" s="14">
        <v>44</v>
      </c>
      <c r="J50" s="9">
        <v>7.3586497890295357</v>
      </c>
      <c r="K50" s="9">
        <v>19.818181818181817</v>
      </c>
      <c r="L50" s="10">
        <v>145.33333333333334</v>
      </c>
      <c r="M50" s="14">
        <v>68</v>
      </c>
      <c r="N50" s="14">
        <v>25</v>
      </c>
      <c r="O50" s="9">
        <v>48.394495412844037</v>
      </c>
      <c r="P50" s="9">
        <v>31.192660550458719</v>
      </c>
      <c r="Q50" s="9">
        <v>17.201834862385322</v>
      </c>
      <c r="R50" s="7">
        <v>4</v>
      </c>
      <c r="S50" s="7">
        <v>6</v>
      </c>
    </row>
    <row r="51" spans="1:19">
      <c r="A51" s="13" t="s">
        <v>23</v>
      </c>
      <c r="B51" s="7">
        <v>10</v>
      </c>
      <c r="C51" s="7">
        <v>1393</v>
      </c>
      <c r="D51" s="7">
        <v>2</v>
      </c>
      <c r="E51" s="7">
        <v>0</v>
      </c>
      <c r="F51" s="7">
        <v>1</v>
      </c>
      <c r="G51" s="7">
        <v>4</v>
      </c>
      <c r="H51" s="7">
        <v>1093</v>
      </c>
      <c r="I51" s="7">
        <v>45</v>
      </c>
      <c r="J51" s="9">
        <v>7.6468435498627638</v>
      </c>
      <c r="K51" s="9">
        <v>30.955555555555556</v>
      </c>
      <c r="L51" s="10">
        <v>139.30000000000001</v>
      </c>
      <c r="M51" s="7">
        <v>92</v>
      </c>
      <c r="N51" s="7">
        <v>43</v>
      </c>
      <c r="O51" s="9">
        <v>44.938980617372579</v>
      </c>
      <c r="P51" s="9">
        <v>26.417803302225412</v>
      </c>
      <c r="Q51" s="9">
        <v>18.521177315147163</v>
      </c>
      <c r="R51" s="7">
        <v>10</v>
      </c>
      <c r="S51" s="7">
        <v>7</v>
      </c>
    </row>
    <row r="52" spans="1:19">
      <c r="A52" s="66" t="s">
        <v>20</v>
      </c>
      <c r="B52" s="7">
        <v>24</v>
      </c>
      <c r="C52" s="7">
        <v>3468</v>
      </c>
      <c r="D52" s="7">
        <v>9</v>
      </c>
      <c r="E52" s="7">
        <v>0</v>
      </c>
      <c r="F52" s="7">
        <v>6</v>
      </c>
      <c r="G52" s="7">
        <v>6</v>
      </c>
      <c r="H52" s="7">
        <v>2782</v>
      </c>
      <c r="I52" s="7">
        <v>146</v>
      </c>
      <c r="J52" s="9">
        <v>7.4773544212796548</v>
      </c>
      <c r="K52" s="9">
        <v>23.746575342465754</v>
      </c>
      <c r="L52" s="10">
        <v>144.45833333333334</v>
      </c>
      <c r="M52" s="7">
        <v>260</v>
      </c>
      <c r="N52" s="7">
        <v>139</v>
      </c>
      <c r="O52" s="9">
        <v>54.052494952408424</v>
      </c>
      <c r="P52" s="9">
        <v>29.997115661955583</v>
      </c>
      <c r="Q52" s="9">
        <v>24.055379290452841</v>
      </c>
      <c r="R52" s="7">
        <v>17</v>
      </c>
      <c r="S52" s="7">
        <v>11</v>
      </c>
    </row>
    <row r="53" spans="1:19">
      <c r="A53" s="13" t="s">
        <v>21</v>
      </c>
      <c r="B53" s="7">
        <v>4</v>
      </c>
      <c r="C53" s="7">
        <v>624</v>
      </c>
      <c r="D53" s="7">
        <v>1</v>
      </c>
      <c r="E53" s="7">
        <v>1</v>
      </c>
      <c r="F53" s="7">
        <v>1</v>
      </c>
      <c r="G53" s="7">
        <v>1</v>
      </c>
      <c r="H53" s="7">
        <v>458</v>
      </c>
      <c r="I53" s="7">
        <v>25</v>
      </c>
      <c r="J53" s="9">
        <v>8.1746724890829707</v>
      </c>
      <c r="K53" s="9">
        <v>24.96</v>
      </c>
      <c r="L53" s="10">
        <v>156</v>
      </c>
      <c r="M53" s="14">
        <v>50</v>
      </c>
      <c r="N53" s="7">
        <v>21</v>
      </c>
      <c r="O53" s="9">
        <v>52.243589743589745</v>
      </c>
      <c r="P53" s="9">
        <v>32.051282051282051</v>
      </c>
      <c r="Q53" s="9">
        <v>20.192307692307693</v>
      </c>
      <c r="R53" s="7">
        <v>3</v>
      </c>
      <c r="S53" s="7">
        <v>2</v>
      </c>
    </row>
    <row r="54" spans="1:19">
      <c r="A54" s="66" t="s">
        <v>22</v>
      </c>
      <c r="B54" s="7">
        <v>10</v>
      </c>
      <c r="C54" s="14">
        <v>1406</v>
      </c>
      <c r="D54" s="14">
        <v>4</v>
      </c>
      <c r="E54" s="14">
        <v>0</v>
      </c>
      <c r="F54" s="14">
        <v>2</v>
      </c>
      <c r="G54" s="14">
        <v>3</v>
      </c>
      <c r="H54" s="14">
        <v>1131</v>
      </c>
      <c r="I54" s="14">
        <v>65</v>
      </c>
      <c r="J54" s="9">
        <v>7.4588859416445628</v>
      </c>
      <c r="K54" s="9">
        <v>21.630769230769232</v>
      </c>
      <c r="L54" s="10">
        <v>140.6</v>
      </c>
      <c r="M54" s="14">
        <v>109</v>
      </c>
      <c r="N54" s="14">
        <v>38</v>
      </c>
      <c r="O54" s="9">
        <v>47.226173541963021</v>
      </c>
      <c r="P54" s="9">
        <v>31.0099573257468</v>
      </c>
      <c r="Q54" s="9">
        <v>16.216216216216218</v>
      </c>
      <c r="R54" s="7">
        <v>7</v>
      </c>
      <c r="S54" s="7">
        <v>4</v>
      </c>
    </row>
    <row r="55" spans="1:19">
      <c r="A55" s="67"/>
      <c r="B55" s="42">
        <f>SUM(B49:B54)</f>
        <v>60</v>
      </c>
      <c r="C55" s="43">
        <f>SUM(C49:C54)</f>
        <v>8710</v>
      </c>
      <c r="D55" s="43">
        <f>SUM(D49:D54)</f>
        <v>21</v>
      </c>
      <c r="E55" s="43">
        <f>SUM(E49:E54)</f>
        <v>1</v>
      </c>
      <c r="F55" s="43">
        <f>SUM(F49:F54)</f>
        <v>13</v>
      </c>
      <c r="G55" s="43">
        <f>SUM(G49:G54)</f>
        <v>17</v>
      </c>
      <c r="H55" s="43">
        <f>SUM(H49:H54)</f>
        <v>6870</v>
      </c>
      <c r="I55" s="43">
        <f>SUM(I49:I54)</f>
        <v>356</v>
      </c>
      <c r="J55" s="44">
        <f t="shared" ref="J55" si="71">C55/(H55/6)</f>
        <v>7.606986899563319</v>
      </c>
      <c r="K55" s="44">
        <f t="shared" ref="K55" si="72">C55/I55</f>
        <v>24.466292134831459</v>
      </c>
      <c r="L55" s="45">
        <f t="shared" ref="L55" si="73">C55/B55</f>
        <v>145.16666666666666</v>
      </c>
      <c r="M55" s="43">
        <f>SUM(M49:M54)</f>
        <v>644</v>
      </c>
      <c r="N55" s="43">
        <f>SUM(N49:N54)</f>
        <v>312</v>
      </c>
      <c r="O55" s="44">
        <f t="shared" ref="O55" si="74">(M55*4+N55*6)/C55*100</f>
        <v>51.067738231917339</v>
      </c>
      <c r="P55" s="44">
        <f t="shared" ref="P55" si="75">(M55*4)/C55*100</f>
        <v>29.575200918484501</v>
      </c>
      <c r="Q55" s="44">
        <f t="shared" ref="Q55" si="76">(N55*6)/C55*100</f>
        <v>21.492537313432834</v>
      </c>
      <c r="R55" s="42">
        <f>SUM(R49:R54)</f>
        <v>48</v>
      </c>
      <c r="S55" s="42">
        <f>SUM(S49:S54)</f>
        <v>35</v>
      </c>
    </row>
    <row r="56" spans="1:19">
      <c r="A56" s="67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2014-11-02T04:53:34Z</dcterms:created>
  <dcterms:modified xsi:type="dcterms:W3CDTF">2020-02-10T08:29:17Z</dcterms:modified>
</cp:coreProperties>
</file>