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20" yWindow="380" windowWidth="18900" windowHeight="70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Q70" i="1"/>
  <c r="P70"/>
  <c r="O70"/>
  <c r="L68"/>
  <c r="K68"/>
  <c r="J68"/>
  <c r="L70"/>
  <c r="K70"/>
  <c r="J70"/>
  <c r="R70"/>
  <c r="S70"/>
  <c r="M70"/>
  <c r="N70"/>
  <c r="H70"/>
  <c r="I70"/>
  <c r="B70"/>
  <c r="C70"/>
  <c r="D70"/>
  <c r="E70"/>
  <c r="F70"/>
  <c r="G70"/>
  <c r="O38" l="1"/>
  <c r="Q38"/>
  <c r="P38"/>
  <c r="K38"/>
  <c r="J38"/>
  <c r="L38"/>
  <c r="Q37" l="1"/>
  <c r="P37"/>
  <c r="O37"/>
  <c r="L37"/>
  <c r="K37"/>
  <c r="J37"/>
  <c r="R44"/>
  <c r="S44"/>
  <c r="Q42"/>
  <c r="P42"/>
  <c r="O42"/>
  <c r="L42"/>
  <c r="K42"/>
  <c r="J42"/>
  <c r="Q41" l="1"/>
  <c r="P41"/>
  <c r="O41"/>
  <c r="L41"/>
  <c r="K41"/>
  <c r="J41"/>
  <c r="Q35" l="1"/>
  <c r="P35"/>
  <c r="O35"/>
  <c r="L35"/>
  <c r="K35"/>
  <c r="J35"/>
  <c r="J47" l="1"/>
  <c r="L47"/>
  <c r="K47"/>
  <c r="O43"/>
  <c r="M44"/>
  <c r="I44"/>
  <c r="H44"/>
  <c r="G44"/>
  <c r="F44"/>
  <c r="E44"/>
  <c r="D44"/>
  <c r="C44"/>
  <c r="B44"/>
  <c r="P43"/>
  <c r="L43"/>
  <c r="K43"/>
  <c r="J43"/>
  <c r="Q40"/>
  <c r="P40"/>
  <c r="O40"/>
  <c r="L40"/>
  <c r="K40"/>
  <c r="J40"/>
  <c r="Q36"/>
  <c r="P36"/>
  <c r="O36"/>
  <c r="L36"/>
  <c r="K36"/>
  <c r="J36"/>
  <c r="Q47"/>
  <c r="P47"/>
  <c r="O47"/>
  <c r="Q34"/>
  <c r="P34"/>
  <c r="O34"/>
  <c r="L34"/>
  <c r="K34"/>
  <c r="J34"/>
  <c r="Q32"/>
  <c r="P32"/>
  <c r="O32"/>
  <c r="L32"/>
  <c r="K32"/>
  <c r="J32"/>
  <c r="Q31"/>
  <c r="P31"/>
  <c r="O31"/>
  <c r="L31"/>
  <c r="K31"/>
  <c r="J31"/>
  <c r="Q29"/>
  <c r="P29"/>
  <c r="O29"/>
  <c r="L29"/>
  <c r="K29"/>
  <c r="J29"/>
  <c r="Q28"/>
  <c r="P28"/>
  <c r="O28"/>
  <c r="L28"/>
  <c r="K28"/>
  <c r="J28"/>
  <c r="Q27"/>
  <c r="P27"/>
  <c r="O27"/>
  <c r="L27"/>
  <c r="K27"/>
  <c r="J27"/>
  <c r="Q26"/>
  <c r="P26"/>
  <c r="O26"/>
  <c r="L26"/>
  <c r="K26"/>
  <c r="J26"/>
  <c r="Q24"/>
  <c r="P24"/>
  <c r="O24"/>
  <c r="L24"/>
  <c r="K24"/>
  <c r="J24"/>
  <c r="Q23"/>
  <c r="P23"/>
  <c r="O23"/>
  <c r="L23"/>
  <c r="K23"/>
  <c r="J23"/>
  <c r="Q22"/>
  <c r="P22"/>
  <c r="O22"/>
  <c r="L22"/>
  <c r="K22"/>
  <c r="J22"/>
  <c r="Q21"/>
  <c r="P21"/>
  <c r="O21"/>
  <c r="L21"/>
  <c r="K21"/>
  <c r="J21"/>
  <c r="Q20"/>
  <c r="P20"/>
  <c r="O20"/>
  <c r="L20"/>
  <c r="K20"/>
  <c r="J20"/>
  <c r="Q19"/>
  <c r="P19"/>
  <c r="O19"/>
  <c r="L19"/>
  <c r="K19"/>
  <c r="J19"/>
  <c r="Q18"/>
  <c r="P18"/>
  <c r="O18"/>
  <c r="L18"/>
  <c r="K18"/>
  <c r="J18"/>
  <c r="Q17"/>
  <c r="P17"/>
  <c r="O17"/>
  <c r="L17"/>
  <c r="K17"/>
  <c r="J17"/>
  <c r="Q16"/>
  <c r="P16"/>
  <c r="O16"/>
  <c r="L16"/>
  <c r="K16"/>
  <c r="J16"/>
  <c r="Q14"/>
  <c r="P14"/>
  <c r="O14"/>
  <c r="L14"/>
  <c r="K14"/>
  <c r="J14"/>
  <c r="Q13"/>
  <c r="P13"/>
  <c r="O13"/>
  <c r="L13"/>
  <c r="K13"/>
  <c r="J13"/>
  <c r="Q12"/>
  <c r="P12"/>
  <c r="O12"/>
  <c r="L12"/>
  <c r="K12"/>
  <c r="J12"/>
  <c r="Q10"/>
  <c r="P10"/>
  <c r="O10"/>
  <c r="L10"/>
  <c r="K10"/>
  <c r="J10"/>
  <c r="Q9"/>
  <c r="P9"/>
  <c r="O9"/>
  <c r="L9"/>
  <c r="K9"/>
  <c r="J9"/>
  <c r="Q8"/>
  <c r="P8"/>
  <c r="O8"/>
  <c r="L8"/>
  <c r="K8"/>
  <c r="J8"/>
  <c r="Q7"/>
  <c r="P7"/>
  <c r="O7"/>
  <c r="L7"/>
  <c r="K7"/>
  <c r="J7"/>
  <c r="Q5"/>
  <c r="P5"/>
  <c r="O5"/>
  <c r="L5"/>
  <c r="K5"/>
  <c r="J5"/>
  <c r="Q4"/>
  <c r="P4"/>
  <c r="O4"/>
  <c r="L4"/>
  <c r="K4"/>
  <c r="J4"/>
  <c r="Q3"/>
  <c r="P3"/>
  <c r="O3"/>
  <c r="L3"/>
  <c r="K3"/>
  <c r="J3"/>
  <c r="Q2"/>
  <c r="P2"/>
  <c r="O2"/>
  <c r="L2"/>
  <c r="K2"/>
  <c r="J2"/>
  <c r="J44" l="1"/>
  <c r="N44"/>
  <c r="Q44" s="1"/>
  <c r="Q43"/>
  <c r="P44"/>
  <c r="L44"/>
  <c r="K44"/>
  <c r="O44" l="1"/>
</calcChain>
</file>

<file path=xl/sharedStrings.xml><?xml version="1.0" encoding="utf-8"?>
<sst xmlns="http://schemas.openxmlformats.org/spreadsheetml/2006/main" count="100" uniqueCount="45">
  <si>
    <t>Inns</t>
  </si>
  <si>
    <t>Runs</t>
  </si>
  <si>
    <t>150-200</t>
  </si>
  <si>
    <t>200+</t>
  </si>
  <si>
    <t>bat 1st</t>
  </si>
  <si>
    <t>Bat 2nd</t>
  </si>
  <si>
    <t>balls</t>
  </si>
  <si>
    <t>Wkts</t>
  </si>
  <si>
    <t>R/O</t>
  </si>
  <si>
    <t>R/Wt</t>
  </si>
  <si>
    <t>R/Inns</t>
  </si>
  <si>
    <t>Fours</t>
  </si>
  <si>
    <t>Sixes</t>
  </si>
  <si>
    <t>% of runs</t>
  </si>
  <si>
    <t>% fours</t>
  </si>
  <si>
    <t>% sixes</t>
  </si>
  <si>
    <t>50 pp</t>
  </si>
  <si>
    <t>50 run</t>
  </si>
  <si>
    <t>Basin R</t>
  </si>
  <si>
    <t>Hagley</t>
  </si>
  <si>
    <t>Uni Oval</t>
  </si>
  <si>
    <t>Eden park</t>
  </si>
  <si>
    <t>Saxton</t>
  </si>
  <si>
    <t>Yarrow</t>
  </si>
  <si>
    <t>Mt Maun</t>
  </si>
  <si>
    <t>Bat 1st</t>
  </si>
  <si>
    <t xml:space="preserve">Seddon </t>
  </si>
  <si>
    <t>Pukekura</t>
  </si>
  <si>
    <t>no result</t>
  </si>
  <si>
    <t>tie</t>
  </si>
  <si>
    <t>McLean</t>
  </si>
  <si>
    <t>1 tie</t>
  </si>
  <si>
    <t>100x2</t>
  </si>
  <si>
    <t>Alexandra</t>
  </si>
  <si>
    <t>D/L</t>
  </si>
  <si>
    <t>Basin</t>
  </si>
  <si>
    <t>Alex</t>
  </si>
  <si>
    <t>Uni</t>
  </si>
  <si>
    <t>Sed</t>
  </si>
  <si>
    <t>McL</t>
  </si>
  <si>
    <t>Eden</t>
  </si>
  <si>
    <t>Saxt</t>
  </si>
  <si>
    <t>Puke</t>
  </si>
  <si>
    <t>Mt</t>
  </si>
  <si>
    <t>Tie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</si>
</sst>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10"/>
      <name val="Times New Roman"/>
      <family val="1"/>
    </font>
    <font>
      <sz val="9"/>
      <color theme="1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4" fillId="0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2" fontId="4" fillId="0" borderId="4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/>
    <xf numFmtId="0" fontId="3" fillId="0" borderId="2" xfId="0" applyFont="1" applyFill="1" applyBorder="1" applyAlignment="1">
      <alignment horizontal="center"/>
    </xf>
    <xf numFmtId="0" fontId="3" fillId="0" borderId="0" xfId="0" applyFont="1" applyFill="1"/>
    <xf numFmtId="0" fontId="4" fillId="0" borderId="0" xfId="0" applyFont="1"/>
    <xf numFmtId="1" fontId="3" fillId="0" borderId="2" xfId="0" applyNumberFormat="1" applyFont="1" applyFill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" fontId="3" fillId="0" borderId="0" xfId="0" applyNumberFormat="1" applyFont="1"/>
    <xf numFmtId="2" fontId="4" fillId="0" borderId="6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3" xfId="0" applyFont="1" applyFill="1" applyBorder="1" applyAlignment="1">
      <alignment horizontal="left"/>
    </xf>
    <xf numFmtId="2" fontId="3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left"/>
    </xf>
    <xf numFmtId="0" fontId="3" fillId="0" borderId="2" xfId="0" applyFont="1" applyBorder="1"/>
    <xf numFmtId="0" fontId="3" fillId="0" borderId="2" xfId="0" applyFont="1" applyBorder="1" applyAlignment="1">
      <alignment horizontal="left"/>
    </xf>
    <xf numFmtId="0" fontId="6" fillId="0" borderId="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2" fontId="7" fillId="0" borderId="4" xfId="0" applyNumberFormat="1" applyFont="1" applyFill="1" applyBorder="1" applyAlignment="1">
      <alignment horizontal="center"/>
    </xf>
    <xf numFmtId="2" fontId="7" fillId="0" borderId="2" xfId="0" applyNumberFormat="1" applyFont="1" applyFill="1" applyBorder="1" applyAlignment="1">
      <alignment horizontal="center"/>
    </xf>
    <xf numFmtId="1" fontId="7" fillId="0" borderId="2" xfId="0" applyNumberFormat="1" applyFont="1" applyFill="1" applyBorder="1" applyAlignment="1">
      <alignment horizontal="center"/>
    </xf>
    <xf numFmtId="1" fontId="6" fillId="0" borderId="2" xfId="0" applyNumberFormat="1" applyFont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applyAlignment="1">
      <alignment horizontal="center"/>
    </xf>
    <xf numFmtId="0" fontId="3" fillId="4" borderId="2" xfId="0" applyFont="1" applyFill="1" applyBorder="1" applyAlignment="1">
      <alignment horizontal="left"/>
    </xf>
    <xf numFmtId="0" fontId="3" fillId="4" borderId="2" xfId="0" applyFont="1" applyFill="1" applyBorder="1" applyAlignment="1">
      <alignment horizontal="center"/>
    </xf>
    <xf numFmtId="2" fontId="7" fillId="4" borderId="4" xfId="0" applyNumberFormat="1" applyFont="1" applyFill="1" applyBorder="1" applyAlignment="1">
      <alignment horizontal="center"/>
    </xf>
    <xf numFmtId="2" fontId="4" fillId="4" borderId="2" xfId="0" applyNumberFormat="1" applyFont="1" applyFill="1" applyBorder="1" applyAlignment="1">
      <alignment horizontal="center"/>
    </xf>
    <xf numFmtId="1" fontId="4" fillId="4" borderId="2" xfId="0" applyNumberFormat="1" applyFont="1" applyFill="1" applyBorder="1" applyAlignment="1">
      <alignment horizontal="center"/>
    </xf>
    <xf numFmtId="2" fontId="4" fillId="4" borderId="3" xfId="0" applyNumberFormat="1" applyFont="1" applyFill="1" applyBorder="1" applyAlignment="1">
      <alignment horizontal="center"/>
    </xf>
    <xf numFmtId="0" fontId="8" fillId="4" borderId="2" xfId="0" applyFont="1" applyFill="1" applyBorder="1" applyAlignment="1"/>
    <xf numFmtId="0" fontId="9" fillId="0" borderId="2" xfId="0" applyFont="1" applyBorder="1" applyAlignment="1">
      <alignment horizontal="center"/>
    </xf>
    <xf numFmtId="0" fontId="0" fillId="5" borderId="0" xfId="0" applyFill="1" applyAlignment="1">
      <alignment horizontal="left"/>
    </xf>
    <xf numFmtId="0" fontId="9" fillId="5" borderId="2" xfId="0" applyFont="1" applyFill="1" applyBorder="1" applyAlignment="1">
      <alignment horizontal="center"/>
    </xf>
    <xf numFmtId="0" fontId="0" fillId="5" borderId="0" xfId="0" applyFill="1"/>
    <xf numFmtId="0" fontId="3" fillId="5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2" borderId="0" xfId="0" applyFill="1"/>
    <xf numFmtId="0" fontId="3" fillId="0" borderId="0" xfId="0" applyFont="1" applyBorder="1" applyAlignment="1">
      <alignment horizontal="left"/>
    </xf>
    <xf numFmtId="0" fontId="3" fillId="6" borderId="2" xfId="0" applyFont="1" applyFill="1" applyBorder="1" applyAlignment="1">
      <alignment horizontal="center"/>
    </xf>
    <xf numFmtId="0" fontId="0" fillId="6" borderId="0" xfId="0" applyFill="1" applyAlignment="1">
      <alignment horizontal="left"/>
    </xf>
    <xf numFmtId="0" fontId="0" fillId="0" borderId="0" xfId="0" applyAlignment="1">
      <alignment horizontal="left"/>
    </xf>
    <xf numFmtId="0" fontId="3" fillId="7" borderId="2" xfId="0" applyFont="1" applyFill="1" applyBorder="1" applyAlignment="1">
      <alignment horizontal="center"/>
    </xf>
    <xf numFmtId="0" fontId="0" fillId="7" borderId="0" xfId="0" applyFill="1"/>
    <xf numFmtId="0" fontId="0" fillId="0" borderId="0" xfId="0" applyFill="1"/>
    <xf numFmtId="0" fontId="9" fillId="2" borderId="2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2" xfId="0" applyFont="1" applyBorder="1" applyAlignment="1">
      <alignment horizontal="left"/>
    </xf>
    <xf numFmtId="2" fontId="0" fillId="0" borderId="2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75"/>
  <sheetViews>
    <sheetView tabSelected="1" topLeftCell="A61" workbookViewId="0">
      <selection activeCell="C6" sqref="C6"/>
    </sheetView>
  </sheetViews>
  <sheetFormatPr defaultRowHeight="14.5"/>
  <cols>
    <col min="1" max="1" width="7.54296875" customWidth="1"/>
    <col min="2" max="2" width="5.1796875" customWidth="1"/>
    <col min="3" max="3" width="6.54296875" customWidth="1"/>
    <col min="4" max="4" width="7.26953125" customWidth="1"/>
    <col min="5" max="5" width="6.7265625" customWidth="1"/>
    <col min="6" max="6" width="6.1796875" customWidth="1"/>
    <col min="7" max="7" width="6.26953125" customWidth="1"/>
    <col min="8" max="8" width="6" customWidth="1"/>
    <col min="9" max="9" width="6.1796875" customWidth="1"/>
    <col min="10" max="10" width="6.36328125" customWidth="1"/>
    <col min="11" max="11" width="6.6328125" customWidth="1"/>
    <col min="12" max="12" width="6" customWidth="1"/>
    <col min="13" max="13" width="5.81640625" customWidth="1"/>
    <col min="14" max="14" width="5.1796875" customWidth="1"/>
    <col min="15" max="15" width="8.54296875" customWidth="1"/>
    <col min="18" max="18" width="5.90625" customWidth="1"/>
    <col min="19" max="19" width="6.6328125" customWidth="1"/>
  </cols>
  <sheetData>
    <row r="1" spans="1:2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10</v>
      </c>
      <c r="M1" s="3" t="s">
        <v>11</v>
      </c>
      <c r="N1" s="3" t="s">
        <v>12</v>
      </c>
      <c r="O1" s="3" t="s">
        <v>13</v>
      </c>
      <c r="P1" s="4" t="s">
        <v>14</v>
      </c>
      <c r="Q1" s="5" t="s">
        <v>15</v>
      </c>
      <c r="R1" s="6" t="s">
        <v>16</v>
      </c>
      <c r="S1" s="6" t="s">
        <v>17</v>
      </c>
    </row>
    <row r="2" spans="1:22">
      <c r="A2" s="7" t="s">
        <v>18</v>
      </c>
      <c r="B2" s="8">
        <v>2</v>
      </c>
      <c r="C2" s="9">
        <v>389</v>
      </c>
      <c r="D2" s="9">
        <v>2</v>
      </c>
      <c r="E2" s="9">
        <v>0</v>
      </c>
      <c r="F2" s="10">
        <v>1</v>
      </c>
      <c r="G2" s="10"/>
      <c r="H2" s="9">
        <v>241</v>
      </c>
      <c r="I2" s="9">
        <v>8</v>
      </c>
      <c r="J2" s="11">
        <f t="shared" ref="J2:J14" si="0">C2/(H2/6)</f>
        <v>9.6846473029045654</v>
      </c>
      <c r="K2" s="12">
        <f t="shared" ref="K2:K14" si="1">C2/I2</f>
        <v>48.625</v>
      </c>
      <c r="L2" s="13">
        <f t="shared" ref="L2:L24" si="2">C2/B2</f>
        <v>194.5</v>
      </c>
      <c r="M2" s="8">
        <v>38</v>
      </c>
      <c r="N2" s="8">
        <v>11</v>
      </c>
      <c r="O2" s="14">
        <f>(M2*4+N2*6)/C2*100</f>
        <v>56.041131105398456</v>
      </c>
      <c r="P2" s="14">
        <f>(M2*4)/C2*100</f>
        <v>39.074550128534703</v>
      </c>
      <c r="Q2" s="15">
        <f>(N2*6)/C2*100</f>
        <v>16.966580976863753</v>
      </c>
      <c r="R2" s="16">
        <v>2</v>
      </c>
      <c r="S2" s="16">
        <v>3</v>
      </c>
    </row>
    <row r="3" spans="1:22">
      <c r="A3" s="17"/>
      <c r="B3" s="18">
        <v>2</v>
      </c>
      <c r="C3" s="16">
        <v>313</v>
      </c>
      <c r="D3" s="16">
        <v>1</v>
      </c>
      <c r="E3" s="16">
        <v>0</v>
      </c>
      <c r="F3" s="16">
        <v>1</v>
      </c>
      <c r="G3" s="16"/>
      <c r="H3" s="16">
        <v>237</v>
      </c>
      <c r="I3" s="16">
        <v>15</v>
      </c>
      <c r="J3" s="12">
        <f t="shared" si="0"/>
        <v>7.924050632911392</v>
      </c>
      <c r="K3" s="12">
        <f t="shared" si="1"/>
        <v>20.866666666666667</v>
      </c>
      <c r="L3" s="13">
        <f t="shared" si="2"/>
        <v>156.5</v>
      </c>
      <c r="M3" s="16">
        <v>24</v>
      </c>
      <c r="N3" s="16">
        <v>11</v>
      </c>
      <c r="O3" s="14">
        <f t="shared" ref="O3:O10" si="3">(M3*4+N3*6)/C3*100</f>
        <v>51.757188498402549</v>
      </c>
      <c r="P3" s="14">
        <f t="shared" ref="P3:P10" si="4">(M3*4)/C3*100</f>
        <v>30.670926517571885</v>
      </c>
      <c r="Q3" s="15">
        <f t="shared" ref="Q3:Q10" si="5">(N3*6)/C3*100</f>
        <v>21.08626198083067</v>
      </c>
      <c r="R3" s="60">
        <v>1</v>
      </c>
      <c r="S3" s="16">
        <v>2</v>
      </c>
      <c r="T3" s="59">
        <v>100</v>
      </c>
    </row>
    <row r="4" spans="1:22">
      <c r="A4" s="17"/>
      <c r="B4" s="18">
        <v>2</v>
      </c>
      <c r="C4" s="16">
        <v>267</v>
      </c>
      <c r="D4" s="16">
        <v>0</v>
      </c>
      <c r="E4" s="16">
        <v>0</v>
      </c>
      <c r="F4" s="16"/>
      <c r="G4" s="16">
        <v>1</v>
      </c>
      <c r="H4" s="16">
        <v>218</v>
      </c>
      <c r="I4" s="16">
        <v>14</v>
      </c>
      <c r="J4" s="12">
        <f t="shared" si="0"/>
        <v>7.3486238532110084</v>
      </c>
      <c r="K4" s="12">
        <f t="shared" si="1"/>
        <v>19.071428571428573</v>
      </c>
      <c r="L4" s="13">
        <f t="shared" si="2"/>
        <v>133.5</v>
      </c>
      <c r="M4" s="16">
        <v>26</v>
      </c>
      <c r="N4" s="16">
        <v>6</v>
      </c>
      <c r="O4" s="14">
        <f t="shared" si="3"/>
        <v>52.434456928838948</v>
      </c>
      <c r="P4" s="14">
        <f t="shared" si="4"/>
        <v>38.951310861423224</v>
      </c>
      <c r="Q4" s="15">
        <f t="shared" si="5"/>
        <v>13.48314606741573</v>
      </c>
      <c r="R4" s="16">
        <v>1</v>
      </c>
      <c r="S4" s="16">
        <v>0</v>
      </c>
    </row>
    <row r="5" spans="1:22">
      <c r="A5" s="17"/>
      <c r="B5" s="18">
        <v>2</v>
      </c>
      <c r="C5" s="16">
        <v>306</v>
      </c>
      <c r="D5" s="16">
        <v>2</v>
      </c>
      <c r="E5" s="16">
        <v>0</v>
      </c>
      <c r="F5" s="16"/>
      <c r="G5" s="16">
        <v>1</v>
      </c>
      <c r="H5" s="16">
        <v>237</v>
      </c>
      <c r="I5" s="16">
        <v>14</v>
      </c>
      <c r="J5" s="12">
        <f t="shared" si="0"/>
        <v>7.7468354430379751</v>
      </c>
      <c r="K5" s="12">
        <f t="shared" si="1"/>
        <v>21.857142857142858</v>
      </c>
      <c r="L5" s="13">
        <f t="shared" si="2"/>
        <v>153</v>
      </c>
      <c r="M5" s="16">
        <v>30</v>
      </c>
      <c r="N5" s="16">
        <v>5</v>
      </c>
      <c r="O5" s="14">
        <f t="shared" si="3"/>
        <v>49.019607843137251</v>
      </c>
      <c r="P5" s="14">
        <f t="shared" si="4"/>
        <v>39.215686274509807</v>
      </c>
      <c r="Q5" s="15">
        <f t="shared" si="5"/>
        <v>9.8039215686274517</v>
      </c>
      <c r="R5" s="16">
        <v>2</v>
      </c>
      <c r="S5" s="16">
        <v>1</v>
      </c>
    </row>
    <row r="6" spans="1:22">
      <c r="A6" s="17"/>
      <c r="B6" s="18"/>
      <c r="C6" s="16"/>
      <c r="D6" s="16"/>
      <c r="E6" s="16"/>
      <c r="F6" s="16"/>
      <c r="G6" s="16"/>
      <c r="H6" s="16"/>
      <c r="I6" s="16"/>
      <c r="J6" s="12"/>
      <c r="K6" s="12"/>
      <c r="L6" s="13"/>
      <c r="M6" s="16"/>
      <c r="N6" s="16"/>
      <c r="O6" s="14"/>
      <c r="P6" s="14"/>
      <c r="Q6" s="15"/>
      <c r="R6" s="16"/>
      <c r="S6" s="16"/>
    </row>
    <row r="7" spans="1:22">
      <c r="A7" s="17" t="s">
        <v>19</v>
      </c>
      <c r="B7" s="18">
        <v>2</v>
      </c>
      <c r="C7" s="16">
        <v>267</v>
      </c>
      <c r="D7" s="16">
        <v>0</v>
      </c>
      <c r="E7" s="16">
        <v>0</v>
      </c>
      <c r="F7" s="16"/>
      <c r="G7" s="16">
        <v>1</v>
      </c>
      <c r="H7" s="16">
        <v>235</v>
      </c>
      <c r="I7" s="16">
        <v>10</v>
      </c>
      <c r="J7" s="12">
        <f t="shared" si="0"/>
        <v>6.817021276595745</v>
      </c>
      <c r="K7" s="12">
        <f t="shared" si="1"/>
        <v>26.7</v>
      </c>
      <c r="L7" s="13">
        <f t="shared" si="2"/>
        <v>133.5</v>
      </c>
      <c r="M7" s="16">
        <v>18</v>
      </c>
      <c r="N7" s="16">
        <v>4</v>
      </c>
      <c r="O7" s="14">
        <f t="shared" si="3"/>
        <v>35.955056179775283</v>
      </c>
      <c r="P7" s="14">
        <f t="shared" si="4"/>
        <v>26.966292134831459</v>
      </c>
      <c r="Q7" s="15">
        <f t="shared" si="5"/>
        <v>8.9887640449438209</v>
      </c>
      <c r="R7" s="16">
        <v>1</v>
      </c>
      <c r="S7" s="16">
        <v>1</v>
      </c>
      <c r="T7" s="47">
        <v>100</v>
      </c>
    </row>
    <row r="8" spans="1:22">
      <c r="B8" s="18">
        <v>2</v>
      </c>
      <c r="C8" s="16">
        <v>332</v>
      </c>
      <c r="D8" s="16">
        <v>2</v>
      </c>
      <c r="E8" s="16">
        <v>0</v>
      </c>
      <c r="F8" s="16" t="s">
        <v>29</v>
      </c>
      <c r="G8" s="16"/>
      <c r="H8" s="16">
        <v>242</v>
      </c>
      <c r="I8" s="16">
        <v>12</v>
      </c>
      <c r="J8" s="12">
        <f>C8/(H8/6)</f>
        <v>8.2314049586776861</v>
      </c>
      <c r="K8" s="12">
        <f>C8/I8</f>
        <v>27.666666666666668</v>
      </c>
      <c r="L8" s="13">
        <f t="shared" si="2"/>
        <v>166</v>
      </c>
      <c r="M8" s="16">
        <v>31</v>
      </c>
      <c r="N8" s="16">
        <v>7</v>
      </c>
      <c r="O8" s="14">
        <f t="shared" si="3"/>
        <v>50</v>
      </c>
      <c r="P8" s="14">
        <f t="shared" si="4"/>
        <v>37.349397590361441</v>
      </c>
      <c r="Q8" s="15">
        <f t="shared" si="5"/>
        <v>12.650602409638553</v>
      </c>
      <c r="R8" s="16">
        <v>0</v>
      </c>
      <c r="S8" s="16">
        <v>2</v>
      </c>
    </row>
    <row r="9" spans="1:22">
      <c r="A9" s="17"/>
      <c r="B9" s="18">
        <v>2</v>
      </c>
      <c r="C9" s="16">
        <v>307</v>
      </c>
      <c r="D9" s="16">
        <v>2</v>
      </c>
      <c r="E9" s="16">
        <v>0</v>
      </c>
      <c r="F9" s="16">
        <v>1</v>
      </c>
      <c r="G9" s="16"/>
      <c r="H9" s="16">
        <v>241</v>
      </c>
      <c r="I9" s="16">
        <v>16</v>
      </c>
      <c r="J9" s="12">
        <f>C9/(H9/6)</f>
        <v>7.6431535269709547</v>
      </c>
      <c r="K9" s="12">
        <f>C9/I9</f>
        <v>19.1875</v>
      </c>
      <c r="L9" s="13">
        <f t="shared" si="2"/>
        <v>153.5</v>
      </c>
      <c r="M9" s="16">
        <v>19</v>
      </c>
      <c r="N9" s="16">
        <v>10</v>
      </c>
      <c r="O9" s="14">
        <f t="shared" si="3"/>
        <v>44.299674267100976</v>
      </c>
      <c r="P9" s="14">
        <f t="shared" si="4"/>
        <v>24.755700325732899</v>
      </c>
      <c r="Q9" s="15">
        <f t="shared" si="5"/>
        <v>19.54397394136808</v>
      </c>
      <c r="R9" s="61">
        <v>2</v>
      </c>
      <c r="S9" s="16">
        <v>2</v>
      </c>
      <c r="T9" s="62">
        <v>100</v>
      </c>
    </row>
    <row r="10" spans="1:22">
      <c r="A10" s="17"/>
      <c r="B10" s="18">
        <v>2</v>
      </c>
      <c r="C10" s="16">
        <v>313</v>
      </c>
      <c r="D10" s="16">
        <v>2</v>
      </c>
      <c r="E10" s="16">
        <v>0</v>
      </c>
      <c r="F10" s="16">
        <v>1</v>
      </c>
      <c r="G10" s="16"/>
      <c r="H10" s="16">
        <v>240</v>
      </c>
      <c r="I10" s="16">
        <v>14</v>
      </c>
      <c r="J10" s="12">
        <f t="shared" ref="J10" si="6">C10/(H10/6)</f>
        <v>7.8250000000000002</v>
      </c>
      <c r="K10" s="12">
        <f t="shared" ref="K10" si="7">C10/I10</f>
        <v>22.357142857142858</v>
      </c>
      <c r="L10" s="13">
        <f t="shared" si="2"/>
        <v>156.5</v>
      </c>
      <c r="M10" s="18">
        <v>22</v>
      </c>
      <c r="N10" s="18">
        <v>8</v>
      </c>
      <c r="O10" s="14">
        <f t="shared" si="3"/>
        <v>43.450479233226837</v>
      </c>
      <c r="P10" s="14">
        <f t="shared" si="4"/>
        <v>28.115015974440894</v>
      </c>
      <c r="Q10" s="15">
        <f t="shared" si="5"/>
        <v>15.335463258785943</v>
      </c>
      <c r="R10" s="16">
        <v>3</v>
      </c>
      <c r="S10" s="16">
        <v>1</v>
      </c>
    </row>
    <row r="11" spans="1:22">
      <c r="A11" s="17"/>
      <c r="B11" s="19"/>
      <c r="C11" s="17"/>
      <c r="D11" s="17"/>
      <c r="E11" s="17"/>
      <c r="F11" s="17"/>
      <c r="G11" s="17"/>
      <c r="H11" s="17"/>
      <c r="I11" s="17"/>
      <c r="J11" s="17"/>
      <c r="K11" s="17"/>
      <c r="L11" s="20"/>
      <c r="M11" s="19"/>
      <c r="N11" s="19"/>
      <c r="O11" s="17"/>
      <c r="P11" s="17"/>
      <c r="Q11" s="17"/>
      <c r="R11" s="16"/>
      <c r="S11" s="16"/>
    </row>
    <row r="12" spans="1:22">
      <c r="A12" s="7" t="s">
        <v>33</v>
      </c>
      <c r="B12" s="18">
        <v>2</v>
      </c>
      <c r="C12" s="16">
        <v>288</v>
      </c>
      <c r="D12" s="16">
        <v>1</v>
      </c>
      <c r="E12" s="16">
        <v>0</v>
      </c>
      <c r="F12" s="16">
        <v>1</v>
      </c>
      <c r="G12" s="16"/>
      <c r="H12" s="16">
        <v>241</v>
      </c>
      <c r="I12" s="16">
        <v>16</v>
      </c>
      <c r="J12" s="12">
        <f>C12/(H12/6)</f>
        <v>7.1701244813278011</v>
      </c>
      <c r="K12" s="12">
        <f>C12/I12</f>
        <v>18</v>
      </c>
      <c r="L12" s="13">
        <f>C12/B12</f>
        <v>144</v>
      </c>
      <c r="M12" s="18">
        <v>22</v>
      </c>
      <c r="N12" s="18">
        <v>6</v>
      </c>
      <c r="O12" s="14">
        <f>(M12*4+N12*6)/C12*100</f>
        <v>43.055555555555557</v>
      </c>
      <c r="P12" s="14">
        <f>(M12*4)/C12*100</f>
        <v>30.555555555555557</v>
      </c>
      <c r="Q12" s="15">
        <f>(N12*6)/C12*100</f>
        <v>12.5</v>
      </c>
      <c r="R12" s="16">
        <v>0</v>
      </c>
      <c r="S12" s="16">
        <v>1</v>
      </c>
    </row>
    <row r="13" spans="1:22">
      <c r="A13" s="7"/>
      <c r="B13" s="18">
        <v>2</v>
      </c>
      <c r="C13" s="16">
        <v>320</v>
      </c>
      <c r="D13" s="16">
        <v>2</v>
      </c>
      <c r="E13" s="16">
        <v>0</v>
      </c>
      <c r="F13" s="16"/>
      <c r="G13" s="16">
        <v>1</v>
      </c>
      <c r="H13" s="16">
        <v>222</v>
      </c>
      <c r="I13" s="16">
        <v>8</v>
      </c>
      <c r="J13" s="12">
        <f t="shared" si="0"/>
        <v>8.6486486486486491</v>
      </c>
      <c r="K13" s="12">
        <f t="shared" si="1"/>
        <v>40</v>
      </c>
      <c r="L13" s="13">
        <f t="shared" si="2"/>
        <v>160</v>
      </c>
      <c r="M13" s="18">
        <v>31</v>
      </c>
      <c r="N13" s="18">
        <v>9</v>
      </c>
      <c r="O13" s="14">
        <f t="shared" ref="O13:O29" si="8">(M13*4+N13*6)/C13*100</f>
        <v>55.625</v>
      </c>
      <c r="P13" s="14">
        <f t="shared" ref="P13:P29" si="9">(M13*4)/C13*100</f>
        <v>38.75</v>
      </c>
      <c r="Q13" s="15">
        <f t="shared" ref="Q13:Q29" si="10">(N13*6)/C13*100</f>
        <v>16.875</v>
      </c>
      <c r="R13" s="61">
        <v>1</v>
      </c>
      <c r="S13" s="64">
        <v>1</v>
      </c>
      <c r="T13" s="46">
        <v>100</v>
      </c>
      <c r="U13" s="65">
        <v>100</v>
      </c>
      <c r="V13" s="66"/>
    </row>
    <row r="14" spans="1:22">
      <c r="A14" s="7"/>
      <c r="B14" s="18"/>
      <c r="C14" s="16"/>
      <c r="D14" s="16"/>
      <c r="E14" s="16"/>
      <c r="F14" s="16"/>
      <c r="G14" s="16"/>
      <c r="H14" s="16"/>
      <c r="I14" s="16"/>
      <c r="J14" s="12" t="e">
        <f t="shared" si="0"/>
        <v>#DIV/0!</v>
      </c>
      <c r="K14" s="12" t="e">
        <f t="shared" si="1"/>
        <v>#DIV/0!</v>
      </c>
      <c r="L14" s="13" t="e">
        <f t="shared" si="2"/>
        <v>#DIV/0!</v>
      </c>
      <c r="M14" s="18"/>
      <c r="N14" s="18"/>
      <c r="O14" s="14" t="e">
        <f t="shared" si="8"/>
        <v>#DIV/0!</v>
      </c>
      <c r="P14" s="14" t="e">
        <f t="shared" si="9"/>
        <v>#DIV/0!</v>
      </c>
      <c r="Q14" s="15" t="e">
        <f t="shared" si="10"/>
        <v>#DIV/0!</v>
      </c>
      <c r="R14" s="16"/>
      <c r="S14" s="16"/>
    </row>
    <row r="15" spans="1:22">
      <c r="A15" s="7"/>
      <c r="B15" s="19"/>
      <c r="C15" s="17"/>
      <c r="D15" s="17"/>
      <c r="E15" s="17"/>
      <c r="F15" s="17"/>
      <c r="G15" s="17"/>
      <c r="H15" s="17"/>
      <c r="I15" s="17"/>
      <c r="J15" s="17"/>
      <c r="K15" s="17"/>
      <c r="L15" s="20"/>
      <c r="M15" s="17"/>
      <c r="N15" s="17"/>
      <c r="O15" s="17"/>
      <c r="P15" s="17"/>
      <c r="Q15" s="17"/>
      <c r="R15" s="16"/>
      <c r="S15" s="16"/>
    </row>
    <row r="16" spans="1:22">
      <c r="A16" s="7" t="s">
        <v>20</v>
      </c>
      <c r="B16" s="18">
        <v>2</v>
      </c>
      <c r="C16" s="16">
        <v>352</v>
      </c>
      <c r="D16" s="16">
        <v>2</v>
      </c>
      <c r="E16" s="16">
        <v>0</v>
      </c>
      <c r="F16" s="16">
        <v>1</v>
      </c>
      <c r="G16" s="16"/>
      <c r="H16" s="16">
        <v>182</v>
      </c>
      <c r="I16" s="16">
        <v>14</v>
      </c>
      <c r="J16" s="12">
        <f t="shared" ref="J16:J24" si="11">C16/(H16/6)</f>
        <v>11.604395604395604</v>
      </c>
      <c r="K16" s="12">
        <f t="shared" ref="K16:K24" si="12">C16/I16</f>
        <v>25.142857142857142</v>
      </c>
      <c r="L16" s="13">
        <f t="shared" si="2"/>
        <v>176</v>
      </c>
      <c r="M16" s="21">
        <v>21</v>
      </c>
      <c r="N16" s="18">
        <v>23</v>
      </c>
      <c r="O16" s="14">
        <f t="shared" si="8"/>
        <v>63.06818181818182</v>
      </c>
      <c r="P16" s="14">
        <f t="shared" si="9"/>
        <v>23.863636363636363</v>
      </c>
      <c r="Q16" s="15">
        <f t="shared" si="10"/>
        <v>39.204545454545453</v>
      </c>
      <c r="R16" s="16">
        <v>2</v>
      </c>
      <c r="S16" s="16">
        <v>2</v>
      </c>
    </row>
    <row r="17" spans="1:20">
      <c r="A17" s="7"/>
      <c r="B17" s="18">
        <v>2</v>
      </c>
      <c r="C17" s="16">
        <v>334</v>
      </c>
      <c r="D17" s="16">
        <v>1</v>
      </c>
      <c r="E17" s="16">
        <v>0</v>
      </c>
      <c r="F17" s="16">
        <v>1</v>
      </c>
      <c r="G17" s="16"/>
      <c r="H17" s="16">
        <v>241</v>
      </c>
      <c r="I17" s="16">
        <v>12</v>
      </c>
      <c r="J17" s="12">
        <f t="shared" si="11"/>
        <v>8.3153526970954363</v>
      </c>
      <c r="K17" s="12">
        <f t="shared" si="12"/>
        <v>27.833333333333332</v>
      </c>
      <c r="L17" s="13">
        <f t="shared" si="2"/>
        <v>167</v>
      </c>
      <c r="M17" s="21">
        <v>28</v>
      </c>
      <c r="N17" s="18">
        <v>16</v>
      </c>
      <c r="O17" s="14">
        <f t="shared" si="8"/>
        <v>62.275449101796411</v>
      </c>
      <c r="P17" s="14">
        <f t="shared" si="9"/>
        <v>33.532934131736525</v>
      </c>
      <c r="Q17" s="15">
        <f t="shared" si="10"/>
        <v>28.742514970059879</v>
      </c>
      <c r="R17" s="16">
        <v>1</v>
      </c>
      <c r="S17" s="16">
        <v>1</v>
      </c>
    </row>
    <row r="18" spans="1:20">
      <c r="A18" s="7"/>
      <c r="B18" s="18">
        <v>2</v>
      </c>
      <c r="C18" s="16">
        <v>351</v>
      </c>
      <c r="D18" s="16">
        <v>2</v>
      </c>
      <c r="E18" s="16">
        <v>0</v>
      </c>
      <c r="F18" s="16"/>
      <c r="G18" s="16">
        <v>1</v>
      </c>
      <c r="H18" s="16">
        <v>230</v>
      </c>
      <c r="I18" s="16">
        <v>10</v>
      </c>
      <c r="J18" s="12">
        <f t="shared" si="11"/>
        <v>9.1565217391304348</v>
      </c>
      <c r="K18" s="12">
        <f t="shared" si="12"/>
        <v>35.1</v>
      </c>
      <c r="L18" s="13">
        <f t="shared" si="2"/>
        <v>175.5</v>
      </c>
      <c r="M18" s="16">
        <v>29</v>
      </c>
      <c r="N18" s="16">
        <v>16</v>
      </c>
      <c r="O18" s="22">
        <f t="shared" si="8"/>
        <v>60.3988603988604</v>
      </c>
      <c r="P18" s="14">
        <f t="shared" si="9"/>
        <v>33.048433048433047</v>
      </c>
      <c r="Q18" s="14">
        <f t="shared" si="10"/>
        <v>27.350427350427353</v>
      </c>
      <c r="R18" s="16">
        <v>3</v>
      </c>
      <c r="S18" s="16">
        <v>2</v>
      </c>
    </row>
    <row r="19" spans="1:20">
      <c r="A19" s="7"/>
      <c r="B19" s="23"/>
      <c r="C19" s="23"/>
      <c r="D19" s="23"/>
      <c r="E19" s="23"/>
      <c r="F19" s="17"/>
      <c r="G19" s="23"/>
      <c r="H19" s="23"/>
      <c r="I19" s="23"/>
      <c r="J19" s="24" t="e">
        <f t="shared" si="11"/>
        <v>#DIV/0!</v>
      </c>
      <c r="K19" s="24" t="e">
        <f t="shared" si="12"/>
        <v>#DIV/0!</v>
      </c>
      <c r="L19" s="25" t="e">
        <f t="shared" si="2"/>
        <v>#DIV/0!</v>
      </c>
      <c r="M19" s="26"/>
      <c r="N19" s="17"/>
      <c r="O19" s="22" t="e">
        <f t="shared" si="8"/>
        <v>#DIV/0!</v>
      </c>
      <c r="P19" s="22" t="e">
        <f t="shared" si="9"/>
        <v>#DIV/0!</v>
      </c>
      <c r="Q19" s="27" t="e">
        <f t="shared" si="10"/>
        <v>#DIV/0!</v>
      </c>
      <c r="R19" s="28"/>
      <c r="S19" s="28"/>
    </row>
    <row r="20" spans="1:20">
      <c r="A20" s="29" t="s">
        <v>26</v>
      </c>
      <c r="B20" s="18">
        <v>2</v>
      </c>
      <c r="C20" s="16">
        <v>277</v>
      </c>
      <c r="D20" s="16">
        <v>0</v>
      </c>
      <c r="E20" s="16">
        <v>0</v>
      </c>
      <c r="F20" s="16"/>
      <c r="G20" s="16">
        <v>1</v>
      </c>
      <c r="H20" s="16">
        <v>238</v>
      </c>
      <c r="I20" s="16">
        <v>19</v>
      </c>
      <c r="J20" s="12">
        <f t="shared" si="11"/>
        <v>6.9831932773109244</v>
      </c>
      <c r="K20" s="12">
        <f t="shared" si="12"/>
        <v>14.578947368421053</v>
      </c>
      <c r="L20" s="13">
        <f t="shared" si="2"/>
        <v>138.5</v>
      </c>
      <c r="M20" s="18">
        <v>26</v>
      </c>
      <c r="N20" s="18">
        <v>7</v>
      </c>
      <c r="O20" s="14">
        <f t="shared" si="8"/>
        <v>52.707581227436826</v>
      </c>
      <c r="P20" s="14">
        <f t="shared" si="9"/>
        <v>37.545126353790614</v>
      </c>
      <c r="Q20" s="15">
        <f t="shared" si="10"/>
        <v>15.162454873646208</v>
      </c>
      <c r="R20" s="16">
        <v>0</v>
      </c>
      <c r="S20" s="16">
        <v>1</v>
      </c>
    </row>
    <row r="21" spans="1:20">
      <c r="A21" s="17"/>
      <c r="B21" s="18">
        <v>2</v>
      </c>
      <c r="C21" s="16">
        <v>384</v>
      </c>
      <c r="D21" s="16">
        <v>2</v>
      </c>
      <c r="E21" s="16">
        <v>0</v>
      </c>
      <c r="F21" s="16"/>
      <c r="G21" s="16">
        <v>1</v>
      </c>
      <c r="H21" s="16">
        <v>241</v>
      </c>
      <c r="I21" s="16">
        <v>10</v>
      </c>
      <c r="J21" s="30">
        <f t="shared" si="11"/>
        <v>9.5601659751037342</v>
      </c>
      <c r="K21" s="30">
        <f t="shared" si="12"/>
        <v>38.4</v>
      </c>
      <c r="L21" s="9">
        <f t="shared" si="2"/>
        <v>192</v>
      </c>
      <c r="M21" s="16">
        <v>38</v>
      </c>
      <c r="N21" s="16">
        <v>16</v>
      </c>
      <c r="O21" s="14">
        <f t="shared" si="8"/>
        <v>64.583333333333343</v>
      </c>
      <c r="P21" s="14">
        <f t="shared" si="9"/>
        <v>39.583333333333329</v>
      </c>
      <c r="Q21" s="15">
        <f t="shared" si="10"/>
        <v>25</v>
      </c>
      <c r="R21" s="16">
        <v>2</v>
      </c>
      <c r="S21" s="16">
        <v>1</v>
      </c>
    </row>
    <row r="22" spans="1:20">
      <c r="A22" s="17"/>
      <c r="B22" s="31">
        <v>2</v>
      </c>
      <c r="C22" s="31">
        <v>354</v>
      </c>
      <c r="D22" s="16">
        <v>2</v>
      </c>
      <c r="E22" s="16">
        <v>0</v>
      </c>
      <c r="F22" s="16"/>
      <c r="G22" s="16">
        <v>1</v>
      </c>
      <c r="H22" s="16">
        <v>237</v>
      </c>
      <c r="I22" s="16">
        <v>3</v>
      </c>
      <c r="J22" s="30">
        <f>C27/(H22/6)</f>
        <v>7.7468354430379751</v>
      </c>
      <c r="K22" s="30">
        <f>C27/I22</f>
        <v>102</v>
      </c>
      <c r="L22" s="9">
        <f>C27/B27</f>
        <v>153</v>
      </c>
      <c r="M22" s="16">
        <v>36</v>
      </c>
      <c r="N22" s="16">
        <v>12</v>
      </c>
      <c r="O22" s="14">
        <f>(M22*4+N22*6)/C27*100</f>
        <v>70.588235294117652</v>
      </c>
      <c r="P22" s="14">
        <f>(M22*4)/C27*100</f>
        <v>47.058823529411761</v>
      </c>
      <c r="Q22" s="15">
        <f>(N22*6)/C27*100</f>
        <v>23.52941176470588</v>
      </c>
      <c r="R22" s="61">
        <v>4</v>
      </c>
      <c r="S22" s="16">
        <v>4</v>
      </c>
      <c r="T22" s="62">
        <v>100</v>
      </c>
    </row>
    <row r="23" spans="1:20">
      <c r="A23" s="17" t="s">
        <v>30</v>
      </c>
      <c r="B23" s="18">
        <v>2</v>
      </c>
      <c r="C23" s="18">
        <v>327</v>
      </c>
      <c r="D23" s="18">
        <v>2</v>
      </c>
      <c r="E23" s="18">
        <v>0</v>
      </c>
      <c r="F23" s="18">
        <v>1</v>
      </c>
      <c r="G23" s="16"/>
      <c r="H23" s="16">
        <v>242</v>
      </c>
      <c r="I23" s="16">
        <v>14</v>
      </c>
      <c r="J23" s="12">
        <f t="shared" si="11"/>
        <v>8.1074380165289259</v>
      </c>
      <c r="K23" s="12">
        <f t="shared" si="12"/>
        <v>23.357142857142858</v>
      </c>
      <c r="L23" s="13">
        <f t="shared" si="2"/>
        <v>163.5</v>
      </c>
      <c r="M23" s="21">
        <v>29</v>
      </c>
      <c r="N23" s="18">
        <v>9</v>
      </c>
      <c r="O23" s="14">
        <f>(M23*4+N23*6)/C23*100</f>
        <v>51.987767584097853</v>
      </c>
      <c r="P23" s="14">
        <f>(M23*4)/C23*100</f>
        <v>35.474006116207953</v>
      </c>
      <c r="Q23" s="15">
        <f>(N23*6)/C23*100</f>
        <v>16.513761467889911</v>
      </c>
      <c r="R23" s="16">
        <v>2</v>
      </c>
      <c r="S23" s="16">
        <v>1</v>
      </c>
    </row>
    <row r="24" spans="1:20">
      <c r="A24" s="17"/>
      <c r="B24" s="18"/>
      <c r="C24" s="18"/>
      <c r="D24" s="18"/>
      <c r="E24" s="18"/>
      <c r="F24" s="18"/>
      <c r="G24" s="16"/>
      <c r="H24" s="16"/>
      <c r="I24" s="16"/>
      <c r="J24" s="12" t="e">
        <f t="shared" si="11"/>
        <v>#DIV/0!</v>
      </c>
      <c r="K24" s="12" t="e">
        <f t="shared" si="12"/>
        <v>#DIV/0!</v>
      </c>
      <c r="L24" s="13" t="e">
        <f t="shared" si="2"/>
        <v>#DIV/0!</v>
      </c>
      <c r="M24" s="18"/>
      <c r="N24" s="18"/>
      <c r="O24" s="14" t="e">
        <f t="shared" ref="O24" si="13">(M24*4+N24*6)/C24*100</f>
        <v>#DIV/0!</v>
      </c>
      <c r="P24" s="14" t="e">
        <f t="shared" ref="P24" si="14">(M24*4)/C24*100</f>
        <v>#DIV/0!</v>
      </c>
      <c r="Q24" s="15" t="e">
        <f t="shared" ref="Q24" si="15">(N24*6)/C24*100</f>
        <v>#DIV/0!</v>
      </c>
      <c r="R24" s="16"/>
      <c r="S24" s="16"/>
    </row>
    <row r="25" spans="1:20">
      <c r="A25" s="17"/>
      <c r="B25" s="18"/>
      <c r="C25" s="18"/>
      <c r="D25" s="18"/>
      <c r="E25" s="18"/>
      <c r="F25" s="18"/>
      <c r="G25" s="16"/>
      <c r="H25" s="16"/>
      <c r="I25" s="16"/>
      <c r="J25" s="12"/>
      <c r="K25" s="12"/>
      <c r="L25" s="13"/>
      <c r="M25" s="21"/>
      <c r="N25" s="18"/>
      <c r="O25" s="14"/>
      <c r="P25" s="14"/>
      <c r="Q25" s="15"/>
      <c r="R25" s="16"/>
      <c r="S25" s="16"/>
    </row>
    <row r="26" spans="1:20">
      <c r="A26" s="32" t="s">
        <v>21</v>
      </c>
      <c r="B26" s="18">
        <v>2</v>
      </c>
      <c r="C26" s="16">
        <v>374</v>
      </c>
      <c r="D26" s="16">
        <v>2</v>
      </c>
      <c r="E26" s="16">
        <v>0</v>
      </c>
      <c r="F26" s="16">
        <v>1</v>
      </c>
      <c r="G26" s="16"/>
      <c r="H26" s="16">
        <v>242</v>
      </c>
      <c r="I26" s="16">
        <v>12</v>
      </c>
      <c r="J26" s="12">
        <f t="shared" ref="J26:J29" si="16">C26/(H26/6)</f>
        <v>9.2727272727272716</v>
      </c>
      <c r="K26" s="12">
        <f t="shared" ref="K26:K29" si="17">C26/I26</f>
        <v>31.166666666666668</v>
      </c>
      <c r="L26" s="13">
        <f t="shared" ref="L26:L29" si="18">C26/B26</f>
        <v>187</v>
      </c>
      <c r="M26" s="21">
        <v>35</v>
      </c>
      <c r="N26" s="18">
        <v>11</v>
      </c>
      <c r="O26" s="14">
        <f>(M26*4+N26*6)/C26*100</f>
        <v>55.080213903743314</v>
      </c>
      <c r="P26" s="14">
        <f>(M26*4)/C26*100</f>
        <v>37.433155080213901</v>
      </c>
      <c r="Q26" s="15">
        <f>(N26*6)/C26*100</f>
        <v>17.647058823529413</v>
      </c>
      <c r="R26" s="61">
        <v>2</v>
      </c>
      <c r="S26" s="18">
        <v>2</v>
      </c>
      <c r="T26" s="46">
        <v>100</v>
      </c>
    </row>
    <row r="27" spans="1:20">
      <c r="A27" s="7"/>
      <c r="B27" s="18">
        <v>2</v>
      </c>
      <c r="C27" s="16">
        <v>306</v>
      </c>
      <c r="D27" s="16">
        <v>2</v>
      </c>
      <c r="E27" s="16">
        <v>0</v>
      </c>
      <c r="F27" s="16">
        <v>1</v>
      </c>
      <c r="G27" s="16"/>
      <c r="H27" s="16">
        <v>231</v>
      </c>
      <c r="I27" s="16">
        <v>15</v>
      </c>
      <c r="J27" s="12">
        <f t="shared" si="16"/>
        <v>7.9480519480519485</v>
      </c>
      <c r="K27" s="12">
        <f t="shared" si="17"/>
        <v>20.399999999999999</v>
      </c>
      <c r="L27" s="13">
        <f t="shared" si="18"/>
        <v>153</v>
      </c>
      <c r="M27" s="18">
        <v>22</v>
      </c>
      <c r="N27" s="18">
        <v>17</v>
      </c>
      <c r="O27" s="14">
        <f t="shared" ref="O27" si="19">(M27*4+N27*6)/C27*100</f>
        <v>62.091503267973856</v>
      </c>
      <c r="P27" s="14">
        <f t="shared" ref="P27" si="20">(M27*4)/C27*100</f>
        <v>28.75816993464052</v>
      </c>
      <c r="Q27" s="15">
        <f t="shared" ref="Q27" si="21">(N27*6)/C27*100</f>
        <v>33.333333333333329</v>
      </c>
      <c r="R27" s="16">
        <v>2</v>
      </c>
      <c r="S27" s="16">
        <v>1</v>
      </c>
    </row>
    <row r="28" spans="1:20">
      <c r="A28" s="7"/>
      <c r="B28" s="18">
        <v>2</v>
      </c>
      <c r="C28" s="16">
        <v>362</v>
      </c>
      <c r="D28" s="16">
        <v>2</v>
      </c>
      <c r="E28" s="16">
        <v>0</v>
      </c>
      <c r="F28" s="16">
        <v>1</v>
      </c>
      <c r="G28" s="16"/>
      <c r="H28" s="16">
        <v>242</v>
      </c>
      <c r="I28" s="16">
        <v>14</v>
      </c>
      <c r="J28" s="12">
        <f t="shared" si="16"/>
        <v>8.9752066115702469</v>
      </c>
      <c r="K28" s="12">
        <f t="shared" si="17"/>
        <v>25.857142857142858</v>
      </c>
      <c r="L28" s="13">
        <f t="shared" si="18"/>
        <v>181</v>
      </c>
      <c r="M28" s="18">
        <v>27</v>
      </c>
      <c r="N28" s="18">
        <v>13</v>
      </c>
      <c r="O28" s="14">
        <f t="shared" si="8"/>
        <v>51.381215469613259</v>
      </c>
      <c r="P28" s="14">
        <f t="shared" si="9"/>
        <v>29.834254143646412</v>
      </c>
      <c r="Q28" s="15">
        <f t="shared" si="10"/>
        <v>21.546961325966851</v>
      </c>
      <c r="R28" s="61">
        <v>2</v>
      </c>
      <c r="S28" s="16">
        <v>4</v>
      </c>
      <c r="T28" s="46">
        <v>100</v>
      </c>
    </row>
    <row r="29" spans="1:20">
      <c r="A29" s="29" t="s">
        <v>34</v>
      </c>
      <c r="B29" s="18">
        <v>2</v>
      </c>
      <c r="C29" s="16">
        <v>294</v>
      </c>
      <c r="D29" s="16">
        <v>1</v>
      </c>
      <c r="E29" s="61">
        <v>1</v>
      </c>
      <c r="F29" s="16"/>
      <c r="G29" s="16"/>
      <c r="H29" s="16">
        <v>170</v>
      </c>
      <c r="I29" s="16">
        <v>4</v>
      </c>
      <c r="J29" s="11">
        <f t="shared" si="16"/>
        <v>10.376470588235295</v>
      </c>
      <c r="K29" s="12">
        <f t="shared" si="17"/>
        <v>73.5</v>
      </c>
      <c r="L29" s="13">
        <f t="shared" si="18"/>
        <v>147</v>
      </c>
      <c r="M29" s="18">
        <v>25</v>
      </c>
      <c r="N29" s="18">
        <v>16</v>
      </c>
      <c r="O29" s="14">
        <f t="shared" si="8"/>
        <v>66.666666666666657</v>
      </c>
      <c r="P29" s="14">
        <f t="shared" si="9"/>
        <v>34.013605442176868</v>
      </c>
      <c r="Q29" s="15">
        <f t="shared" si="10"/>
        <v>32.653061224489797</v>
      </c>
      <c r="R29" s="61">
        <v>2</v>
      </c>
      <c r="S29" s="16">
        <v>2</v>
      </c>
      <c r="T29" s="62">
        <v>100</v>
      </c>
    </row>
    <row r="30" spans="1:20">
      <c r="A30" s="7"/>
      <c r="B30" s="18"/>
      <c r="C30" s="16"/>
      <c r="D30" s="16"/>
      <c r="E30" s="16"/>
      <c r="F30" s="16"/>
      <c r="G30" s="16"/>
      <c r="H30" s="16"/>
      <c r="I30" s="16"/>
      <c r="J30" s="11"/>
      <c r="K30" s="12"/>
      <c r="L30" s="13"/>
      <c r="M30" s="18"/>
      <c r="N30" s="18"/>
      <c r="O30" s="14"/>
      <c r="P30" s="14"/>
      <c r="Q30" s="15"/>
      <c r="R30" s="16"/>
      <c r="S30" s="16"/>
    </row>
    <row r="31" spans="1:20">
      <c r="A31" s="33" t="s">
        <v>22</v>
      </c>
      <c r="B31" s="18">
        <v>2</v>
      </c>
      <c r="C31" s="16">
        <v>353</v>
      </c>
      <c r="D31" s="16">
        <v>2</v>
      </c>
      <c r="E31" s="16">
        <v>0</v>
      </c>
      <c r="F31" s="16">
        <v>1</v>
      </c>
      <c r="G31" s="16"/>
      <c r="H31" s="16">
        <v>240</v>
      </c>
      <c r="I31" s="16">
        <v>11</v>
      </c>
      <c r="J31" s="11">
        <f t="shared" ref="J31:J32" si="22">C31/(H31/6)</f>
        <v>8.8249999999999993</v>
      </c>
      <c r="K31" s="12">
        <f t="shared" ref="K31:K32" si="23">C31/I31</f>
        <v>32.090909090909093</v>
      </c>
      <c r="L31" s="13">
        <f t="shared" ref="L31:L32" si="24">C31/B31</f>
        <v>176.5</v>
      </c>
      <c r="M31" s="18">
        <v>33</v>
      </c>
      <c r="N31" s="18">
        <v>11</v>
      </c>
      <c r="O31" s="14">
        <f t="shared" ref="O31:O32" si="25">(M31*4+N31*6)/C31*100</f>
        <v>56.09065155807366</v>
      </c>
      <c r="P31" s="14">
        <f t="shared" ref="P31:P32" si="26">(M31*4)/C31*100</f>
        <v>37.393767705382437</v>
      </c>
      <c r="Q31" s="15">
        <f t="shared" ref="Q31:Q32" si="27">(N31*6)/C31*100</f>
        <v>18.696883852691219</v>
      </c>
      <c r="R31" s="16">
        <v>3</v>
      </c>
      <c r="S31" s="16">
        <v>2</v>
      </c>
    </row>
    <row r="32" spans="1:20">
      <c r="A32" s="34"/>
      <c r="B32" s="18"/>
      <c r="C32" s="16"/>
      <c r="D32" s="16"/>
      <c r="E32" s="16"/>
      <c r="F32" s="16"/>
      <c r="G32" s="16"/>
      <c r="H32" s="16"/>
      <c r="I32" s="16"/>
      <c r="J32" s="11" t="e">
        <f t="shared" si="22"/>
        <v>#DIV/0!</v>
      </c>
      <c r="K32" s="12" t="e">
        <f t="shared" si="23"/>
        <v>#DIV/0!</v>
      </c>
      <c r="L32" s="13" t="e">
        <f t="shared" si="24"/>
        <v>#DIV/0!</v>
      </c>
      <c r="M32" s="18"/>
      <c r="N32" s="18"/>
      <c r="O32" s="14" t="e">
        <f t="shared" si="25"/>
        <v>#DIV/0!</v>
      </c>
      <c r="P32" s="14" t="e">
        <f t="shared" si="26"/>
        <v>#DIV/0!</v>
      </c>
      <c r="Q32" s="15" t="e">
        <f t="shared" si="27"/>
        <v>#DIV/0!</v>
      </c>
      <c r="R32" s="16"/>
      <c r="S32" s="16"/>
    </row>
    <row r="33" spans="1:20">
      <c r="A33" s="35"/>
      <c r="B33" s="19"/>
      <c r="C33" s="17"/>
      <c r="D33" s="17"/>
      <c r="E33" s="17"/>
      <c r="F33" s="17"/>
      <c r="G33" s="17"/>
      <c r="H33" s="17"/>
      <c r="I33" s="17"/>
      <c r="J33" s="17"/>
      <c r="K33" s="17"/>
      <c r="L33" s="20"/>
      <c r="M33" s="19"/>
      <c r="N33" s="19"/>
      <c r="O33" s="17"/>
      <c r="P33" s="17"/>
      <c r="Q33" s="17"/>
      <c r="R33" s="16"/>
      <c r="S33" s="16"/>
    </row>
    <row r="34" spans="1:20">
      <c r="A34" s="35" t="s">
        <v>27</v>
      </c>
      <c r="B34" s="18">
        <v>2</v>
      </c>
      <c r="C34" s="16">
        <v>275</v>
      </c>
      <c r="D34" s="16">
        <v>1</v>
      </c>
      <c r="E34" s="16">
        <v>0</v>
      </c>
      <c r="F34" s="16">
        <v>1</v>
      </c>
      <c r="G34" s="16"/>
      <c r="H34" s="16">
        <v>175</v>
      </c>
      <c r="I34" s="16">
        <v>9</v>
      </c>
      <c r="J34" s="12">
        <f t="shared" ref="J34:J38" si="28">C34/(H34/6)</f>
        <v>9.4285714285714288</v>
      </c>
      <c r="K34" s="12">
        <f t="shared" ref="K34:K38" si="29">C34/I34</f>
        <v>30.555555555555557</v>
      </c>
      <c r="L34" s="13">
        <f t="shared" ref="L34:L38" si="30">C34/B34</f>
        <v>137.5</v>
      </c>
      <c r="M34" s="18">
        <v>30</v>
      </c>
      <c r="N34" s="18">
        <v>8</v>
      </c>
      <c r="O34" s="14">
        <f t="shared" ref="O34:O44" si="31">(M34*4+N34*6)/C34*100</f>
        <v>61.090909090909093</v>
      </c>
      <c r="P34" s="14">
        <f t="shared" ref="P34:P44" si="32">(M34*4)/C34*100</f>
        <v>43.636363636363633</v>
      </c>
      <c r="Q34" s="15">
        <f t="shared" ref="Q34:Q44" si="33">(N34*6)/C34*100</f>
        <v>17.454545454545457</v>
      </c>
      <c r="R34" s="16">
        <v>2</v>
      </c>
      <c r="S34" s="16">
        <v>0</v>
      </c>
    </row>
    <row r="35" spans="1:20">
      <c r="B35" s="56">
        <v>2</v>
      </c>
      <c r="C35" s="56">
        <v>497</v>
      </c>
      <c r="D35" s="56">
        <v>2</v>
      </c>
      <c r="E35" s="70">
        <v>2</v>
      </c>
      <c r="F35" s="56">
        <v>1</v>
      </c>
      <c r="G35" s="56"/>
      <c r="H35" s="56">
        <v>243</v>
      </c>
      <c r="I35" s="56">
        <v>7</v>
      </c>
      <c r="J35" s="12">
        <f t="shared" ref="J35" si="34">C35/(H35/6)</f>
        <v>12.271604938271604</v>
      </c>
      <c r="K35" s="12">
        <f t="shared" ref="K35" si="35">C35/I35</f>
        <v>71</v>
      </c>
      <c r="L35" s="13">
        <f t="shared" ref="L35" si="36">C35/B35</f>
        <v>248.5</v>
      </c>
      <c r="M35" s="18">
        <v>38</v>
      </c>
      <c r="N35" s="18">
        <v>34</v>
      </c>
      <c r="O35" s="14">
        <f t="shared" ref="O35" si="37">(M35*4+N35*6)/C35*100</f>
        <v>71.629778672032202</v>
      </c>
      <c r="P35" s="14">
        <f t="shared" ref="P35" si="38">(M35*4)/C35*100</f>
        <v>30.583501006036219</v>
      </c>
      <c r="Q35" s="15">
        <f t="shared" ref="Q35" si="39">(N35*6)/C35*100</f>
        <v>41.04627766599598</v>
      </c>
      <c r="R35" s="58">
        <v>2</v>
      </c>
      <c r="S35" s="56">
        <v>2</v>
      </c>
      <c r="T35" s="57" t="s">
        <v>32</v>
      </c>
    </row>
    <row r="36" spans="1:20">
      <c r="A36" s="35"/>
      <c r="B36" s="18">
        <v>2</v>
      </c>
      <c r="C36" s="16">
        <v>362</v>
      </c>
      <c r="D36" s="16">
        <v>1</v>
      </c>
      <c r="E36" s="61">
        <v>1</v>
      </c>
      <c r="F36" s="16">
        <v>1</v>
      </c>
      <c r="G36" s="16"/>
      <c r="H36" s="16">
        <v>239</v>
      </c>
      <c r="I36" s="16">
        <v>15</v>
      </c>
      <c r="J36" s="12">
        <f t="shared" si="28"/>
        <v>9.0878661087866099</v>
      </c>
      <c r="K36" s="12">
        <f t="shared" si="29"/>
        <v>24.133333333333333</v>
      </c>
      <c r="L36" s="13">
        <f t="shared" si="30"/>
        <v>181</v>
      </c>
      <c r="M36" s="18">
        <v>27</v>
      </c>
      <c r="N36" s="18">
        <v>22</v>
      </c>
      <c r="O36" s="14">
        <f t="shared" si="31"/>
        <v>66.298342541436455</v>
      </c>
      <c r="P36" s="14">
        <f t="shared" si="32"/>
        <v>29.834254143646412</v>
      </c>
      <c r="Q36" s="15">
        <f t="shared" si="33"/>
        <v>36.464088397790057</v>
      </c>
      <c r="R36" s="67">
        <v>1</v>
      </c>
      <c r="S36" s="16">
        <v>1</v>
      </c>
      <c r="T36" s="68">
        <v>100</v>
      </c>
    </row>
    <row r="37" spans="1:20">
      <c r="A37" s="35"/>
      <c r="B37" s="18">
        <v>2</v>
      </c>
      <c r="C37" s="16">
        <v>353</v>
      </c>
      <c r="D37" s="16">
        <v>2</v>
      </c>
      <c r="E37" s="16">
        <v>0</v>
      </c>
      <c r="F37" s="16">
        <v>1</v>
      </c>
      <c r="G37" s="16"/>
      <c r="H37" s="16">
        <v>236</v>
      </c>
      <c r="I37" s="16">
        <v>18</v>
      </c>
      <c r="J37" s="12">
        <f t="shared" si="28"/>
        <v>8.9745762711864394</v>
      </c>
      <c r="K37" s="12">
        <f t="shared" si="29"/>
        <v>19.611111111111111</v>
      </c>
      <c r="L37" s="13">
        <f t="shared" si="30"/>
        <v>176.5</v>
      </c>
      <c r="M37" s="18">
        <v>36</v>
      </c>
      <c r="N37" s="18">
        <v>17</v>
      </c>
      <c r="O37" s="14">
        <f t="shared" si="31"/>
        <v>69.68838526912181</v>
      </c>
      <c r="P37" s="14">
        <f t="shared" si="32"/>
        <v>40.793201133144471</v>
      </c>
      <c r="Q37" s="14">
        <f t="shared" si="33"/>
        <v>28.895184135977338</v>
      </c>
      <c r="R37" s="18">
        <v>2</v>
      </c>
      <c r="S37" s="18">
        <v>1</v>
      </c>
      <c r="T37" s="69"/>
    </row>
    <row r="38" spans="1:20">
      <c r="A38" s="35"/>
      <c r="B38" s="18">
        <v>2</v>
      </c>
      <c r="C38" s="16">
        <v>330</v>
      </c>
      <c r="D38" s="16">
        <v>2</v>
      </c>
      <c r="E38" s="16">
        <v>0</v>
      </c>
      <c r="F38" s="16">
        <v>1</v>
      </c>
      <c r="G38" s="16"/>
      <c r="H38" s="16">
        <v>241</v>
      </c>
      <c r="I38" s="16">
        <v>15</v>
      </c>
      <c r="J38" s="12">
        <f t="shared" si="28"/>
        <v>8.2157676348547728</v>
      </c>
      <c r="K38" s="12">
        <f t="shared" si="29"/>
        <v>22</v>
      </c>
      <c r="L38" s="13">
        <f t="shared" si="30"/>
        <v>165</v>
      </c>
      <c r="M38" s="18">
        <v>21</v>
      </c>
      <c r="N38" s="18">
        <v>17</v>
      </c>
      <c r="O38" s="14">
        <f t="shared" si="31"/>
        <v>56.36363636363636</v>
      </c>
      <c r="P38" s="14">
        <f t="shared" si="32"/>
        <v>25.454545454545453</v>
      </c>
      <c r="Q38" s="14">
        <f t="shared" si="33"/>
        <v>30.909090909090907</v>
      </c>
      <c r="R38" s="18">
        <v>2</v>
      </c>
      <c r="S38" s="71">
        <v>1</v>
      </c>
      <c r="T38" s="69"/>
    </row>
    <row r="39" spans="1:20">
      <c r="A39" s="35"/>
      <c r="B39" s="19"/>
      <c r="C39" s="17"/>
      <c r="D39" s="17"/>
      <c r="E39" s="17"/>
      <c r="F39" s="17"/>
      <c r="G39" s="17"/>
      <c r="H39" s="17"/>
      <c r="I39" s="17"/>
      <c r="J39" s="17"/>
      <c r="K39" s="17"/>
      <c r="L39" s="20"/>
      <c r="M39" s="19"/>
      <c r="N39" s="19"/>
      <c r="O39" s="17"/>
      <c r="P39" s="17"/>
      <c r="Q39" s="17"/>
      <c r="R39" s="28"/>
      <c r="S39" s="28"/>
    </row>
    <row r="40" spans="1:20">
      <c r="A40" s="35" t="s">
        <v>24</v>
      </c>
      <c r="B40" s="36">
        <v>2</v>
      </c>
      <c r="C40" s="16">
        <v>315</v>
      </c>
      <c r="D40" s="16">
        <v>2</v>
      </c>
      <c r="E40" s="16">
        <v>0</v>
      </c>
      <c r="F40" s="16"/>
      <c r="G40" s="16">
        <v>1</v>
      </c>
      <c r="H40" s="16">
        <v>225</v>
      </c>
      <c r="I40" s="16">
        <v>7</v>
      </c>
      <c r="J40" s="12">
        <f>C40/(H40/6)</f>
        <v>8.4</v>
      </c>
      <c r="K40" s="12">
        <f>C40/I40</f>
        <v>45</v>
      </c>
      <c r="L40" s="13">
        <f>C40/B40</f>
        <v>157.5</v>
      </c>
      <c r="M40" s="18">
        <v>30</v>
      </c>
      <c r="N40" s="18">
        <v>7</v>
      </c>
      <c r="O40" s="14">
        <f>(M40*4+N40*6)/C40*100</f>
        <v>51.428571428571423</v>
      </c>
      <c r="P40" s="14">
        <f>(M40*4)/C40*100</f>
        <v>38.095238095238095</v>
      </c>
      <c r="Q40" s="15">
        <f>(N40*6)/C40*100</f>
        <v>13.333333333333334</v>
      </c>
      <c r="R40" s="16">
        <v>2</v>
      </c>
      <c r="S40" s="16">
        <v>1</v>
      </c>
    </row>
    <row r="41" spans="1:20">
      <c r="A41" s="63"/>
      <c r="B41" s="36">
        <v>2</v>
      </c>
      <c r="C41" s="16">
        <v>285</v>
      </c>
      <c r="D41" s="16">
        <v>0</v>
      </c>
      <c r="E41" s="16">
        <v>0</v>
      </c>
      <c r="F41" s="16"/>
      <c r="G41" s="16">
        <v>1</v>
      </c>
      <c r="H41" s="16">
        <v>215</v>
      </c>
      <c r="I41" s="16">
        <v>7</v>
      </c>
      <c r="J41" s="12">
        <f t="shared" ref="J41:J42" si="40">C41/(H41/6)</f>
        <v>7.9534883720930232</v>
      </c>
      <c r="K41" s="12">
        <f t="shared" ref="K41:K42" si="41">C41/I41</f>
        <v>40.714285714285715</v>
      </c>
      <c r="L41" s="13">
        <f t="shared" ref="L41:L42" si="42">C41/B41</f>
        <v>142.5</v>
      </c>
      <c r="M41" s="16">
        <v>16</v>
      </c>
      <c r="N41" s="16">
        <v>9</v>
      </c>
      <c r="O41" s="14">
        <f t="shared" ref="O41:O42" si="43">(M41*4+N41*6)/C41*100</f>
        <v>41.403508771929829</v>
      </c>
      <c r="P41" s="14">
        <f t="shared" ref="P41:P42" si="44">(M41*4)/C41*100</f>
        <v>22.456140350877192</v>
      </c>
      <c r="Q41" s="15">
        <f t="shared" ref="Q41:Q42" si="45">(N41*6)/C41*100</f>
        <v>18.947368421052634</v>
      </c>
      <c r="R41" s="16">
        <v>2</v>
      </c>
      <c r="S41" s="16">
        <v>2</v>
      </c>
    </row>
    <row r="42" spans="1:20">
      <c r="A42" s="63"/>
      <c r="B42" s="36">
        <v>2</v>
      </c>
      <c r="C42" s="16">
        <v>256</v>
      </c>
      <c r="D42" s="16">
        <v>0</v>
      </c>
      <c r="E42" s="16">
        <v>0</v>
      </c>
      <c r="F42" s="16"/>
      <c r="G42" s="16">
        <v>1</v>
      </c>
      <c r="H42" s="16">
        <v>227</v>
      </c>
      <c r="I42" s="16">
        <v>10</v>
      </c>
      <c r="J42" s="12">
        <f t="shared" si="40"/>
        <v>6.7665198237885456</v>
      </c>
      <c r="K42" s="12">
        <f t="shared" si="41"/>
        <v>25.6</v>
      </c>
      <c r="L42" s="13">
        <f t="shared" si="42"/>
        <v>128</v>
      </c>
      <c r="M42" s="16">
        <v>18</v>
      </c>
      <c r="N42" s="16">
        <v>5</v>
      </c>
      <c r="O42" s="14">
        <f t="shared" si="43"/>
        <v>39.84375</v>
      </c>
      <c r="P42" s="14">
        <f t="shared" si="44"/>
        <v>28.125</v>
      </c>
      <c r="Q42" s="15">
        <f t="shared" si="45"/>
        <v>11.71875</v>
      </c>
      <c r="R42" s="16">
        <v>2</v>
      </c>
      <c r="S42" s="16">
        <v>1</v>
      </c>
    </row>
    <row r="43" spans="1:20">
      <c r="A43" s="17"/>
      <c r="B43" s="16"/>
      <c r="C43" s="16"/>
      <c r="D43" s="16"/>
      <c r="E43" s="16"/>
      <c r="F43" s="16"/>
      <c r="G43" s="16"/>
      <c r="H43" s="16"/>
      <c r="I43" s="16"/>
      <c r="J43" s="12" t="e">
        <f t="shared" ref="J43" si="46">C43/(H43/6)</f>
        <v>#DIV/0!</v>
      </c>
      <c r="K43" s="12" t="e">
        <f t="shared" ref="K43" si="47">C43/I43</f>
        <v>#DIV/0!</v>
      </c>
      <c r="L43" s="13" t="e">
        <f t="shared" ref="L43:L44" si="48">C43/B43</f>
        <v>#DIV/0!</v>
      </c>
      <c r="M43" s="16"/>
      <c r="N43" s="16"/>
      <c r="O43" s="14" t="e">
        <f t="shared" si="31"/>
        <v>#DIV/0!</v>
      </c>
      <c r="P43" s="14" t="e">
        <f t="shared" si="32"/>
        <v>#DIV/0!</v>
      </c>
      <c r="Q43" s="15" t="e">
        <f t="shared" si="33"/>
        <v>#DIV/0!</v>
      </c>
      <c r="R43" s="16"/>
      <c r="S43" s="16"/>
    </row>
    <row r="44" spans="1:20">
      <c r="A44" s="17"/>
      <c r="B44" s="37">
        <f>SUM(B2:B43)</f>
        <v>60</v>
      </c>
      <c r="C44" s="37">
        <f t="shared" ref="C44:I44" si="49">SUM(C2:C43)</f>
        <v>9843</v>
      </c>
      <c r="D44" s="37">
        <f t="shared" si="49"/>
        <v>44</v>
      </c>
      <c r="E44" s="37">
        <f t="shared" si="49"/>
        <v>4</v>
      </c>
      <c r="F44" s="37">
        <f t="shared" si="49"/>
        <v>17</v>
      </c>
      <c r="G44" s="37">
        <f t="shared" si="49"/>
        <v>11</v>
      </c>
      <c r="H44" s="37">
        <f t="shared" si="49"/>
        <v>6891</v>
      </c>
      <c r="I44" s="37">
        <f t="shared" si="49"/>
        <v>353</v>
      </c>
      <c r="J44" s="38">
        <f>C44/(H44/6)</f>
        <v>8.5703090988245538</v>
      </c>
      <c r="K44" s="39">
        <f>C44/I44</f>
        <v>27.883852691218131</v>
      </c>
      <c r="L44" s="40">
        <f t="shared" si="48"/>
        <v>164.05</v>
      </c>
      <c r="M44" s="41">
        <f>SUM(M2:M43)</f>
        <v>826</v>
      </c>
      <c r="N44" s="41">
        <f>SUM(N2:N43)</f>
        <v>363</v>
      </c>
      <c r="O44" s="42">
        <f t="shared" si="31"/>
        <v>55.694402113176878</v>
      </c>
      <c r="P44" s="42">
        <f t="shared" si="32"/>
        <v>33.5670019303058</v>
      </c>
      <c r="Q44" s="43">
        <f t="shared" si="33"/>
        <v>22.127400182871078</v>
      </c>
      <c r="R44" s="37">
        <f>SUM(R2:R43)</f>
        <v>53</v>
      </c>
      <c r="S44" s="37">
        <f>SUM(S2:S43)</f>
        <v>46</v>
      </c>
    </row>
    <row r="45" spans="1:20">
      <c r="B45" s="6" t="s">
        <v>0</v>
      </c>
      <c r="C45" s="6" t="s">
        <v>1</v>
      </c>
      <c r="D45" s="6" t="s">
        <v>2</v>
      </c>
      <c r="E45" s="6" t="s">
        <v>3</v>
      </c>
      <c r="F45" s="6" t="s">
        <v>25</v>
      </c>
      <c r="G45" s="6" t="s">
        <v>5</v>
      </c>
      <c r="H45" s="6" t="s">
        <v>6</v>
      </c>
      <c r="I45" s="6" t="s">
        <v>7</v>
      </c>
      <c r="J45" s="6" t="s">
        <v>8</v>
      </c>
      <c r="K45" s="6" t="s">
        <v>9</v>
      </c>
      <c r="L45" s="44" t="s">
        <v>10</v>
      </c>
      <c r="M45" s="45" t="s">
        <v>11</v>
      </c>
      <c r="N45" s="45" t="s">
        <v>12</v>
      </c>
      <c r="O45" s="45" t="s">
        <v>13</v>
      </c>
      <c r="P45" s="4" t="s">
        <v>14</v>
      </c>
      <c r="Q45" s="4" t="s">
        <v>15</v>
      </c>
      <c r="R45" s="6" t="s">
        <v>16</v>
      </c>
      <c r="S45" s="6" t="s">
        <v>17</v>
      </c>
    </row>
    <row r="46" spans="1:20">
      <c r="F46" s="48" t="s">
        <v>31</v>
      </c>
    </row>
    <row r="47" spans="1:20">
      <c r="A47" s="49" t="s">
        <v>23</v>
      </c>
      <c r="B47" s="50"/>
      <c r="C47" s="50">
        <v>137</v>
      </c>
      <c r="D47" s="50">
        <v>0</v>
      </c>
      <c r="E47" s="50">
        <v>0</v>
      </c>
      <c r="F47" s="50"/>
      <c r="G47" s="50"/>
      <c r="H47" s="50">
        <v>122</v>
      </c>
      <c r="I47" s="50">
        <v>6</v>
      </c>
      <c r="J47" s="51">
        <f>C47/(H47/6)</f>
        <v>6.7377049180327875</v>
      </c>
      <c r="K47" s="52">
        <f t="shared" ref="K47" si="50">C47/I47</f>
        <v>22.833333333333332</v>
      </c>
      <c r="L47" s="53" t="e">
        <f t="shared" ref="L47" si="51">C47/B47</f>
        <v>#DIV/0!</v>
      </c>
      <c r="M47" s="50"/>
      <c r="N47" s="50"/>
      <c r="O47" s="52">
        <f t="shared" ref="O47" si="52">(M47*4+N47*6)/C47*100</f>
        <v>0</v>
      </c>
      <c r="P47" s="52">
        <f t="shared" ref="P47" si="53">(M47*4)/C47*100</f>
        <v>0</v>
      </c>
      <c r="Q47" s="54">
        <f t="shared" ref="Q47" si="54">(N47*6)/C47*100</f>
        <v>0</v>
      </c>
      <c r="R47" s="55" t="s">
        <v>28</v>
      </c>
      <c r="S47" s="50"/>
    </row>
    <row r="49" spans="1:19">
      <c r="A49" s="31"/>
      <c r="B49" s="72" t="s">
        <v>0</v>
      </c>
      <c r="C49" s="72" t="s">
        <v>1</v>
      </c>
      <c r="D49" s="72" t="s">
        <v>2</v>
      </c>
      <c r="E49" s="72" t="s">
        <v>3</v>
      </c>
      <c r="F49" s="72" t="s">
        <v>4</v>
      </c>
      <c r="G49" s="72" t="s">
        <v>5</v>
      </c>
      <c r="H49" s="72" t="s">
        <v>6</v>
      </c>
      <c r="I49" s="72" t="s">
        <v>7</v>
      </c>
      <c r="J49" s="72" t="s">
        <v>8</v>
      </c>
      <c r="K49" s="72" t="s">
        <v>9</v>
      </c>
      <c r="L49" s="72" t="s">
        <v>10</v>
      </c>
      <c r="M49" s="72" t="s">
        <v>11</v>
      </c>
      <c r="N49" s="72" t="s">
        <v>12</v>
      </c>
      <c r="O49" s="72" t="s">
        <v>13</v>
      </c>
      <c r="P49" s="72" t="s">
        <v>14</v>
      </c>
      <c r="Q49" s="72" t="s">
        <v>15</v>
      </c>
      <c r="R49" s="72" t="s">
        <v>16</v>
      </c>
      <c r="S49" s="72" t="s">
        <v>17</v>
      </c>
    </row>
    <row r="50" spans="1:19">
      <c r="A50" s="73" t="s">
        <v>35</v>
      </c>
      <c r="B50" s="31">
        <v>8</v>
      </c>
      <c r="C50" s="31">
        <v>1275</v>
      </c>
      <c r="D50" s="31">
        <v>5</v>
      </c>
      <c r="E50" s="31">
        <v>0</v>
      </c>
      <c r="F50" s="31">
        <v>2</v>
      </c>
      <c r="G50" s="31">
        <v>2</v>
      </c>
      <c r="H50" s="31">
        <v>933</v>
      </c>
      <c r="I50" s="31">
        <v>51</v>
      </c>
      <c r="J50" s="74">
        <v>8.19935691318328</v>
      </c>
      <c r="K50" s="74">
        <v>25</v>
      </c>
      <c r="L50" s="75">
        <v>159.375</v>
      </c>
      <c r="M50" s="31">
        <v>118</v>
      </c>
      <c r="N50" s="31">
        <v>33</v>
      </c>
      <c r="O50" s="74">
        <v>52.549019607843135</v>
      </c>
      <c r="P50" s="74">
        <v>37.019607843137251</v>
      </c>
      <c r="Q50" s="74">
        <v>15.529411764705884</v>
      </c>
      <c r="R50" s="31">
        <v>6</v>
      </c>
      <c r="S50" s="31">
        <v>6</v>
      </c>
    </row>
    <row r="51" spans="1:19">
      <c r="A51" s="73"/>
      <c r="B51" s="31"/>
      <c r="C51" s="31"/>
      <c r="D51" s="31"/>
      <c r="E51" s="31"/>
      <c r="F51" s="31"/>
      <c r="G51" s="31"/>
      <c r="H51" s="31"/>
      <c r="I51" s="31"/>
      <c r="J51" s="74"/>
      <c r="K51" s="74"/>
      <c r="L51" s="75"/>
      <c r="M51" s="31"/>
      <c r="N51" s="31"/>
      <c r="O51" s="74"/>
      <c r="P51" s="74"/>
      <c r="Q51" s="74"/>
      <c r="R51" s="31"/>
      <c r="S51" s="31"/>
    </row>
    <row r="52" spans="1:19">
      <c r="A52" s="73" t="s">
        <v>19</v>
      </c>
      <c r="B52" s="31">
        <v>8</v>
      </c>
      <c r="C52" s="31">
        <v>1219</v>
      </c>
      <c r="D52" s="31">
        <v>6</v>
      </c>
      <c r="E52" s="31">
        <v>0</v>
      </c>
      <c r="F52" s="31">
        <v>2</v>
      </c>
      <c r="G52" s="31">
        <v>1</v>
      </c>
      <c r="H52" s="31">
        <v>958</v>
      </c>
      <c r="I52" s="31">
        <v>52</v>
      </c>
      <c r="J52" s="74">
        <v>7.6346555323590817</v>
      </c>
      <c r="K52" s="74">
        <v>23.442307692307693</v>
      </c>
      <c r="L52" s="75">
        <v>152.375</v>
      </c>
      <c r="M52" s="31">
        <v>90</v>
      </c>
      <c r="N52" s="31">
        <v>29</v>
      </c>
      <c r="O52" s="74">
        <v>43.806398687448727</v>
      </c>
      <c r="P52" s="74">
        <v>29.532403609515995</v>
      </c>
      <c r="Q52" s="74">
        <v>14.273995077932733</v>
      </c>
      <c r="R52" s="31">
        <v>6</v>
      </c>
      <c r="S52" s="31">
        <v>6</v>
      </c>
    </row>
    <row r="53" spans="1:19">
      <c r="A53" s="73"/>
      <c r="B53" s="31"/>
      <c r="C53" s="31"/>
      <c r="D53" s="31"/>
      <c r="E53" s="31"/>
      <c r="F53" s="31"/>
      <c r="G53" s="31"/>
      <c r="H53" s="31"/>
      <c r="I53" s="31"/>
      <c r="J53" s="74"/>
      <c r="K53" s="74"/>
      <c r="L53" s="75"/>
      <c r="M53" s="31"/>
      <c r="N53" s="31"/>
      <c r="O53" s="74"/>
      <c r="P53" s="74"/>
      <c r="Q53" s="74"/>
      <c r="R53" s="31"/>
      <c r="S53" s="31"/>
    </row>
    <row r="54" spans="1:19">
      <c r="A54" s="73" t="s">
        <v>36</v>
      </c>
      <c r="B54" s="31">
        <v>4</v>
      </c>
      <c r="C54" s="31">
        <v>608</v>
      </c>
      <c r="D54" s="31">
        <v>3</v>
      </c>
      <c r="E54" s="31">
        <v>0</v>
      </c>
      <c r="F54" s="31">
        <v>1</v>
      </c>
      <c r="G54" s="31">
        <v>1</v>
      </c>
      <c r="H54" s="31">
        <v>463</v>
      </c>
      <c r="I54" s="31">
        <v>24</v>
      </c>
      <c r="J54" s="74">
        <v>7.8790496760259172</v>
      </c>
      <c r="K54" s="74">
        <v>25.333333333333332</v>
      </c>
      <c r="L54" s="75">
        <v>152</v>
      </c>
      <c r="M54" s="31">
        <v>53</v>
      </c>
      <c r="N54" s="31">
        <v>15</v>
      </c>
      <c r="O54" s="74">
        <v>49.671052631578945</v>
      </c>
      <c r="P54" s="74">
        <v>34.868421052631575</v>
      </c>
      <c r="Q54" s="74">
        <v>14.802631578947366</v>
      </c>
      <c r="R54" s="31">
        <v>1</v>
      </c>
      <c r="S54" s="31">
        <v>2</v>
      </c>
    </row>
    <row r="55" spans="1:19">
      <c r="A55" s="73"/>
      <c r="B55" s="31"/>
      <c r="C55" s="31"/>
      <c r="D55" s="31"/>
      <c r="E55" s="31"/>
      <c r="F55" s="31"/>
      <c r="G55" s="31"/>
      <c r="H55" s="31"/>
      <c r="I55" s="31"/>
      <c r="J55" s="74"/>
      <c r="K55" s="74"/>
      <c r="L55" s="75"/>
      <c r="M55" s="31"/>
      <c r="N55" s="31"/>
      <c r="O55" s="74"/>
      <c r="P55" s="74"/>
      <c r="Q55" s="74"/>
      <c r="R55" s="31"/>
      <c r="S55" s="31"/>
    </row>
    <row r="56" spans="1:19">
      <c r="A56" s="73" t="s">
        <v>37</v>
      </c>
      <c r="B56" s="31">
        <v>6</v>
      </c>
      <c r="C56" s="31">
        <v>1037</v>
      </c>
      <c r="D56" s="31">
        <v>5</v>
      </c>
      <c r="E56" s="31">
        <v>0</v>
      </c>
      <c r="F56" s="31">
        <v>2</v>
      </c>
      <c r="G56" s="31">
        <v>1</v>
      </c>
      <c r="H56" s="31">
        <v>653</v>
      </c>
      <c r="I56" s="31">
        <v>36</v>
      </c>
      <c r="J56" s="74">
        <v>9.5283307810107196</v>
      </c>
      <c r="K56" s="74">
        <v>28.805555555555557</v>
      </c>
      <c r="L56" s="75">
        <v>172.83333333333334</v>
      </c>
      <c r="M56" s="31">
        <v>78</v>
      </c>
      <c r="N56" s="31">
        <v>55</v>
      </c>
      <c r="O56" s="74">
        <v>61.909353905496623</v>
      </c>
      <c r="P56" s="74">
        <v>30.086788813886212</v>
      </c>
      <c r="Q56" s="74">
        <v>31.822565091610418</v>
      </c>
      <c r="R56" s="31">
        <v>6</v>
      </c>
      <c r="S56" s="31">
        <v>5</v>
      </c>
    </row>
    <row r="57" spans="1:19">
      <c r="A57" s="73"/>
      <c r="B57" s="31"/>
      <c r="C57" s="31"/>
      <c r="D57" s="31"/>
      <c r="E57" s="31"/>
      <c r="F57" s="31"/>
      <c r="G57" s="31"/>
      <c r="H57" s="31"/>
      <c r="I57" s="31"/>
      <c r="J57" s="74"/>
      <c r="K57" s="74"/>
      <c r="L57" s="75"/>
      <c r="M57" s="31"/>
      <c r="N57" s="31"/>
      <c r="O57" s="74"/>
      <c r="P57" s="74"/>
      <c r="Q57" s="74"/>
      <c r="R57" s="31"/>
      <c r="S57" s="31"/>
    </row>
    <row r="58" spans="1:19">
      <c r="A58" s="73" t="s">
        <v>38</v>
      </c>
      <c r="B58" s="31">
        <v>6</v>
      </c>
      <c r="C58" s="31">
        <v>1015</v>
      </c>
      <c r="D58" s="31">
        <v>4</v>
      </c>
      <c r="E58" s="31">
        <v>0</v>
      </c>
      <c r="F58" s="31"/>
      <c r="G58" s="31">
        <v>3</v>
      </c>
      <c r="H58" s="31">
        <v>716</v>
      </c>
      <c r="I58" s="31">
        <v>32</v>
      </c>
      <c r="J58" s="74">
        <v>8.505586592178771</v>
      </c>
      <c r="K58" s="74">
        <v>31.71875</v>
      </c>
      <c r="L58" s="75">
        <v>169.16666666666666</v>
      </c>
      <c r="M58" s="31">
        <v>100</v>
      </c>
      <c r="N58" s="31">
        <v>35</v>
      </c>
      <c r="O58" s="74">
        <v>60.098522167487687</v>
      </c>
      <c r="P58" s="74">
        <v>39.408866995073893</v>
      </c>
      <c r="Q58" s="74">
        <v>20.689655172413794</v>
      </c>
      <c r="R58" s="31">
        <v>6</v>
      </c>
      <c r="S58" s="31">
        <v>6</v>
      </c>
    </row>
    <row r="59" spans="1:19">
      <c r="A59" s="73"/>
      <c r="B59" s="31"/>
      <c r="C59" s="31"/>
      <c r="D59" s="31"/>
      <c r="E59" s="31"/>
      <c r="F59" s="31"/>
      <c r="G59" s="31"/>
      <c r="H59" s="31"/>
      <c r="I59" s="31"/>
      <c r="J59" s="74"/>
      <c r="K59" s="74"/>
      <c r="L59" s="75"/>
      <c r="M59" s="31"/>
      <c r="N59" s="31"/>
      <c r="O59" s="74"/>
      <c r="P59" s="74"/>
      <c r="Q59" s="74"/>
      <c r="R59" s="31"/>
      <c r="S59" s="31"/>
    </row>
    <row r="60" spans="1:19">
      <c r="A60" s="73" t="s">
        <v>39</v>
      </c>
      <c r="B60" s="31">
        <v>2</v>
      </c>
      <c r="C60" s="31">
        <v>327</v>
      </c>
      <c r="D60" s="31">
        <v>2</v>
      </c>
      <c r="E60" s="31">
        <v>0</v>
      </c>
      <c r="F60" s="31">
        <v>1</v>
      </c>
      <c r="G60" s="31"/>
      <c r="H60" s="31">
        <v>242</v>
      </c>
      <c r="I60" s="31">
        <v>14</v>
      </c>
      <c r="J60" s="74">
        <v>8.1074380165289259</v>
      </c>
      <c r="K60" s="74">
        <v>23.357142857142858</v>
      </c>
      <c r="L60" s="75">
        <v>163.5</v>
      </c>
      <c r="M60" s="31">
        <v>29</v>
      </c>
      <c r="N60" s="31">
        <v>9</v>
      </c>
      <c r="O60" s="74">
        <v>51.987767584097853</v>
      </c>
      <c r="P60" s="74">
        <v>35.474006116207953</v>
      </c>
      <c r="Q60" s="74">
        <v>16.513761467889911</v>
      </c>
      <c r="R60" s="31">
        <v>2</v>
      </c>
      <c r="S60" s="31">
        <v>1</v>
      </c>
    </row>
    <row r="61" spans="1:19">
      <c r="A61" s="73"/>
      <c r="B61" s="31"/>
      <c r="C61" s="31"/>
      <c r="D61" s="31"/>
      <c r="E61" s="31"/>
      <c r="F61" s="31"/>
      <c r="G61" s="31"/>
      <c r="H61" s="31"/>
      <c r="I61" s="31"/>
      <c r="J61" s="74"/>
      <c r="K61" s="74"/>
      <c r="L61" s="75"/>
      <c r="M61" s="31"/>
      <c r="N61" s="31"/>
      <c r="O61" s="74"/>
      <c r="P61" s="74"/>
      <c r="Q61" s="74"/>
      <c r="R61" s="31"/>
      <c r="S61" s="31"/>
    </row>
    <row r="62" spans="1:19">
      <c r="A62" s="73" t="s">
        <v>40</v>
      </c>
      <c r="B62" s="31">
        <v>8</v>
      </c>
      <c r="C62" s="31">
        <v>1336</v>
      </c>
      <c r="D62" s="31">
        <v>7</v>
      </c>
      <c r="E62" s="31">
        <v>1</v>
      </c>
      <c r="F62" s="31">
        <v>4</v>
      </c>
      <c r="G62" s="31"/>
      <c r="H62" s="31">
        <v>885</v>
      </c>
      <c r="I62" s="31">
        <v>45</v>
      </c>
      <c r="J62" s="74">
        <v>9.0576271186440671</v>
      </c>
      <c r="K62" s="74">
        <v>29.68888888888889</v>
      </c>
      <c r="L62" s="75">
        <v>167</v>
      </c>
      <c r="M62" s="31">
        <v>109</v>
      </c>
      <c r="N62" s="31">
        <v>57</v>
      </c>
      <c r="O62" s="74">
        <v>58.233532934131738</v>
      </c>
      <c r="P62" s="74">
        <v>32.634730538922156</v>
      </c>
      <c r="Q62" s="74">
        <v>25.598802395209582</v>
      </c>
      <c r="R62" s="31">
        <v>8</v>
      </c>
      <c r="S62" s="31">
        <v>9</v>
      </c>
    </row>
    <row r="63" spans="1:19">
      <c r="A63" s="73"/>
      <c r="B63" s="31"/>
      <c r="C63" s="31"/>
      <c r="D63" s="31"/>
      <c r="E63" s="31"/>
      <c r="F63" s="31"/>
      <c r="G63" s="31"/>
      <c r="H63" s="31"/>
      <c r="I63" s="31"/>
      <c r="J63" s="74"/>
      <c r="K63" s="74"/>
      <c r="L63" s="75"/>
      <c r="M63" s="31"/>
      <c r="N63" s="31"/>
      <c r="O63" s="74"/>
      <c r="P63" s="74"/>
      <c r="Q63" s="74"/>
      <c r="R63" s="31"/>
      <c r="S63" s="31"/>
    </row>
    <row r="64" spans="1:19">
      <c r="A64" s="73" t="s">
        <v>41</v>
      </c>
      <c r="B64" s="31">
        <v>2</v>
      </c>
      <c r="C64" s="31">
        <v>353</v>
      </c>
      <c r="D64" s="31">
        <v>2</v>
      </c>
      <c r="E64" s="31">
        <v>0</v>
      </c>
      <c r="F64" s="31">
        <v>1</v>
      </c>
      <c r="G64" s="31"/>
      <c r="H64" s="31">
        <v>240</v>
      </c>
      <c r="I64" s="31">
        <v>11</v>
      </c>
      <c r="J64" s="74">
        <v>8.8249999999999993</v>
      </c>
      <c r="K64" s="74">
        <v>32.090909090909093</v>
      </c>
      <c r="L64" s="75">
        <v>176.5</v>
      </c>
      <c r="M64" s="31">
        <v>33</v>
      </c>
      <c r="N64" s="31">
        <v>11</v>
      </c>
      <c r="O64" s="74">
        <v>56.09065155807366</v>
      </c>
      <c r="P64" s="74">
        <v>37.393767705382437</v>
      </c>
      <c r="Q64" s="74">
        <v>18.696883852691219</v>
      </c>
      <c r="R64" s="31">
        <v>3</v>
      </c>
      <c r="S64" s="31">
        <v>2</v>
      </c>
    </row>
    <row r="65" spans="1:19">
      <c r="A65" s="73"/>
      <c r="B65" s="31"/>
      <c r="C65" s="31"/>
      <c r="D65" s="31"/>
      <c r="E65" s="31"/>
      <c r="F65" s="31"/>
      <c r="G65" s="31"/>
      <c r="H65" s="31"/>
      <c r="I65" s="31"/>
      <c r="J65" s="74"/>
      <c r="K65" s="74"/>
      <c r="L65" s="75"/>
      <c r="M65" s="31"/>
      <c r="N65" s="31"/>
      <c r="O65" s="74"/>
      <c r="P65" s="74"/>
      <c r="Q65" s="74"/>
      <c r="R65" s="31"/>
      <c r="S65" s="31"/>
    </row>
    <row r="66" spans="1:19">
      <c r="A66" s="73" t="s">
        <v>42</v>
      </c>
      <c r="B66" s="31">
        <v>10</v>
      </c>
      <c r="C66" s="31">
        <v>1817</v>
      </c>
      <c r="D66" s="31">
        <v>8</v>
      </c>
      <c r="E66" s="31">
        <v>3</v>
      </c>
      <c r="F66" s="31">
        <v>5</v>
      </c>
      <c r="G66" s="31"/>
      <c r="H66" s="31">
        <v>1134</v>
      </c>
      <c r="I66" s="31">
        <v>64</v>
      </c>
      <c r="J66" s="74">
        <v>9.6137566137566139</v>
      </c>
      <c r="K66" s="74">
        <v>28.390625</v>
      </c>
      <c r="L66" s="75">
        <v>181.7</v>
      </c>
      <c r="M66" s="31">
        <v>152</v>
      </c>
      <c r="N66" s="31">
        <v>98</v>
      </c>
      <c r="O66" s="74">
        <v>65.822784810126578</v>
      </c>
      <c r="P66" s="74">
        <v>33.461750137589434</v>
      </c>
      <c r="Q66" s="74">
        <v>32.361034672537144</v>
      </c>
      <c r="R66" s="31">
        <v>9</v>
      </c>
      <c r="S66" s="31">
        <v>5</v>
      </c>
    </row>
    <row r="67" spans="1:19">
      <c r="A67" s="73"/>
      <c r="B67" s="31"/>
      <c r="C67" s="31"/>
      <c r="D67" s="31"/>
      <c r="E67" s="31"/>
      <c r="F67" s="31"/>
      <c r="G67" s="31"/>
      <c r="H67" s="31"/>
      <c r="I67" s="31"/>
      <c r="J67" s="74"/>
      <c r="K67" s="74"/>
      <c r="L67" s="75"/>
      <c r="M67" s="31"/>
      <c r="N67" s="31"/>
      <c r="O67" s="74"/>
      <c r="P67" s="74"/>
      <c r="Q67" s="74"/>
      <c r="R67" s="31"/>
      <c r="S67" s="31"/>
    </row>
    <row r="68" spans="1:19">
      <c r="A68" s="73" t="s">
        <v>43</v>
      </c>
      <c r="B68" s="31">
        <v>6</v>
      </c>
      <c r="C68" s="31">
        <v>856</v>
      </c>
      <c r="D68" s="31">
        <v>2</v>
      </c>
      <c r="E68" s="31">
        <v>0</v>
      </c>
      <c r="F68" s="31"/>
      <c r="G68" s="31">
        <v>3</v>
      </c>
      <c r="H68" s="31">
        <v>667</v>
      </c>
      <c r="I68" s="31">
        <v>24</v>
      </c>
      <c r="J68" s="12">
        <f t="shared" ref="J68" si="55">C68/(H68/6)</f>
        <v>7.700149925037481</v>
      </c>
      <c r="K68" s="12">
        <f t="shared" ref="K68" si="56">C68/I68</f>
        <v>35.666666666666664</v>
      </c>
      <c r="L68" s="13">
        <f t="shared" ref="L68" si="57">C68/B68</f>
        <v>142.66666666666666</v>
      </c>
      <c r="M68" s="31">
        <v>64</v>
      </c>
      <c r="N68" s="31">
        <v>21</v>
      </c>
      <c r="O68" s="74">
        <v>44.626168224299064</v>
      </c>
      <c r="P68" s="74">
        <v>29.906542056074763</v>
      </c>
      <c r="Q68" s="74">
        <v>14.719626168224298</v>
      </c>
      <c r="R68" s="31">
        <v>6</v>
      </c>
      <c r="S68" s="31">
        <v>4</v>
      </c>
    </row>
    <row r="69" spans="1:19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75"/>
      <c r="M69" s="31"/>
      <c r="N69" s="31"/>
      <c r="O69" s="74"/>
      <c r="P69" s="74"/>
      <c r="Q69" s="74"/>
      <c r="R69" s="31"/>
      <c r="S69" s="31"/>
    </row>
    <row r="70" spans="1:19">
      <c r="A70" s="31"/>
      <c r="B70" s="31">
        <f t="shared" ref="B70:I70" si="58">SUM(B50:B69)</f>
        <v>60</v>
      </c>
      <c r="C70" s="31">
        <f t="shared" si="58"/>
        <v>9843</v>
      </c>
      <c r="D70" s="31">
        <f t="shared" si="58"/>
        <v>44</v>
      </c>
      <c r="E70" s="31">
        <f t="shared" si="58"/>
        <v>4</v>
      </c>
      <c r="F70" s="31">
        <f t="shared" si="58"/>
        <v>18</v>
      </c>
      <c r="G70" s="31">
        <f t="shared" si="58"/>
        <v>11</v>
      </c>
      <c r="H70" s="31">
        <f t="shared" si="58"/>
        <v>6891</v>
      </c>
      <c r="I70" s="31">
        <f t="shared" si="58"/>
        <v>353</v>
      </c>
      <c r="J70" s="12">
        <f t="shared" ref="J70" si="59">C70/(H70/6)</f>
        <v>8.5703090988245538</v>
      </c>
      <c r="K70" s="12">
        <f t="shared" ref="K70" si="60">C70/I70</f>
        <v>27.883852691218131</v>
      </c>
      <c r="L70" s="13">
        <f t="shared" ref="L70" si="61">C70/B70</f>
        <v>164.05</v>
      </c>
      <c r="M70" s="31">
        <f>SUM(M50:M69)</f>
        <v>826</v>
      </c>
      <c r="N70" s="31">
        <f>SUM(N50:N69)</f>
        <v>363</v>
      </c>
      <c r="O70" s="14">
        <f t="shared" ref="O70" si="62">(M70*4+N70*6)/C70*100</f>
        <v>55.694402113176878</v>
      </c>
      <c r="P70" s="14">
        <f t="shared" ref="P70" si="63">(M70*4)/C70*100</f>
        <v>33.5670019303058</v>
      </c>
      <c r="Q70" s="15">
        <f t="shared" ref="Q70" si="64">(N70*6)/C70*100</f>
        <v>22.127400182871078</v>
      </c>
      <c r="R70" s="31">
        <f>SUM(R50:R69)</f>
        <v>53</v>
      </c>
      <c r="S70" s="31">
        <f>SUM(S50:S69)</f>
        <v>46</v>
      </c>
    </row>
    <row r="71" spans="1:19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</row>
    <row r="72" spans="1:19">
      <c r="B72" s="37">
        <v>60</v>
      </c>
      <c r="C72" s="37">
        <v>9843</v>
      </c>
      <c r="D72" s="37">
        <v>44</v>
      </c>
      <c r="E72" s="37">
        <v>4</v>
      </c>
      <c r="F72" s="37">
        <v>17</v>
      </c>
      <c r="G72" s="37">
        <v>11</v>
      </c>
      <c r="H72" s="37">
        <v>6891</v>
      </c>
      <c r="I72" s="37">
        <v>353</v>
      </c>
      <c r="J72" s="38">
        <v>8.5703090988245538</v>
      </c>
      <c r="K72" s="39">
        <v>27.883852691218131</v>
      </c>
      <c r="L72" s="40">
        <v>164.05</v>
      </c>
      <c r="M72" s="41">
        <v>826</v>
      </c>
      <c r="N72" s="41">
        <v>363</v>
      </c>
      <c r="O72" s="42">
        <v>55.694402113176878</v>
      </c>
      <c r="P72" s="42">
        <v>33.5670019303058</v>
      </c>
      <c r="Q72" s="43">
        <v>22.127400182871078</v>
      </c>
      <c r="R72" s="37">
        <v>53</v>
      </c>
      <c r="S72" s="37">
        <v>46</v>
      </c>
    </row>
    <row r="73" spans="1:19">
      <c r="B73" s="6" t="s">
        <v>0</v>
      </c>
      <c r="C73" s="6" t="s">
        <v>1</v>
      </c>
      <c r="D73" s="6" t="s">
        <v>2</v>
      </c>
      <c r="E73" s="6" t="s">
        <v>3</v>
      </c>
      <c r="F73" s="6" t="s">
        <v>25</v>
      </c>
      <c r="G73" s="6" t="s">
        <v>5</v>
      </c>
      <c r="H73" s="6" t="s">
        <v>6</v>
      </c>
      <c r="I73" s="6" t="s">
        <v>7</v>
      </c>
      <c r="J73" s="6" t="s">
        <v>8</v>
      </c>
      <c r="K73" s="6" t="s">
        <v>9</v>
      </c>
      <c r="L73" s="44" t="s">
        <v>10</v>
      </c>
      <c r="M73" s="45" t="s">
        <v>11</v>
      </c>
      <c r="N73" s="45" t="s">
        <v>12</v>
      </c>
      <c r="O73" s="45" t="s">
        <v>13</v>
      </c>
      <c r="P73" s="4" t="s">
        <v>14</v>
      </c>
      <c r="Q73" s="4" t="s">
        <v>15</v>
      </c>
      <c r="R73" s="6" t="s">
        <v>16</v>
      </c>
      <c r="S73" s="6" t="s">
        <v>17</v>
      </c>
    </row>
    <row r="74" spans="1:19">
      <c r="F74" t="s">
        <v>34</v>
      </c>
    </row>
    <row r="75" spans="1:19">
      <c r="F75" t="s">
        <v>44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dcterms:created xsi:type="dcterms:W3CDTF">2016-12-07T20:36:12Z</dcterms:created>
  <dcterms:modified xsi:type="dcterms:W3CDTF">2018-03-13T02:44:29Z</dcterms:modified>
</cp:coreProperties>
</file>