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79" i="1"/>
  <c r="S79"/>
  <c r="M79"/>
  <c r="N79"/>
  <c r="B79"/>
  <c r="C79"/>
  <c r="D79"/>
  <c r="E79"/>
  <c r="F79"/>
  <c r="G79"/>
  <c r="H79"/>
  <c r="I79"/>
  <c r="M50"/>
  <c r="N50"/>
  <c r="B50"/>
  <c r="C50"/>
  <c r="D50"/>
  <c r="E50"/>
  <c r="F50"/>
  <c r="H50"/>
  <c r="I50"/>
  <c r="R45"/>
  <c r="S45"/>
  <c r="M45"/>
  <c r="N45"/>
  <c r="B45"/>
  <c r="C45"/>
  <c r="D45"/>
  <c r="E45"/>
  <c r="F45"/>
  <c r="G45"/>
  <c r="H45"/>
  <c r="I45"/>
  <c r="M37"/>
  <c r="O37" s="1"/>
  <c r="N37"/>
  <c r="Q37" s="1"/>
  <c r="L37"/>
  <c r="K37"/>
  <c r="J37"/>
  <c r="R37"/>
  <c r="S37"/>
  <c r="B37"/>
  <c r="C37"/>
  <c r="D37"/>
  <c r="E37"/>
  <c r="F37"/>
  <c r="G37"/>
  <c r="H37"/>
  <c r="I37"/>
  <c r="R26"/>
  <c r="S26"/>
  <c r="M26"/>
  <c r="O26" s="1"/>
  <c r="N26"/>
  <c r="Q26" s="1"/>
  <c r="L26"/>
  <c r="K26"/>
  <c r="J26"/>
  <c r="B26"/>
  <c r="C26"/>
  <c r="D26"/>
  <c r="E26"/>
  <c r="F26"/>
  <c r="G26"/>
  <c r="H26"/>
  <c r="I26"/>
  <c r="R16"/>
  <c r="S16"/>
  <c r="M16"/>
  <c r="O16" s="1"/>
  <c r="N16"/>
  <c r="B16"/>
  <c r="C16"/>
  <c r="D16"/>
  <c r="E16"/>
  <c r="G16"/>
  <c r="H16"/>
  <c r="I16"/>
  <c r="M10"/>
  <c r="O10" s="1"/>
  <c r="N10"/>
  <c r="Q10" s="1"/>
  <c r="L10"/>
  <c r="K10"/>
  <c r="J10"/>
  <c r="R10"/>
  <c r="S10"/>
  <c r="H10"/>
  <c r="I10"/>
  <c r="B10"/>
  <c r="C10"/>
  <c r="D10"/>
  <c r="E10"/>
  <c r="F10"/>
  <c r="G10"/>
  <c r="R57"/>
  <c r="S57"/>
  <c r="M57"/>
  <c r="N57"/>
  <c r="H57"/>
  <c r="I57"/>
  <c r="B57"/>
  <c r="C57"/>
  <c r="D57"/>
  <c r="E57"/>
  <c r="F57"/>
  <c r="G57"/>
  <c r="Q25"/>
  <c r="P25"/>
  <c r="O25"/>
  <c r="L25"/>
  <c r="K25"/>
  <c r="J25"/>
  <c r="Q36"/>
  <c r="P36"/>
  <c r="O36"/>
  <c r="L36"/>
  <c r="K36"/>
  <c r="J36"/>
  <c r="P37" l="1"/>
  <c r="P26"/>
  <c r="P16"/>
  <c r="Q16"/>
  <c r="L16"/>
  <c r="K16"/>
  <c r="J16"/>
  <c r="P10"/>
  <c r="Q35"/>
  <c r="P35"/>
  <c r="O35"/>
  <c r="L35"/>
  <c r="K35"/>
  <c r="J35"/>
  <c r="Q18" l="1"/>
  <c r="P18"/>
  <c r="O18"/>
  <c r="L18"/>
  <c r="K18"/>
  <c r="J18"/>
  <c r="D52"/>
  <c r="E52"/>
  <c r="Q15"/>
  <c r="P15"/>
  <c r="O15"/>
  <c r="L15"/>
  <c r="K15"/>
  <c r="J15"/>
  <c r="R52" l="1"/>
  <c r="S52"/>
  <c r="M52"/>
  <c r="N52"/>
  <c r="B52"/>
  <c r="C52"/>
  <c r="F52"/>
  <c r="G52"/>
  <c r="H52"/>
  <c r="I52"/>
  <c r="R81" l="1"/>
  <c r="S81"/>
  <c r="M81"/>
  <c r="N81"/>
  <c r="B81"/>
  <c r="C81"/>
  <c r="D81"/>
  <c r="E81"/>
  <c r="F81"/>
  <c r="H81"/>
  <c r="I81"/>
  <c r="G81"/>
  <c r="J52" l="1"/>
  <c r="Q79"/>
  <c r="P79"/>
  <c r="O79"/>
  <c r="L79"/>
  <c r="K79"/>
  <c r="J79"/>
  <c r="Q78"/>
  <c r="P78"/>
  <c r="O78"/>
  <c r="L78"/>
  <c r="K78"/>
  <c r="J78"/>
  <c r="Q76"/>
  <c r="P76"/>
  <c r="O76"/>
  <c r="L76"/>
  <c r="K76"/>
  <c r="J76"/>
  <c r="Q74"/>
  <c r="P74"/>
  <c r="O74"/>
  <c r="L74"/>
  <c r="K74"/>
  <c r="J74"/>
  <c r="Q72"/>
  <c r="P72"/>
  <c r="O72"/>
  <c r="L72"/>
  <c r="K72"/>
  <c r="J72"/>
  <c r="Q70"/>
  <c r="P70"/>
  <c r="O70"/>
  <c r="L70"/>
  <c r="K70"/>
  <c r="J70"/>
  <c r="Q68"/>
  <c r="P68"/>
  <c r="O68"/>
  <c r="L68"/>
  <c r="K68"/>
  <c r="J68"/>
  <c r="Q66"/>
  <c r="P66"/>
  <c r="O66"/>
  <c r="L66"/>
  <c r="K66"/>
  <c r="J66"/>
  <c r="Q64"/>
  <c r="P64"/>
  <c r="O64"/>
  <c r="L64"/>
  <c r="K64"/>
  <c r="J64"/>
  <c r="Q62"/>
  <c r="P62"/>
  <c r="O62"/>
  <c r="L62"/>
  <c r="K62"/>
  <c r="J62"/>
  <c r="Q60"/>
  <c r="P60"/>
  <c r="O60"/>
  <c r="L60"/>
  <c r="K60"/>
  <c r="J60"/>
  <c r="Q58"/>
  <c r="P58"/>
  <c r="O58"/>
  <c r="L58"/>
  <c r="K58"/>
  <c r="J58"/>
  <c r="Q51"/>
  <c r="P51"/>
  <c r="O51"/>
  <c r="L51"/>
  <c r="K51"/>
  <c r="J51"/>
  <c r="Q50"/>
  <c r="P50"/>
  <c r="O50"/>
  <c r="L50"/>
  <c r="K50"/>
  <c r="J50"/>
  <c r="Q49"/>
  <c r="P49"/>
  <c r="O49"/>
  <c r="L49"/>
  <c r="K49"/>
  <c r="J49"/>
  <c r="Q48"/>
  <c r="P48"/>
  <c r="O48"/>
  <c r="L48"/>
  <c r="K48"/>
  <c r="J48"/>
  <c r="Q46"/>
  <c r="P46"/>
  <c r="O46"/>
  <c r="L46"/>
  <c r="K46"/>
  <c r="J46"/>
  <c r="Q45"/>
  <c r="P45"/>
  <c r="O45"/>
  <c r="L45"/>
  <c r="K45"/>
  <c r="J45"/>
  <c r="Q44"/>
  <c r="P44"/>
  <c r="O44"/>
  <c r="L44"/>
  <c r="K44"/>
  <c r="J44"/>
  <c r="Q43"/>
  <c r="P43"/>
  <c r="O43"/>
  <c r="L43"/>
  <c r="K43"/>
  <c r="J43"/>
  <c r="Q42"/>
  <c r="P42"/>
  <c r="O42"/>
  <c r="L42"/>
  <c r="K42"/>
  <c r="J42"/>
  <c r="Q40"/>
  <c r="P40"/>
  <c r="O40"/>
  <c r="L40"/>
  <c r="K40"/>
  <c r="J40"/>
  <c r="Q39"/>
  <c r="P39"/>
  <c r="O39"/>
  <c r="L39"/>
  <c r="K39"/>
  <c r="J39"/>
  <c r="Q34"/>
  <c r="P34"/>
  <c r="O34"/>
  <c r="L34"/>
  <c r="K34"/>
  <c r="J34"/>
  <c r="Q33"/>
  <c r="P33"/>
  <c r="O33"/>
  <c r="L33"/>
  <c r="K33"/>
  <c r="J33"/>
  <c r="Q32"/>
  <c r="P32"/>
  <c r="O32"/>
  <c r="L32"/>
  <c r="K32"/>
  <c r="J32"/>
  <c r="Q31"/>
  <c r="P31"/>
  <c r="O31"/>
  <c r="L31"/>
  <c r="K31"/>
  <c r="J31"/>
  <c r="Q29"/>
  <c r="P29"/>
  <c r="O29"/>
  <c r="L29"/>
  <c r="K29"/>
  <c r="J29"/>
  <c r="Q28"/>
  <c r="P28"/>
  <c r="O28"/>
  <c r="L28"/>
  <c r="K28"/>
  <c r="J28"/>
  <c r="Q24"/>
  <c r="P24"/>
  <c r="O24"/>
  <c r="L24"/>
  <c r="K24"/>
  <c r="J24"/>
  <c r="Q23"/>
  <c r="P23"/>
  <c r="O23"/>
  <c r="L23"/>
  <c r="K23"/>
  <c r="J23"/>
  <c r="Q22"/>
  <c r="P22"/>
  <c r="O22"/>
  <c r="L22"/>
  <c r="K22"/>
  <c r="J22"/>
  <c r="Q21"/>
  <c r="P21"/>
  <c r="O21"/>
  <c r="L21"/>
  <c r="K21"/>
  <c r="J21"/>
  <c r="Q20"/>
  <c r="P20"/>
  <c r="O20"/>
  <c r="L20"/>
  <c r="K20"/>
  <c r="J20"/>
  <c r="Q19"/>
  <c r="P19"/>
  <c r="O19"/>
  <c r="L19"/>
  <c r="K19"/>
  <c r="J19"/>
  <c r="Q14"/>
  <c r="P14"/>
  <c r="O14"/>
  <c r="L14"/>
  <c r="K14"/>
  <c r="J14"/>
  <c r="Q13"/>
  <c r="P13"/>
  <c r="O13"/>
  <c r="L13"/>
  <c r="K13"/>
  <c r="J13"/>
  <c r="Q12"/>
  <c r="P12"/>
  <c r="O12"/>
  <c r="L12"/>
  <c r="K12"/>
  <c r="J12"/>
  <c r="Q9"/>
  <c r="P9"/>
  <c r="O9"/>
  <c r="L9"/>
  <c r="K9"/>
  <c r="J9"/>
  <c r="Q8"/>
  <c r="P8"/>
  <c r="O8"/>
  <c r="L8"/>
  <c r="K8"/>
  <c r="J8"/>
  <c r="Q7"/>
  <c r="P7"/>
  <c r="O7"/>
  <c r="L7"/>
  <c r="K7"/>
  <c r="J7"/>
  <c r="Q6"/>
  <c r="P6"/>
  <c r="O6"/>
  <c r="L6"/>
  <c r="K6"/>
  <c r="J6"/>
  <c r="Q57"/>
  <c r="P57"/>
  <c r="O57"/>
  <c r="L57"/>
  <c r="K57"/>
  <c r="J57"/>
  <c r="Q4"/>
  <c r="P4"/>
  <c r="O4"/>
  <c r="L4"/>
  <c r="K4"/>
  <c r="J4"/>
  <c r="Q3"/>
  <c r="P3"/>
  <c r="O3"/>
  <c r="L3"/>
  <c r="K3"/>
  <c r="J3"/>
  <c r="Q2"/>
  <c r="P2"/>
  <c r="O2"/>
  <c r="L2"/>
  <c r="K2"/>
  <c r="J2"/>
  <c r="K81" l="1"/>
  <c r="J81"/>
  <c r="L81"/>
  <c r="Q81"/>
  <c r="P81"/>
  <c r="O81"/>
  <c r="O52"/>
  <c r="L52"/>
  <c r="Q52"/>
  <c r="K52"/>
  <c r="P52"/>
</calcChain>
</file>

<file path=xl/sharedStrings.xml><?xml version="1.0" encoding="utf-8"?>
<sst xmlns="http://schemas.openxmlformats.org/spreadsheetml/2006/main" count="101" uniqueCount="42">
  <si>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</si>
  <si>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</si>
  <si>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</si>
  <si>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</si>
  <si>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</si>
  <si>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</si>
  <si>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</si>
  <si>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</si>
  <si>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</si>
  <si>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</si>
  <si>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</si>
  <si>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</si>
  <si>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</si>
  <si>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</si>
  <si>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</si>
  <si>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 sixes</t>
  </si>
  <si>
    <t>50 pp</t>
  </si>
  <si>
    <t>50 run</t>
  </si>
  <si>
    <t>Basin R</t>
  </si>
  <si>
    <t>Hagley</t>
  </si>
  <si>
    <t>Uni Oval</t>
  </si>
  <si>
    <t xml:space="preserve">Seddon </t>
  </si>
  <si>
    <t>Saxton</t>
  </si>
  <si>
    <t>Pukekura</t>
  </si>
  <si>
    <t>Mt Maun</t>
  </si>
  <si>
    <t>Bat 1st</t>
  </si>
  <si>
    <t>Basin</t>
  </si>
  <si>
    <t>Alex</t>
  </si>
  <si>
    <t>Uni</t>
  </si>
  <si>
    <t>Puke</t>
  </si>
  <si>
    <t>Eden Outer</t>
  </si>
  <si>
    <t>rain</t>
  </si>
  <si>
    <t>17 dec</t>
  </si>
  <si>
    <t>1X100</t>
  </si>
  <si>
    <t>Mainp0</t>
  </si>
  <si>
    <t>century</t>
  </si>
  <si>
    <t>Molyneux Pk</t>
  </si>
  <si>
    <t>Invercargill</t>
  </si>
  <si>
    <t>Inver</t>
  </si>
  <si>
    <t>Mainp</t>
  </si>
  <si>
    <t>Seddon</t>
  </si>
  <si>
    <t>Mt maung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</si>
</sst>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/>
    <xf numFmtId="2" fontId="4" fillId="0" borderId="6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2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1" fontId="1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/>
    <xf numFmtId="0" fontId="7" fillId="2" borderId="2" xfId="0" applyFont="1" applyFill="1" applyBorder="1" applyAlignment="1">
      <alignment horizontal="center"/>
    </xf>
    <xf numFmtId="2" fontId="8" fillId="2" borderId="4" xfId="0" applyNumberFormat="1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1" fontId="0" fillId="0" borderId="0" xfId="0" applyNumberFormat="1"/>
    <xf numFmtId="0" fontId="3" fillId="3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0" fillId="3" borderId="0" xfId="0" applyFont="1" applyFill="1"/>
    <xf numFmtId="0" fontId="11" fillId="0" borderId="2" xfId="0" applyFont="1" applyFill="1" applyBorder="1" applyAlignment="1">
      <alignment horizontal="center"/>
    </xf>
    <xf numFmtId="0" fontId="11" fillId="3" borderId="0" xfId="0" applyFont="1" applyFill="1"/>
    <xf numFmtId="1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" fontId="11" fillId="2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2" fontId="4" fillId="2" borderId="5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2" fontId="13" fillId="5" borderId="2" xfId="0" applyNumberFormat="1" applyFont="1" applyFill="1" applyBorder="1" applyAlignment="1">
      <alignment horizontal="center"/>
    </xf>
    <xf numFmtId="1" fontId="13" fillId="5" borderId="2" xfId="0" applyNumberFormat="1" applyFont="1" applyFill="1" applyBorder="1" applyAlignment="1">
      <alignment horizontal="center"/>
    </xf>
    <xf numFmtId="2" fontId="13" fillId="5" borderId="3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topLeftCell="A45" workbookViewId="0">
      <selection activeCell="B56" sqref="B56:G56"/>
    </sheetView>
  </sheetViews>
  <sheetFormatPr defaultRowHeight="14"/>
  <cols>
    <col min="1" max="1" width="8.1640625" customWidth="1"/>
    <col min="2" max="2" width="4.5" customWidth="1"/>
    <col min="3" max="3" width="5.25" customWidth="1"/>
    <col min="4" max="4" width="6.08203125" customWidth="1"/>
    <col min="5" max="6" width="5.6640625" customWidth="1"/>
    <col min="7" max="7" width="6.25" customWidth="1"/>
    <col min="8" max="8" width="5.08203125" customWidth="1"/>
    <col min="9" max="9" width="5.5" customWidth="1"/>
    <col min="10" max="10" width="7.08203125" customWidth="1"/>
    <col min="11" max="11" width="6.75" customWidth="1"/>
    <col min="12" max="12" width="7.33203125" customWidth="1"/>
    <col min="13" max="13" width="5.08203125" customWidth="1"/>
    <col min="14" max="14" width="5.9140625" customWidth="1"/>
    <col min="15" max="15" width="7.58203125" customWidth="1"/>
    <col min="16" max="16" width="7.4140625" customWidth="1"/>
    <col min="17" max="17" width="7.33203125" customWidth="1"/>
    <col min="18" max="18" width="6.4140625" customWidth="1"/>
    <col min="19" max="19" width="6.7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6" t="s">
        <v>17</v>
      </c>
    </row>
    <row r="2" spans="1:22">
      <c r="A2" s="7" t="s">
        <v>18</v>
      </c>
      <c r="B2" s="8">
        <v>2</v>
      </c>
      <c r="C2" s="9">
        <v>289</v>
      </c>
      <c r="D2" s="9">
        <v>0</v>
      </c>
      <c r="E2" s="9">
        <v>0</v>
      </c>
      <c r="F2" s="10">
        <v>1</v>
      </c>
      <c r="G2" s="10"/>
      <c r="H2" s="9">
        <v>240</v>
      </c>
      <c r="I2" s="9">
        <v>15</v>
      </c>
      <c r="J2" s="11">
        <f t="shared" ref="J2:J14" si="0">C2/(H2/6)</f>
        <v>7.2249999999999996</v>
      </c>
      <c r="K2" s="12">
        <f t="shared" ref="K2:K14" si="1">C2/I2</f>
        <v>19.266666666666666</v>
      </c>
      <c r="L2" s="13">
        <f t="shared" ref="L2:L29" si="2">C2/B2</f>
        <v>144.5</v>
      </c>
      <c r="M2" s="8">
        <v>24</v>
      </c>
      <c r="N2" s="8">
        <v>5</v>
      </c>
      <c r="O2" s="14">
        <f>(M2*4+N2*6)/C2*100</f>
        <v>43.598615916955019</v>
      </c>
      <c r="P2" s="14">
        <f>(M2*4)/C2*100</f>
        <v>33.217993079584772</v>
      </c>
      <c r="Q2" s="15">
        <f>(N2*6)/C2*100</f>
        <v>10.380622837370241</v>
      </c>
      <c r="R2" s="18">
        <v>2</v>
      </c>
      <c r="S2" s="18">
        <v>1</v>
      </c>
      <c r="T2" s="37"/>
      <c r="U2" s="37"/>
    </row>
    <row r="3" spans="1:22">
      <c r="A3" s="17"/>
      <c r="B3" s="18">
        <v>2</v>
      </c>
      <c r="C3" s="16">
        <v>277</v>
      </c>
      <c r="D3" s="16">
        <v>0</v>
      </c>
      <c r="E3" s="16">
        <v>0</v>
      </c>
      <c r="F3" s="16"/>
      <c r="G3" s="16">
        <v>1</v>
      </c>
      <c r="H3" s="16">
        <v>231</v>
      </c>
      <c r="I3" s="16">
        <v>14</v>
      </c>
      <c r="J3" s="12">
        <f t="shared" si="0"/>
        <v>7.1948051948051948</v>
      </c>
      <c r="K3" s="12">
        <f t="shared" si="1"/>
        <v>19.785714285714285</v>
      </c>
      <c r="L3" s="13">
        <f t="shared" si="2"/>
        <v>138.5</v>
      </c>
      <c r="M3" s="16">
        <v>19</v>
      </c>
      <c r="N3" s="16">
        <v>6</v>
      </c>
      <c r="O3" s="14">
        <f t="shared" ref="O3:O10" si="3">(M3*4+N3*6)/C3*100</f>
        <v>40.433212996389891</v>
      </c>
      <c r="P3" s="14">
        <f t="shared" ref="P3:P10" si="4">(M3*4)/C3*100</f>
        <v>27.436823104693143</v>
      </c>
      <c r="Q3" s="15">
        <f t="shared" ref="Q3:Q10" si="5">(N3*6)/C3*100</f>
        <v>12.996389891696749</v>
      </c>
      <c r="R3" s="18">
        <v>1</v>
      </c>
      <c r="S3" s="18">
        <v>1</v>
      </c>
      <c r="T3" s="37"/>
      <c r="U3" s="37"/>
    </row>
    <row r="4" spans="1:22">
      <c r="A4" s="17"/>
      <c r="B4" s="18">
        <v>2</v>
      </c>
      <c r="C4" s="16">
        <v>359</v>
      </c>
      <c r="D4" s="16">
        <v>2</v>
      </c>
      <c r="E4" s="16">
        <v>0</v>
      </c>
      <c r="F4" s="16">
        <v>1</v>
      </c>
      <c r="G4" s="16"/>
      <c r="H4" s="16">
        <v>240</v>
      </c>
      <c r="I4" s="16">
        <v>11</v>
      </c>
      <c r="J4" s="12">
        <f t="shared" si="0"/>
        <v>8.9749999999999996</v>
      </c>
      <c r="K4" s="12">
        <f t="shared" si="1"/>
        <v>32.636363636363633</v>
      </c>
      <c r="L4" s="13">
        <f t="shared" si="2"/>
        <v>179.5</v>
      </c>
      <c r="M4" s="16">
        <v>31</v>
      </c>
      <c r="N4" s="16">
        <v>14</v>
      </c>
      <c r="O4" s="14">
        <f t="shared" si="3"/>
        <v>57.938718662952645</v>
      </c>
      <c r="P4" s="14">
        <f t="shared" si="4"/>
        <v>34.540389972144844</v>
      </c>
      <c r="Q4" s="15">
        <f t="shared" si="5"/>
        <v>23.398328690807798</v>
      </c>
      <c r="R4" s="18">
        <v>3</v>
      </c>
      <c r="S4" s="18">
        <v>1</v>
      </c>
      <c r="T4" s="37"/>
      <c r="U4" s="37"/>
    </row>
    <row r="5" spans="1:22">
      <c r="A5" s="17"/>
      <c r="T5" s="37"/>
      <c r="U5" s="37"/>
    </row>
    <row r="6" spans="1:22">
      <c r="A6" s="17" t="s">
        <v>19</v>
      </c>
      <c r="B6" s="18">
        <v>2</v>
      </c>
      <c r="C6" s="16">
        <v>300</v>
      </c>
      <c r="D6" s="16">
        <v>1</v>
      </c>
      <c r="E6" s="16">
        <v>1</v>
      </c>
      <c r="F6" s="16">
        <v>1</v>
      </c>
      <c r="G6" s="16"/>
      <c r="H6" s="16">
        <v>190</v>
      </c>
      <c r="I6" s="16">
        <v>19</v>
      </c>
      <c r="J6" s="12">
        <f t="shared" si="0"/>
        <v>9.473684210526315</v>
      </c>
      <c r="K6" s="12">
        <f t="shared" si="1"/>
        <v>15.789473684210526</v>
      </c>
      <c r="L6" s="13">
        <f t="shared" si="2"/>
        <v>150</v>
      </c>
      <c r="M6" s="16">
        <v>22</v>
      </c>
      <c r="N6" s="16">
        <v>16</v>
      </c>
      <c r="O6" s="14">
        <f t="shared" si="3"/>
        <v>61.333333333333329</v>
      </c>
      <c r="P6" s="14">
        <f t="shared" si="4"/>
        <v>29.333333333333332</v>
      </c>
      <c r="Q6" s="15">
        <f t="shared" si="5"/>
        <v>32</v>
      </c>
      <c r="R6" s="18">
        <v>0</v>
      </c>
      <c r="S6" s="18">
        <v>1</v>
      </c>
      <c r="T6" s="49"/>
      <c r="U6" s="37"/>
    </row>
    <row r="7" spans="1:22">
      <c r="B7" s="18">
        <v>2</v>
      </c>
      <c r="C7" s="16">
        <v>321</v>
      </c>
      <c r="D7" s="16">
        <v>2</v>
      </c>
      <c r="E7" s="16">
        <v>0</v>
      </c>
      <c r="F7" s="18"/>
      <c r="G7" s="18">
        <v>1</v>
      </c>
      <c r="H7" s="16">
        <v>198</v>
      </c>
      <c r="I7" s="16">
        <v>10</v>
      </c>
      <c r="J7" s="12">
        <f>C7/(H7/6)</f>
        <v>9.7272727272727266</v>
      </c>
      <c r="K7" s="12">
        <f>C7/I7</f>
        <v>32.1</v>
      </c>
      <c r="L7" s="13">
        <f t="shared" si="2"/>
        <v>160.5</v>
      </c>
      <c r="M7" s="16">
        <v>34</v>
      </c>
      <c r="N7" s="16">
        <v>6</v>
      </c>
      <c r="O7" s="14">
        <f t="shared" si="3"/>
        <v>53.58255451713395</v>
      </c>
      <c r="P7" s="14">
        <f t="shared" si="4"/>
        <v>42.36760124610592</v>
      </c>
      <c r="Q7" s="15">
        <f t="shared" si="5"/>
        <v>11.214953271028037</v>
      </c>
      <c r="R7" s="18">
        <v>2</v>
      </c>
      <c r="S7" s="18">
        <v>1</v>
      </c>
      <c r="T7" s="37"/>
      <c r="U7" s="37"/>
    </row>
    <row r="8" spans="1:22">
      <c r="A8" s="17"/>
      <c r="B8" s="18">
        <v>2</v>
      </c>
      <c r="C8" s="16">
        <v>329</v>
      </c>
      <c r="D8" s="16">
        <v>2</v>
      </c>
      <c r="E8" s="16">
        <v>0</v>
      </c>
      <c r="F8" s="16">
        <v>1</v>
      </c>
      <c r="G8" s="16"/>
      <c r="H8" s="16">
        <v>240</v>
      </c>
      <c r="I8" s="16">
        <v>13</v>
      </c>
      <c r="J8" s="12">
        <f>C8/(H8/6)</f>
        <v>8.2249999999999996</v>
      </c>
      <c r="K8" s="12">
        <f>C8/I8</f>
        <v>25.307692307692307</v>
      </c>
      <c r="L8" s="13">
        <f t="shared" si="2"/>
        <v>164.5</v>
      </c>
      <c r="M8" s="16">
        <v>21</v>
      </c>
      <c r="N8" s="16">
        <v>8</v>
      </c>
      <c r="O8" s="14">
        <f t="shared" si="3"/>
        <v>40.121580547112465</v>
      </c>
      <c r="P8" s="14">
        <f t="shared" si="4"/>
        <v>25.531914893617021</v>
      </c>
      <c r="Q8" s="15">
        <f t="shared" si="5"/>
        <v>14.589665653495439</v>
      </c>
      <c r="R8" s="18">
        <v>1</v>
      </c>
      <c r="S8" s="58">
        <v>1</v>
      </c>
      <c r="T8" s="62" t="s">
        <v>35</v>
      </c>
      <c r="U8" s="37"/>
    </row>
    <row r="9" spans="1:22">
      <c r="A9" s="17"/>
      <c r="B9" s="18">
        <v>2</v>
      </c>
      <c r="C9" s="16">
        <v>238</v>
      </c>
      <c r="D9" s="16">
        <v>1</v>
      </c>
      <c r="E9" s="16">
        <v>0</v>
      </c>
      <c r="F9" s="16">
        <v>1</v>
      </c>
      <c r="G9" s="16"/>
      <c r="H9" s="16">
        <v>210</v>
      </c>
      <c r="I9" s="16">
        <v>18</v>
      </c>
      <c r="J9" s="12">
        <f t="shared" ref="J9:J10" si="6">C9/(H9/6)</f>
        <v>6.8</v>
      </c>
      <c r="K9" s="12">
        <f t="shared" ref="K9:K10" si="7">C9/I9</f>
        <v>13.222222222222221</v>
      </c>
      <c r="L9" s="13">
        <f t="shared" si="2"/>
        <v>119</v>
      </c>
      <c r="M9" s="18">
        <v>15</v>
      </c>
      <c r="N9" s="18">
        <v>8</v>
      </c>
      <c r="O9" s="14">
        <f t="shared" si="3"/>
        <v>45.378151260504204</v>
      </c>
      <c r="P9" s="14">
        <f t="shared" si="4"/>
        <v>25.210084033613445</v>
      </c>
      <c r="Q9" s="15">
        <f t="shared" si="5"/>
        <v>20.168067226890756</v>
      </c>
      <c r="R9" s="18">
        <v>0</v>
      </c>
      <c r="S9" s="18">
        <v>0</v>
      </c>
      <c r="T9" s="37"/>
      <c r="U9" s="37"/>
    </row>
    <row r="10" spans="1:22">
      <c r="A10" s="17"/>
      <c r="B10" s="71">
        <f>SUM(B6:B9)</f>
        <v>8</v>
      </c>
      <c r="C10" s="71">
        <f>SUM(C6:C9)</f>
        <v>1188</v>
      </c>
      <c r="D10" s="71">
        <f>SUM(D6:D9)</f>
        <v>6</v>
      </c>
      <c r="E10" s="71">
        <f>SUM(E6:E9)</f>
        <v>1</v>
      </c>
      <c r="F10" s="71">
        <f>SUM(F6:F9)</f>
        <v>3</v>
      </c>
      <c r="G10" s="71">
        <f>SUM(G6:G9)</f>
        <v>1</v>
      </c>
      <c r="H10" s="71">
        <f>SUM(H6:H9)</f>
        <v>838</v>
      </c>
      <c r="I10" s="71">
        <f>SUM(I6:I9)</f>
        <v>60</v>
      </c>
      <c r="J10" s="67">
        <f t="shared" si="6"/>
        <v>8.505966587112173</v>
      </c>
      <c r="K10" s="67">
        <f t="shared" si="7"/>
        <v>19.8</v>
      </c>
      <c r="L10" s="68">
        <f t="shared" ref="L10" si="8">C10/B10</f>
        <v>148.5</v>
      </c>
      <c r="M10" s="66">
        <f>SUM(M6:M9)</f>
        <v>92</v>
      </c>
      <c r="N10" s="66">
        <f>SUM(N6:N9)</f>
        <v>38</v>
      </c>
      <c r="O10" s="67">
        <f t="shared" si="3"/>
        <v>50.168350168350173</v>
      </c>
      <c r="P10" s="67">
        <f t="shared" si="4"/>
        <v>30.976430976430976</v>
      </c>
      <c r="Q10" s="69">
        <f t="shared" si="5"/>
        <v>19.19191919191919</v>
      </c>
      <c r="R10" s="66">
        <f>SUM(R6:R9)</f>
        <v>3</v>
      </c>
      <c r="S10" s="66">
        <f>SUM(S6:S9)</f>
        <v>3</v>
      </c>
      <c r="T10" s="37"/>
      <c r="U10" s="37"/>
    </row>
    <row r="11" spans="1:22">
      <c r="A11" s="17"/>
      <c r="B11" s="19"/>
      <c r="C11" s="19"/>
      <c r="D11" s="19"/>
      <c r="E11" s="19"/>
      <c r="F11" s="19"/>
      <c r="G11" s="19"/>
      <c r="H11" s="19"/>
      <c r="I11" s="19"/>
      <c r="J11" s="12"/>
      <c r="K11" s="12"/>
      <c r="L11" s="13"/>
      <c r="M11" s="18"/>
      <c r="N11" s="18"/>
      <c r="O11" s="12"/>
      <c r="P11" s="12"/>
      <c r="Q11" s="78"/>
      <c r="R11" s="18"/>
      <c r="S11" s="18"/>
      <c r="T11" s="37"/>
      <c r="U11" s="37"/>
    </row>
    <row r="12" spans="1:22">
      <c r="A12" s="7" t="s">
        <v>34</v>
      </c>
      <c r="B12" s="66">
        <v>2</v>
      </c>
      <c r="C12" s="66">
        <v>331</v>
      </c>
      <c r="D12" s="66">
        <v>2</v>
      </c>
      <c r="E12" s="66">
        <v>0</v>
      </c>
      <c r="F12" s="66">
        <v>1</v>
      </c>
      <c r="G12" s="66"/>
      <c r="H12" s="66">
        <v>243</v>
      </c>
      <c r="I12" s="66">
        <v>14</v>
      </c>
      <c r="J12" s="67">
        <f>C12/(H12/6)</f>
        <v>8.1728395061728403</v>
      </c>
      <c r="K12" s="67">
        <f>C12/I12</f>
        <v>23.642857142857142</v>
      </c>
      <c r="L12" s="68">
        <f>C12/B12</f>
        <v>165.5</v>
      </c>
      <c r="M12" s="66">
        <v>22</v>
      </c>
      <c r="N12" s="66">
        <v>9</v>
      </c>
      <c r="O12" s="67">
        <f>(M12*4+N12*6)/C12*100</f>
        <v>42.900302114803623</v>
      </c>
      <c r="P12" s="67">
        <f>(M12*4)/C12*100</f>
        <v>26.586102719033235</v>
      </c>
      <c r="Q12" s="69">
        <f>(N12*6)/C12*100</f>
        <v>16.314199395770395</v>
      </c>
      <c r="R12" s="66">
        <v>3</v>
      </c>
      <c r="S12" s="66">
        <v>1</v>
      </c>
      <c r="T12" s="37"/>
      <c r="U12" s="37"/>
    </row>
    <row r="13" spans="1:22">
      <c r="A13" s="7"/>
      <c r="B13" s="18"/>
      <c r="C13" s="16"/>
      <c r="D13" s="16"/>
      <c r="E13" s="16"/>
      <c r="F13" s="16"/>
      <c r="G13" s="16"/>
      <c r="H13" s="16"/>
      <c r="I13" s="16"/>
      <c r="J13" s="12" t="e">
        <f t="shared" si="0"/>
        <v>#DIV/0!</v>
      </c>
      <c r="K13" s="12" t="e">
        <f t="shared" si="1"/>
        <v>#DIV/0!</v>
      </c>
      <c r="L13" s="13" t="e">
        <f t="shared" si="2"/>
        <v>#DIV/0!</v>
      </c>
      <c r="M13" s="18"/>
      <c r="N13" s="18"/>
      <c r="O13" s="14" t="e">
        <f t="shared" ref="O13:O35" si="9">(M13*4+N13*6)/C13*100</f>
        <v>#DIV/0!</v>
      </c>
      <c r="P13" s="14" t="e">
        <f t="shared" ref="P13:P35" si="10">(M13*4)/C13*100</f>
        <v>#DIV/0!</v>
      </c>
      <c r="Q13" s="15" t="e">
        <f t="shared" ref="Q13:Q35" si="11">(N13*6)/C13*100</f>
        <v>#DIV/0!</v>
      </c>
      <c r="R13" s="18"/>
      <c r="S13" s="18"/>
      <c r="T13" s="49"/>
      <c r="U13" s="49"/>
      <c r="V13" s="21"/>
    </row>
    <row r="14" spans="1:22">
      <c r="A14" s="7" t="s">
        <v>36</v>
      </c>
      <c r="B14" s="18">
        <v>2</v>
      </c>
      <c r="C14" s="16">
        <v>291</v>
      </c>
      <c r="D14" s="16">
        <v>0</v>
      </c>
      <c r="E14" s="16">
        <v>0</v>
      </c>
      <c r="F14" s="16"/>
      <c r="G14" s="16">
        <v>1</v>
      </c>
      <c r="H14" s="16">
        <v>230</v>
      </c>
      <c r="I14" s="16">
        <v>13</v>
      </c>
      <c r="J14" s="12">
        <f t="shared" si="0"/>
        <v>7.5913043478260862</v>
      </c>
      <c r="K14" s="12">
        <f t="shared" si="1"/>
        <v>22.384615384615383</v>
      </c>
      <c r="L14" s="13">
        <f t="shared" si="2"/>
        <v>145.5</v>
      </c>
      <c r="M14" s="18">
        <v>19</v>
      </c>
      <c r="N14" s="18">
        <v>9</v>
      </c>
      <c r="O14" s="14">
        <f t="shared" si="9"/>
        <v>44.673539518900348</v>
      </c>
      <c r="P14" s="14">
        <f t="shared" si="10"/>
        <v>26.116838487972512</v>
      </c>
      <c r="Q14" s="15">
        <f t="shared" si="11"/>
        <v>18.556701030927837</v>
      </c>
      <c r="R14" s="18">
        <v>0</v>
      </c>
      <c r="S14" s="18">
        <v>0</v>
      </c>
      <c r="T14" s="37"/>
      <c r="U14" s="37"/>
    </row>
    <row r="15" spans="1:22">
      <c r="A15" s="35"/>
      <c r="B15" s="18">
        <v>2</v>
      </c>
      <c r="C15" s="16">
        <v>297</v>
      </c>
      <c r="D15" s="16">
        <v>1</v>
      </c>
      <c r="E15" s="16">
        <v>0</v>
      </c>
      <c r="F15" s="16"/>
      <c r="G15" s="16">
        <v>1</v>
      </c>
      <c r="H15" s="16">
        <v>229</v>
      </c>
      <c r="I15" s="16">
        <v>10</v>
      </c>
      <c r="J15" s="12">
        <f t="shared" ref="J15:J16" si="12">C15/(H15/6)</f>
        <v>7.7816593886462888</v>
      </c>
      <c r="K15" s="12">
        <f t="shared" ref="K15:K16" si="13">C15/I15</f>
        <v>29.7</v>
      </c>
      <c r="L15" s="13">
        <f t="shared" ref="L15:L16" si="14">C15/B15</f>
        <v>148.5</v>
      </c>
      <c r="M15" s="22">
        <v>20</v>
      </c>
      <c r="N15" s="18">
        <v>9</v>
      </c>
      <c r="O15" s="14">
        <f t="shared" ref="O15:O16" si="15">(M15*4+N15*6)/C15*100</f>
        <v>45.117845117845121</v>
      </c>
      <c r="P15" s="14">
        <f t="shared" ref="P15:P16" si="16">(M15*4)/C15*100</f>
        <v>26.936026936026934</v>
      </c>
      <c r="Q15" s="15">
        <f t="shared" ref="Q15:Q16" si="17">(N15*6)/C15*100</f>
        <v>18.181818181818183</v>
      </c>
      <c r="R15" s="18">
        <v>2</v>
      </c>
      <c r="S15" s="18">
        <v>2</v>
      </c>
      <c r="T15" s="37"/>
      <c r="U15" s="37"/>
    </row>
    <row r="16" spans="1:22">
      <c r="A16" s="35"/>
      <c r="B16" s="66">
        <f>SUM(B14:B15)</f>
        <v>4</v>
      </c>
      <c r="C16" s="66">
        <f>SUM(C14:C15)</f>
        <v>588</v>
      </c>
      <c r="D16" s="72">
        <f>SUM(D14:D15)</f>
        <v>1</v>
      </c>
      <c r="E16" s="72">
        <f>SUM(E14:E15)</f>
        <v>0</v>
      </c>
      <c r="F16" s="72"/>
      <c r="G16" s="72">
        <f>SUM(G14:G15)</f>
        <v>2</v>
      </c>
      <c r="H16" s="72">
        <f>SUM(H14:H15)</f>
        <v>459</v>
      </c>
      <c r="I16" s="72">
        <f>SUM(I14:I15)</f>
        <v>23</v>
      </c>
      <c r="J16" s="67">
        <f t="shared" si="12"/>
        <v>7.6862745098039218</v>
      </c>
      <c r="K16" s="67">
        <f t="shared" si="13"/>
        <v>25.565217391304348</v>
      </c>
      <c r="L16" s="68">
        <f t="shared" si="14"/>
        <v>147</v>
      </c>
      <c r="M16" s="73">
        <f>SUM(M14:M15)</f>
        <v>39</v>
      </c>
      <c r="N16" s="66">
        <f>SUM(N14:N15)</f>
        <v>18</v>
      </c>
      <c r="O16" s="67">
        <f t="shared" si="15"/>
        <v>44.897959183673471</v>
      </c>
      <c r="P16" s="67">
        <f t="shared" si="16"/>
        <v>26.530612244897959</v>
      </c>
      <c r="Q16" s="69">
        <f t="shared" si="17"/>
        <v>18.367346938775512</v>
      </c>
      <c r="R16" s="74">
        <f>SUM(R14:R15)</f>
        <v>2</v>
      </c>
      <c r="S16" s="74">
        <f>SUM(S14:S15)</f>
        <v>2</v>
      </c>
      <c r="T16" s="37"/>
      <c r="U16" s="37"/>
    </row>
    <row r="17" spans="1:22">
      <c r="A17" s="35" t="s">
        <v>20</v>
      </c>
      <c r="B17" s="60" t="s">
        <v>31</v>
      </c>
      <c r="C17" s="60" t="s">
        <v>32</v>
      </c>
      <c r="D17" s="17"/>
      <c r="E17" s="17"/>
      <c r="F17" s="17"/>
      <c r="G17" s="17"/>
      <c r="H17" s="17"/>
      <c r="I17" s="17"/>
      <c r="J17" s="17"/>
      <c r="K17" s="17"/>
      <c r="L17" s="20"/>
      <c r="M17" s="17"/>
      <c r="N17" s="17"/>
      <c r="O17" s="17"/>
      <c r="P17" s="17"/>
      <c r="Q17" s="17"/>
      <c r="R17" s="40"/>
      <c r="S17" s="40"/>
      <c r="T17" s="37"/>
      <c r="U17" s="37"/>
    </row>
    <row r="18" spans="1:22">
      <c r="B18" s="76">
        <v>2</v>
      </c>
      <c r="C18" s="76">
        <v>314</v>
      </c>
      <c r="D18" s="76">
        <v>2</v>
      </c>
      <c r="E18" s="76">
        <v>0</v>
      </c>
      <c r="F18" s="76"/>
      <c r="G18" s="76">
        <v>1</v>
      </c>
      <c r="H18" s="76">
        <v>217</v>
      </c>
      <c r="I18" s="76">
        <v>9</v>
      </c>
      <c r="J18" s="67">
        <f t="shared" ref="J18" si="18">C18/(H18/6)</f>
        <v>8.6820276497695854</v>
      </c>
      <c r="K18" s="67">
        <f t="shared" ref="K18" si="19">C18/I18</f>
        <v>34.888888888888886</v>
      </c>
      <c r="L18" s="68">
        <f t="shared" ref="L18" si="20">C18/B18</f>
        <v>157</v>
      </c>
      <c r="M18" s="77">
        <v>31</v>
      </c>
      <c r="N18" s="76">
        <v>10</v>
      </c>
      <c r="O18" s="67">
        <f t="shared" ref="O18" si="21">(M18*4+N18*6)/C18*100</f>
        <v>58.598726114649679</v>
      </c>
      <c r="P18" s="67">
        <f t="shared" ref="P18" si="22">(M18*4)/C18*100</f>
        <v>39.490445859872615</v>
      </c>
      <c r="Q18" s="69">
        <f t="shared" ref="Q18" si="23">(N18*6)/C18*100</f>
        <v>19.108280254777071</v>
      </c>
      <c r="R18" s="61">
        <v>2</v>
      </c>
      <c r="S18" s="63">
        <v>2</v>
      </c>
      <c r="T18" s="64" t="s">
        <v>35</v>
      </c>
    </row>
    <row r="19" spans="1:22">
      <c r="A19" s="7"/>
      <c r="B19" s="18"/>
      <c r="C19" s="16"/>
      <c r="D19" s="16"/>
      <c r="E19" s="16"/>
      <c r="F19" s="16"/>
      <c r="G19" s="16"/>
      <c r="H19" s="16"/>
      <c r="I19" s="16"/>
      <c r="J19" s="12" t="e">
        <f t="shared" ref="J19:J29" si="24">C19/(H19/6)</f>
        <v>#DIV/0!</v>
      </c>
      <c r="K19" s="12" t="e">
        <f t="shared" ref="K19:K29" si="25">C19/I19</f>
        <v>#DIV/0!</v>
      </c>
      <c r="L19" s="13" t="e">
        <f t="shared" si="2"/>
        <v>#DIV/0!</v>
      </c>
      <c r="M19" s="22"/>
      <c r="N19" s="18"/>
      <c r="O19" s="14" t="e">
        <f t="shared" si="9"/>
        <v>#DIV/0!</v>
      </c>
      <c r="P19" s="14" t="e">
        <f t="shared" si="10"/>
        <v>#DIV/0!</v>
      </c>
      <c r="Q19" s="15" t="e">
        <f t="shared" si="11"/>
        <v>#DIV/0!</v>
      </c>
      <c r="R19" s="18"/>
      <c r="S19" s="18"/>
      <c r="T19" s="37"/>
      <c r="U19" s="37"/>
    </row>
    <row r="20" spans="1:22">
      <c r="A20" s="7"/>
      <c r="B20" s="18"/>
      <c r="C20" s="16"/>
      <c r="D20" s="16"/>
      <c r="E20" s="16"/>
      <c r="F20" s="16"/>
      <c r="G20" s="16"/>
      <c r="H20" s="16"/>
      <c r="I20" s="16"/>
      <c r="J20" s="12" t="e">
        <f t="shared" si="24"/>
        <v>#DIV/0!</v>
      </c>
      <c r="K20" s="12" t="e">
        <f t="shared" si="25"/>
        <v>#DIV/0!</v>
      </c>
      <c r="L20" s="13" t="e">
        <f t="shared" si="2"/>
        <v>#DIV/0!</v>
      </c>
      <c r="M20" s="16"/>
      <c r="N20" s="16"/>
      <c r="O20" s="23" t="e">
        <f t="shared" si="9"/>
        <v>#DIV/0!</v>
      </c>
      <c r="P20" s="14" t="e">
        <f t="shared" si="10"/>
        <v>#DIV/0!</v>
      </c>
      <c r="Q20" s="14" t="e">
        <f t="shared" si="11"/>
        <v>#DIV/0!</v>
      </c>
      <c r="R20" s="18"/>
      <c r="S20" s="18"/>
      <c r="T20" s="37"/>
      <c r="U20" s="37"/>
    </row>
    <row r="21" spans="1:22">
      <c r="A21" s="7"/>
      <c r="B21" s="24"/>
      <c r="C21" s="24"/>
      <c r="D21" s="24"/>
      <c r="E21" s="24"/>
      <c r="F21" s="17"/>
      <c r="G21" s="24"/>
      <c r="H21" s="24"/>
      <c r="I21" s="24"/>
      <c r="J21" s="25" t="e">
        <f t="shared" si="24"/>
        <v>#DIV/0!</v>
      </c>
      <c r="K21" s="25" t="e">
        <f t="shared" si="25"/>
        <v>#DIV/0!</v>
      </c>
      <c r="L21" s="26" t="e">
        <f t="shared" si="2"/>
        <v>#DIV/0!</v>
      </c>
      <c r="M21" s="27"/>
      <c r="N21" s="17"/>
      <c r="O21" s="23" t="e">
        <f t="shared" si="9"/>
        <v>#DIV/0!</v>
      </c>
      <c r="P21" s="23" t="e">
        <f t="shared" si="10"/>
        <v>#DIV/0!</v>
      </c>
      <c r="Q21" s="28" t="e">
        <f t="shared" si="11"/>
        <v>#DIV/0!</v>
      </c>
      <c r="R21" s="40"/>
      <c r="S21" s="40"/>
      <c r="T21" s="37"/>
      <c r="U21" s="37"/>
    </row>
    <row r="22" spans="1:22">
      <c r="A22" s="29" t="s">
        <v>21</v>
      </c>
      <c r="B22" s="18">
        <v>2</v>
      </c>
      <c r="C22" s="16">
        <v>320</v>
      </c>
      <c r="D22" s="16">
        <v>1</v>
      </c>
      <c r="E22" s="16">
        <v>0</v>
      </c>
      <c r="F22" s="16">
        <v>1</v>
      </c>
      <c r="G22" s="16"/>
      <c r="H22" s="16">
        <v>241</v>
      </c>
      <c r="I22" s="16">
        <v>12</v>
      </c>
      <c r="J22" s="12">
        <f t="shared" si="24"/>
        <v>7.9668049792531122</v>
      </c>
      <c r="K22" s="12">
        <f t="shared" si="25"/>
        <v>26.666666666666668</v>
      </c>
      <c r="L22" s="13">
        <f t="shared" si="2"/>
        <v>160</v>
      </c>
      <c r="M22" s="18">
        <v>30</v>
      </c>
      <c r="N22" s="18">
        <v>11</v>
      </c>
      <c r="O22" s="14">
        <f t="shared" si="9"/>
        <v>58.125000000000007</v>
      </c>
      <c r="P22" s="14">
        <f t="shared" si="10"/>
        <v>37.5</v>
      </c>
      <c r="Q22" s="15">
        <f t="shared" si="11"/>
        <v>20.625</v>
      </c>
      <c r="R22" s="18">
        <v>2</v>
      </c>
      <c r="S22" s="18">
        <v>2</v>
      </c>
      <c r="T22" s="37"/>
      <c r="U22" s="37"/>
    </row>
    <row r="23" spans="1:22">
      <c r="A23" s="17"/>
      <c r="B23" s="18">
        <v>2</v>
      </c>
      <c r="C23" s="16">
        <v>318</v>
      </c>
      <c r="D23" s="16">
        <v>1</v>
      </c>
      <c r="E23" s="16">
        <v>1</v>
      </c>
      <c r="F23" s="16">
        <v>1</v>
      </c>
      <c r="G23" s="16"/>
      <c r="H23" s="16">
        <v>210</v>
      </c>
      <c r="I23" s="16">
        <v>19</v>
      </c>
      <c r="J23" s="30">
        <f t="shared" si="24"/>
        <v>9.0857142857142854</v>
      </c>
      <c r="K23" s="30">
        <f t="shared" si="25"/>
        <v>16.736842105263158</v>
      </c>
      <c r="L23" s="9">
        <f t="shared" si="2"/>
        <v>159</v>
      </c>
      <c r="M23" s="16">
        <v>27</v>
      </c>
      <c r="N23" s="16">
        <v>15</v>
      </c>
      <c r="O23" s="14">
        <f t="shared" si="9"/>
        <v>62.264150943396224</v>
      </c>
      <c r="P23" s="14">
        <f t="shared" si="10"/>
        <v>33.962264150943398</v>
      </c>
      <c r="Q23" s="15">
        <f t="shared" si="11"/>
        <v>28.30188679245283</v>
      </c>
      <c r="R23" s="18">
        <v>3</v>
      </c>
      <c r="S23" s="18">
        <v>1</v>
      </c>
      <c r="T23" s="37"/>
      <c r="U23" s="37"/>
    </row>
    <row r="24" spans="1:22">
      <c r="A24" s="17"/>
      <c r="B24" s="31">
        <v>2</v>
      </c>
      <c r="C24" s="31">
        <v>381</v>
      </c>
      <c r="D24" s="16">
        <v>2</v>
      </c>
      <c r="E24" s="16">
        <v>0</v>
      </c>
      <c r="F24" s="16"/>
      <c r="G24" s="16">
        <v>1</v>
      </c>
      <c r="H24" s="16">
        <v>234</v>
      </c>
      <c r="I24" s="16">
        <v>11</v>
      </c>
      <c r="J24" s="30">
        <f>C32/(H24/6)</f>
        <v>10.615384615384615</v>
      </c>
      <c r="K24" s="30">
        <f>C32/I24</f>
        <v>37.636363636363633</v>
      </c>
      <c r="L24" s="9">
        <f>C32/B32</f>
        <v>207</v>
      </c>
      <c r="M24" s="16">
        <v>31</v>
      </c>
      <c r="N24" s="16">
        <v>20</v>
      </c>
      <c r="O24" s="14">
        <f>(M24*4+N24*6)/C32*100</f>
        <v>58.937198067632849</v>
      </c>
      <c r="P24" s="14">
        <f>(M24*4)/C32*100</f>
        <v>29.951690821256037</v>
      </c>
      <c r="Q24" s="15">
        <f>(N24*6)/C32*100</f>
        <v>28.985507246376812</v>
      </c>
      <c r="R24" s="18">
        <v>2</v>
      </c>
      <c r="S24" s="18">
        <v>1</v>
      </c>
      <c r="T24" s="37"/>
      <c r="U24" s="37"/>
    </row>
    <row r="25" spans="1:22">
      <c r="A25" s="17"/>
      <c r="B25" s="16">
        <v>2</v>
      </c>
      <c r="C25" s="16">
        <v>202</v>
      </c>
      <c r="D25" s="16">
        <v>0</v>
      </c>
      <c r="E25" s="16">
        <v>0</v>
      </c>
      <c r="F25" s="16"/>
      <c r="G25" s="16">
        <v>1</v>
      </c>
      <c r="H25" s="16">
        <v>173</v>
      </c>
      <c r="I25" s="16">
        <v>9</v>
      </c>
      <c r="J25" s="12">
        <f t="shared" ref="J25:J26" si="26">C25/(H25/6)</f>
        <v>7.00578034682081</v>
      </c>
      <c r="K25" s="12">
        <f t="shared" ref="K25:K26" si="27">C25/I25</f>
        <v>22.444444444444443</v>
      </c>
      <c r="L25" s="13">
        <f t="shared" ref="L25:L26" si="28">C25/B25</f>
        <v>101</v>
      </c>
      <c r="M25" s="18">
        <v>23</v>
      </c>
      <c r="N25" s="18">
        <v>2</v>
      </c>
      <c r="O25" s="14">
        <f t="shared" ref="O25:O26" si="29">(M25*4+N25*6)/C25*100</f>
        <v>51.485148514851488</v>
      </c>
      <c r="P25" s="14">
        <f t="shared" ref="P25:P26" si="30">(M25*4)/C25*100</f>
        <v>45.544554455445549</v>
      </c>
      <c r="Q25" s="15">
        <f t="shared" ref="Q25:Q26" si="31">(N25*6)/C25*100</f>
        <v>5.9405940594059405</v>
      </c>
      <c r="R25" s="18">
        <v>1</v>
      </c>
      <c r="S25" s="18">
        <v>1</v>
      </c>
      <c r="T25" s="19"/>
      <c r="U25" s="37"/>
    </row>
    <row r="26" spans="1:22">
      <c r="A26" s="17"/>
      <c r="B26" s="66">
        <f>SUM(B22:B25)</f>
        <v>8</v>
      </c>
      <c r="C26" s="66">
        <f>SUM(C22:C25)</f>
        <v>1221</v>
      </c>
      <c r="D26" s="66">
        <f>SUM(D22:D25)</f>
        <v>4</v>
      </c>
      <c r="E26" s="66">
        <f>SUM(E22:E25)</f>
        <v>1</v>
      </c>
      <c r="F26" s="66">
        <f>SUM(F22:F25)</f>
        <v>2</v>
      </c>
      <c r="G26" s="66">
        <f>SUM(G22:G25)</f>
        <v>2</v>
      </c>
      <c r="H26" s="66">
        <f>SUM(H22:H25)</f>
        <v>858</v>
      </c>
      <c r="I26" s="66">
        <f>SUM(I22:I25)</f>
        <v>51</v>
      </c>
      <c r="J26" s="79">
        <f t="shared" si="26"/>
        <v>8.5384615384615383</v>
      </c>
      <c r="K26" s="79">
        <f t="shared" si="27"/>
        <v>23.941176470588236</v>
      </c>
      <c r="L26" s="80">
        <f t="shared" si="28"/>
        <v>152.625</v>
      </c>
      <c r="M26" s="81">
        <f>SUM(M22:M25)</f>
        <v>111</v>
      </c>
      <c r="N26" s="71">
        <f>SUM(N22:N25)</f>
        <v>48</v>
      </c>
      <c r="O26" s="82">
        <f t="shared" si="29"/>
        <v>59.95085995085995</v>
      </c>
      <c r="P26" s="82">
        <f t="shared" si="30"/>
        <v>36.363636363636367</v>
      </c>
      <c r="Q26" s="83">
        <f t="shared" si="31"/>
        <v>23.587223587223587</v>
      </c>
      <c r="R26" s="66">
        <f>SUM(R22:R25)</f>
        <v>8</v>
      </c>
      <c r="S26" s="66">
        <f>SUM(S22:S25)</f>
        <v>5</v>
      </c>
      <c r="T26" s="19"/>
      <c r="U26" s="37"/>
    </row>
    <row r="27" spans="1:22">
      <c r="A27" s="17"/>
      <c r="B27" s="31"/>
      <c r="C27" s="31"/>
      <c r="D27" s="16"/>
      <c r="E27" s="16"/>
      <c r="F27" s="16"/>
      <c r="G27" s="16"/>
      <c r="H27" s="16"/>
      <c r="I27" s="16"/>
      <c r="J27" s="30"/>
      <c r="K27" s="30"/>
      <c r="L27" s="9"/>
      <c r="M27" s="16"/>
      <c r="N27" s="16"/>
      <c r="O27" s="14"/>
      <c r="P27" s="14"/>
      <c r="Q27" s="15"/>
      <c r="R27" s="18"/>
      <c r="S27" s="18"/>
      <c r="T27" s="37"/>
      <c r="U27" s="37"/>
    </row>
    <row r="28" spans="1:22">
      <c r="A28" s="17" t="s">
        <v>37</v>
      </c>
      <c r="B28" s="66">
        <v>2</v>
      </c>
      <c r="C28" s="66">
        <v>316</v>
      </c>
      <c r="D28" s="66">
        <v>1</v>
      </c>
      <c r="E28" s="66">
        <v>1</v>
      </c>
      <c r="F28" s="66">
        <v>1</v>
      </c>
      <c r="G28" s="66"/>
      <c r="H28" s="66">
        <v>203</v>
      </c>
      <c r="I28" s="66">
        <v>19</v>
      </c>
      <c r="J28" s="67">
        <f t="shared" si="24"/>
        <v>9.3399014778325125</v>
      </c>
      <c r="K28" s="67">
        <f t="shared" si="25"/>
        <v>16.631578947368421</v>
      </c>
      <c r="L28" s="68">
        <f t="shared" si="2"/>
        <v>158</v>
      </c>
      <c r="M28" s="73">
        <v>29</v>
      </c>
      <c r="N28" s="66">
        <v>18</v>
      </c>
      <c r="O28" s="67">
        <f>(M28*4+N28*6)/C28*100</f>
        <v>70.886075949367083</v>
      </c>
      <c r="P28" s="67">
        <f>(M28*4)/C28*100</f>
        <v>36.708860759493675</v>
      </c>
      <c r="Q28" s="69">
        <f>(N28*6)/C28*100</f>
        <v>34.177215189873415</v>
      </c>
      <c r="R28" s="66">
        <v>2</v>
      </c>
      <c r="S28" s="66">
        <v>2</v>
      </c>
      <c r="T28" s="37"/>
      <c r="U28" s="37"/>
    </row>
    <row r="29" spans="1:22">
      <c r="A29" s="17"/>
      <c r="B29" s="18"/>
      <c r="C29" s="18"/>
      <c r="D29" s="18"/>
      <c r="E29" s="18"/>
      <c r="F29" s="18"/>
      <c r="G29" s="16"/>
      <c r="H29" s="16"/>
      <c r="I29" s="16"/>
      <c r="J29" s="12" t="e">
        <f t="shared" si="24"/>
        <v>#DIV/0!</v>
      </c>
      <c r="K29" s="12" t="e">
        <f t="shared" si="25"/>
        <v>#DIV/0!</v>
      </c>
      <c r="L29" s="13" t="e">
        <f t="shared" si="2"/>
        <v>#DIV/0!</v>
      </c>
      <c r="M29" s="18"/>
      <c r="N29" s="18"/>
      <c r="O29" s="14" t="e">
        <f t="shared" ref="O29" si="32">(M29*4+N29*6)/C29*100</f>
        <v>#DIV/0!</v>
      </c>
      <c r="P29" s="14" t="e">
        <f t="shared" ref="P29" si="33">(M29*4)/C29*100</f>
        <v>#DIV/0!</v>
      </c>
      <c r="Q29" s="15" t="e">
        <f t="shared" ref="Q29" si="34">(N29*6)/C29*100</f>
        <v>#DIV/0!</v>
      </c>
      <c r="R29" s="18"/>
      <c r="S29" s="18"/>
      <c r="T29" s="37"/>
      <c r="U29" s="37"/>
    </row>
    <row r="30" spans="1:22">
      <c r="A30" s="17"/>
      <c r="B30" s="18"/>
      <c r="C30" s="18"/>
      <c r="D30" s="18"/>
      <c r="E30" s="18"/>
      <c r="F30" s="18"/>
      <c r="G30" s="16"/>
      <c r="H30" s="16"/>
      <c r="I30" s="16"/>
      <c r="J30" s="12"/>
      <c r="K30" s="12"/>
      <c r="L30" s="13"/>
      <c r="M30" s="22"/>
      <c r="N30" s="18"/>
      <c r="O30" s="14"/>
      <c r="P30" s="14"/>
      <c r="Q30" s="15"/>
      <c r="R30" s="18"/>
      <c r="S30" s="18"/>
      <c r="T30" s="37"/>
      <c r="U30" s="37"/>
    </row>
    <row r="31" spans="1:22">
      <c r="A31" s="32" t="s">
        <v>30</v>
      </c>
      <c r="B31" s="18">
        <v>2</v>
      </c>
      <c r="C31" s="16">
        <v>386</v>
      </c>
      <c r="D31" s="16">
        <v>2</v>
      </c>
      <c r="E31" s="18">
        <v>0</v>
      </c>
      <c r="F31" s="16"/>
      <c r="G31" s="16">
        <v>1</v>
      </c>
      <c r="H31" s="16">
        <v>231</v>
      </c>
      <c r="I31" s="16">
        <v>10</v>
      </c>
      <c r="J31" s="12">
        <f t="shared" ref="J31:J37" si="35">C31/(H31/6)</f>
        <v>10.025974025974026</v>
      </c>
      <c r="K31" s="12">
        <f t="shared" ref="K31:K37" si="36">C31/I31</f>
        <v>38.6</v>
      </c>
      <c r="L31" s="13">
        <f t="shared" ref="L31:L37" si="37">C31/B31</f>
        <v>193</v>
      </c>
      <c r="M31" s="22">
        <v>50</v>
      </c>
      <c r="N31" s="18">
        <v>12</v>
      </c>
      <c r="O31" s="14">
        <f>(M31*4+N31*6)/C31*100</f>
        <v>70.466321243523311</v>
      </c>
      <c r="P31" s="14">
        <f>(M31*4)/C31*100</f>
        <v>51.813471502590666</v>
      </c>
      <c r="Q31" s="15">
        <f>(N31*6)/C31*100</f>
        <v>18.652849740932641</v>
      </c>
      <c r="R31" s="18">
        <v>3</v>
      </c>
      <c r="S31" s="58">
        <v>2</v>
      </c>
      <c r="T31" s="59" t="s">
        <v>35</v>
      </c>
      <c r="U31" s="37"/>
      <c r="V31" s="37"/>
    </row>
    <row r="32" spans="1:22">
      <c r="A32" s="7"/>
      <c r="B32" s="18">
        <v>2</v>
      </c>
      <c r="C32" s="16">
        <v>414</v>
      </c>
      <c r="D32" s="16">
        <v>2</v>
      </c>
      <c r="E32" s="18">
        <v>2</v>
      </c>
      <c r="F32" s="16"/>
      <c r="G32" s="16">
        <v>1</v>
      </c>
      <c r="H32" s="16">
        <v>244</v>
      </c>
      <c r="I32" s="16">
        <v>15</v>
      </c>
      <c r="J32" s="12">
        <f t="shared" si="35"/>
        <v>10.18032786885246</v>
      </c>
      <c r="K32" s="12">
        <f t="shared" si="36"/>
        <v>27.6</v>
      </c>
      <c r="L32" s="13">
        <f t="shared" si="37"/>
        <v>207</v>
      </c>
      <c r="M32" s="18">
        <v>32</v>
      </c>
      <c r="N32" s="18">
        <v>20</v>
      </c>
      <c r="O32" s="14">
        <f t="shared" ref="O32" si="38">(M32*4+N32*6)/C32*100</f>
        <v>59.903381642512073</v>
      </c>
      <c r="P32" s="14">
        <f t="shared" ref="P32" si="39">(M32*4)/C32*100</f>
        <v>30.917874396135264</v>
      </c>
      <c r="Q32" s="15">
        <f t="shared" ref="Q32" si="40">(N32*6)/C32*100</f>
        <v>28.985507246376812</v>
      </c>
      <c r="R32" s="18">
        <v>3</v>
      </c>
      <c r="S32" s="18">
        <v>3</v>
      </c>
      <c r="T32" s="37"/>
      <c r="U32" s="37"/>
    </row>
    <row r="33" spans="1:21">
      <c r="A33" s="7"/>
      <c r="B33" s="18">
        <v>2</v>
      </c>
      <c r="C33" s="16">
        <v>405</v>
      </c>
      <c r="D33" s="16">
        <v>2</v>
      </c>
      <c r="E33" s="18">
        <v>2</v>
      </c>
      <c r="F33" s="16"/>
      <c r="G33" s="16">
        <v>1</v>
      </c>
      <c r="H33" s="16">
        <v>223</v>
      </c>
      <c r="I33" s="16">
        <v>9</v>
      </c>
      <c r="J33" s="12">
        <f t="shared" si="35"/>
        <v>10.896860986547086</v>
      </c>
      <c r="K33" s="12">
        <f t="shared" si="36"/>
        <v>45</v>
      </c>
      <c r="L33" s="13">
        <f t="shared" si="37"/>
        <v>202.5</v>
      </c>
      <c r="M33" s="18">
        <v>40</v>
      </c>
      <c r="N33" s="18">
        <v>18</v>
      </c>
      <c r="O33" s="14">
        <f t="shared" si="9"/>
        <v>66.172839506172849</v>
      </c>
      <c r="P33" s="14">
        <f t="shared" si="10"/>
        <v>39.506172839506171</v>
      </c>
      <c r="Q33" s="15">
        <f t="shared" si="11"/>
        <v>26.666666666666668</v>
      </c>
      <c r="R33" s="18">
        <v>4</v>
      </c>
      <c r="S33" s="18">
        <v>4</v>
      </c>
      <c r="T33" s="49"/>
      <c r="U33" s="37"/>
    </row>
    <row r="34" spans="1:21">
      <c r="A34" s="29"/>
      <c r="B34" s="18">
        <v>2</v>
      </c>
      <c r="C34" s="16">
        <v>294</v>
      </c>
      <c r="D34" s="16">
        <v>0</v>
      </c>
      <c r="E34" s="18">
        <v>0</v>
      </c>
      <c r="F34" s="16"/>
      <c r="G34" s="16">
        <v>1</v>
      </c>
      <c r="H34" s="16">
        <v>228</v>
      </c>
      <c r="I34" s="16">
        <v>15</v>
      </c>
      <c r="J34" s="11">
        <f t="shared" si="35"/>
        <v>7.7368421052631575</v>
      </c>
      <c r="K34" s="12">
        <f t="shared" si="36"/>
        <v>19.600000000000001</v>
      </c>
      <c r="L34" s="13">
        <f t="shared" si="37"/>
        <v>147</v>
      </c>
      <c r="M34" s="18">
        <v>22</v>
      </c>
      <c r="N34" s="18">
        <v>11</v>
      </c>
      <c r="O34" s="14">
        <f t="shared" si="9"/>
        <v>52.380952380952387</v>
      </c>
      <c r="P34" s="14">
        <f t="shared" si="10"/>
        <v>29.931972789115648</v>
      </c>
      <c r="Q34" s="15">
        <f t="shared" si="11"/>
        <v>22.448979591836736</v>
      </c>
      <c r="R34" s="18">
        <v>2</v>
      </c>
      <c r="S34" s="18">
        <v>1</v>
      </c>
      <c r="T34" s="37"/>
      <c r="U34" s="37"/>
    </row>
    <row r="35" spans="1:21">
      <c r="A35" s="29"/>
      <c r="B35" s="18">
        <v>2</v>
      </c>
      <c r="C35" s="16">
        <v>282</v>
      </c>
      <c r="D35" s="16">
        <v>0</v>
      </c>
      <c r="E35" s="18">
        <v>0</v>
      </c>
      <c r="F35" s="16"/>
      <c r="G35" s="16">
        <v>1</v>
      </c>
      <c r="H35" s="16">
        <v>241</v>
      </c>
      <c r="I35" s="16">
        <v>17</v>
      </c>
      <c r="J35" s="11">
        <f t="shared" si="35"/>
        <v>7.0207468879668058</v>
      </c>
      <c r="K35" s="12">
        <f t="shared" si="36"/>
        <v>16.588235294117649</v>
      </c>
      <c r="L35" s="13">
        <f t="shared" si="37"/>
        <v>141</v>
      </c>
      <c r="M35" s="18">
        <v>22</v>
      </c>
      <c r="N35" s="18">
        <v>8</v>
      </c>
      <c r="O35" s="14">
        <f t="shared" si="9"/>
        <v>48.226950354609926</v>
      </c>
      <c r="P35" s="14">
        <f t="shared" si="10"/>
        <v>31.205673758865249</v>
      </c>
      <c r="Q35" s="15">
        <f t="shared" si="11"/>
        <v>17.021276595744681</v>
      </c>
      <c r="R35" s="18">
        <v>1</v>
      </c>
      <c r="S35" s="18">
        <v>1</v>
      </c>
      <c r="T35" s="37"/>
      <c r="U35" s="37"/>
    </row>
    <row r="36" spans="1:21">
      <c r="A36" s="29"/>
      <c r="B36" s="18">
        <v>2</v>
      </c>
      <c r="C36" s="16">
        <v>290</v>
      </c>
      <c r="D36" s="16">
        <v>1</v>
      </c>
      <c r="E36" s="18">
        <v>0</v>
      </c>
      <c r="F36" s="16">
        <v>1</v>
      </c>
      <c r="G36" s="16"/>
      <c r="H36" s="16">
        <v>225</v>
      </c>
      <c r="I36" s="16">
        <v>16</v>
      </c>
      <c r="J36" s="12">
        <f t="shared" si="35"/>
        <v>7.7333333333333334</v>
      </c>
      <c r="K36" s="12">
        <f t="shared" si="36"/>
        <v>18.125</v>
      </c>
      <c r="L36" s="13">
        <f t="shared" si="37"/>
        <v>145</v>
      </c>
      <c r="M36" s="65">
        <v>23</v>
      </c>
      <c r="N36" s="16">
        <v>11</v>
      </c>
      <c r="O36" s="14">
        <f t="shared" ref="O36:O37" si="41">(M36*4+N36*6)/C36*100</f>
        <v>54.482758620689651</v>
      </c>
      <c r="P36" s="14">
        <f t="shared" ref="P36:P37" si="42">(M36*4)/C36*100</f>
        <v>31.724137931034484</v>
      </c>
      <c r="Q36" s="28">
        <f t="shared" ref="Q36:Q37" si="43">(N36*6)/C36*100</f>
        <v>22.758620689655174</v>
      </c>
      <c r="R36" s="18">
        <v>2</v>
      </c>
      <c r="S36" s="18">
        <v>1</v>
      </c>
      <c r="T36" s="37"/>
      <c r="U36" s="37"/>
    </row>
    <row r="37" spans="1:21">
      <c r="A37" s="29"/>
      <c r="B37" s="66">
        <f>SUM(B31:B36)</f>
        <v>12</v>
      </c>
      <c r="C37" s="66">
        <f>SUM(C31:C36)</f>
        <v>2071</v>
      </c>
      <c r="D37" s="66">
        <f>SUM(D31:D36)</f>
        <v>7</v>
      </c>
      <c r="E37" s="66">
        <f>SUM(E31:E36)</f>
        <v>4</v>
      </c>
      <c r="F37" s="66">
        <f>SUM(F31:F36)</f>
        <v>1</v>
      </c>
      <c r="G37" s="66">
        <f>SUM(G31:G36)</f>
        <v>5</v>
      </c>
      <c r="H37" s="66">
        <f>SUM(H31:H36)</f>
        <v>1392</v>
      </c>
      <c r="I37" s="66">
        <f>SUM(I31:I36)</f>
        <v>82</v>
      </c>
      <c r="J37" s="75">
        <f t="shared" si="35"/>
        <v>8.9267241379310338</v>
      </c>
      <c r="K37" s="67">
        <f t="shared" si="36"/>
        <v>25.256097560975611</v>
      </c>
      <c r="L37" s="68">
        <f t="shared" si="37"/>
        <v>172.58333333333334</v>
      </c>
      <c r="M37" s="73">
        <f>SUM(M31:M36)</f>
        <v>189</v>
      </c>
      <c r="N37" s="66">
        <f>SUM(N31:N36)</f>
        <v>80</v>
      </c>
      <c r="O37" s="67">
        <f t="shared" si="41"/>
        <v>59.68131337518107</v>
      </c>
      <c r="P37" s="67">
        <f t="shared" si="42"/>
        <v>36.504104297440847</v>
      </c>
      <c r="Q37" s="69">
        <f t="shared" si="43"/>
        <v>23.177209077740223</v>
      </c>
      <c r="R37" s="66">
        <f>SUM(R31:R36)</f>
        <v>15</v>
      </c>
      <c r="S37" s="66">
        <f>SUM(S31:S36)</f>
        <v>12</v>
      </c>
      <c r="T37" s="37"/>
      <c r="U37" s="37"/>
    </row>
    <row r="38" spans="1:21">
      <c r="A38" s="7"/>
      <c r="B38" s="18"/>
      <c r="C38" s="16"/>
      <c r="D38" s="16"/>
      <c r="E38" s="18"/>
      <c r="F38" s="16"/>
      <c r="G38" s="16"/>
      <c r="H38" s="16"/>
      <c r="I38" s="16"/>
      <c r="J38" s="11"/>
      <c r="K38" s="12"/>
      <c r="L38" s="13"/>
      <c r="M38" s="18"/>
      <c r="N38" s="18"/>
      <c r="O38" s="14"/>
      <c r="P38" s="14"/>
      <c r="Q38" s="15"/>
      <c r="R38" s="18"/>
      <c r="S38" s="18"/>
      <c r="T38" s="37"/>
      <c r="U38" s="37"/>
    </row>
    <row r="39" spans="1:21">
      <c r="A39" s="33" t="s">
        <v>22</v>
      </c>
      <c r="B39" s="66">
        <v>2</v>
      </c>
      <c r="C39" s="66">
        <v>418</v>
      </c>
      <c r="D39" s="66">
        <v>2</v>
      </c>
      <c r="E39" s="66">
        <v>2</v>
      </c>
      <c r="F39" s="66">
        <v>1</v>
      </c>
      <c r="G39" s="66"/>
      <c r="H39" s="66">
        <v>243</v>
      </c>
      <c r="I39" s="66">
        <v>11</v>
      </c>
      <c r="J39" s="75">
        <f t="shared" ref="J39:J40" si="44">C39/(H39/6)</f>
        <v>10.320987654320987</v>
      </c>
      <c r="K39" s="67">
        <f t="shared" ref="K39:K40" si="45">C39/I39</f>
        <v>38</v>
      </c>
      <c r="L39" s="68">
        <f t="shared" ref="L39:L40" si="46">C39/B39</f>
        <v>209</v>
      </c>
      <c r="M39" s="66">
        <v>33</v>
      </c>
      <c r="N39" s="66">
        <v>23</v>
      </c>
      <c r="O39" s="67">
        <f t="shared" ref="O39:O40" si="47">(M39*4+N39*6)/C39*100</f>
        <v>64.593301435406701</v>
      </c>
      <c r="P39" s="67">
        <f t="shared" ref="P39:P40" si="48">(M39*4)/C39*100</f>
        <v>31.578947368421051</v>
      </c>
      <c r="Q39" s="69">
        <f t="shared" ref="Q39:Q40" si="49">(N39*6)/C39*100</f>
        <v>33.014354066985646</v>
      </c>
      <c r="R39" s="58">
        <v>2</v>
      </c>
      <c r="S39" s="18">
        <v>4</v>
      </c>
      <c r="T39" s="59" t="s">
        <v>35</v>
      </c>
      <c r="U39" s="37"/>
    </row>
    <row r="40" spans="1:21">
      <c r="A40" s="34"/>
      <c r="B40" s="18"/>
      <c r="C40" s="16"/>
      <c r="D40" s="16"/>
      <c r="E40" s="18"/>
      <c r="F40" s="16"/>
      <c r="G40" s="16"/>
      <c r="H40" s="16"/>
      <c r="I40" s="16"/>
      <c r="J40" s="11" t="e">
        <f t="shared" si="44"/>
        <v>#DIV/0!</v>
      </c>
      <c r="K40" s="12" t="e">
        <f t="shared" si="45"/>
        <v>#DIV/0!</v>
      </c>
      <c r="L40" s="13" t="e">
        <f t="shared" si="46"/>
        <v>#DIV/0!</v>
      </c>
      <c r="M40" s="18"/>
      <c r="N40" s="18"/>
      <c r="O40" s="14" t="e">
        <f t="shared" si="47"/>
        <v>#DIV/0!</v>
      </c>
      <c r="P40" s="14" t="e">
        <f t="shared" si="48"/>
        <v>#DIV/0!</v>
      </c>
      <c r="Q40" s="15" t="e">
        <f t="shared" si="49"/>
        <v>#DIV/0!</v>
      </c>
      <c r="R40" s="18"/>
      <c r="S40" s="18"/>
      <c r="T40" s="37"/>
      <c r="U40" s="37"/>
    </row>
    <row r="41" spans="1:21">
      <c r="A41" s="35"/>
      <c r="B41" s="19"/>
      <c r="C41" s="17"/>
      <c r="D41" s="17"/>
      <c r="E41" s="19"/>
      <c r="F41" s="17"/>
      <c r="G41" s="17"/>
      <c r="H41" s="17"/>
      <c r="I41" s="17"/>
      <c r="J41" s="17"/>
      <c r="K41" s="17"/>
      <c r="L41" s="20"/>
      <c r="M41" s="19"/>
      <c r="N41" s="19"/>
      <c r="O41" s="17"/>
      <c r="P41" s="17"/>
      <c r="Q41" s="17"/>
      <c r="R41" s="18"/>
      <c r="S41" s="18"/>
      <c r="T41" s="37"/>
      <c r="U41" s="37"/>
    </row>
    <row r="42" spans="1:21">
      <c r="A42" s="35" t="s">
        <v>23</v>
      </c>
      <c r="B42" s="18">
        <v>2</v>
      </c>
      <c r="C42" s="16">
        <v>363</v>
      </c>
      <c r="D42" s="16">
        <v>2</v>
      </c>
      <c r="E42" s="18">
        <v>0</v>
      </c>
      <c r="F42" s="16"/>
      <c r="G42" s="16">
        <v>1</v>
      </c>
      <c r="H42" s="16">
        <v>230</v>
      </c>
      <c r="I42" s="16">
        <v>13</v>
      </c>
      <c r="J42" s="12">
        <f t="shared" ref="J42:J46" si="50">C42/(H42/6)</f>
        <v>9.4695652173913043</v>
      </c>
      <c r="K42" s="12">
        <f t="shared" ref="K42:K46" si="51">C42/I42</f>
        <v>27.923076923076923</v>
      </c>
      <c r="L42" s="13">
        <f t="shared" ref="L42:L46" si="52">C42/B42</f>
        <v>181.5</v>
      </c>
      <c r="M42" s="18">
        <v>35</v>
      </c>
      <c r="N42" s="18">
        <v>18</v>
      </c>
      <c r="O42" s="14">
        <f t="shared" ref="O42:O52" si="53">(M42*4+N42*6)/C42*100</f>
        <v>68.319559228650135</v>
      </c>
      <c r="P42" s="14">
        <f t="shared" ref="P42:P52" si="54">(M42*4)/C42*100</f>
        <v>38.567493112947659</v>
      </c>
      <c r="Q42" s="15">
        <f t="shared" ref="Q42:Q52" si="55">(N42*6)/C42*100</f>
        <v>29.75206611570248</v>
      </c>
      <c r="R42" s="18">
        <v>2</v>
      </c>
      <c r="S42" s="18">
        <v>1</v>
      </c>
      <c r="T42" s="37"/>
      <c r="U42" s="37"/>
    </row>
    <row r="43" spans="1:21">
      <c r="B43" s="36">
        <v>2</v>
      </c>
      <c r="C43" s="36">
        <v>300</v>
      </c>
      <c r="D43" s="36">
        <v>1</v>
      </c>
      <c r="E43" s="48">
        <v>0</v>
      </c>
      <c r="F43" s="36"/>
      <c r="G43" s="36">
        <v>1</v>
      </c>
      <c r="H43" s="36">
        <v>231</v>
      </c>
      <c r="I43" s="36">
        <v>16</v>
      </c>
      <c r="J43" s="12">
        <f t="shared" si="50"/>
        <v>7.7922077922077921</v>
      </c>
      <c r="K43" s="12">
        <f t="shared" si="51"/>
        <v>18.75</v>
      </c>
      <c r="L43" s="13">
        <f t="shared" si="52"/>
        <v>150</v>
      </c>
      <c r="M43" s="18">
        <v>24</v>
      </c>
      <c r="N43" s="18">
        <v>15</v>
      </c>
      <c r="O43" s="14">
        <f t="shared" si="53"/>
        <v>62</v>
      </c>
      <c r="P43" s="14">
        <f t="shared" si="54"/>
        <v>32</v>
      </c>
      <c r="Q43" s="15">
        <f t="shared" si="55"/>
        <v>30</v>
      </c>
      <c r="R43" s="48">
        <v>2</v>
      </c>
      <c r="S43" s="48">
        <v>0</v>
      </c>
      <c r="T43" s="49"/>
      <c r="U43" s="37"/>
    </row>
    <row r="44" spans="1:21">
      <c r="A44" s="35"/>
      <c r="B44" s="18">
        <v>2</v>
      </c>
      <c r="C44" s="16">
        <v>362</v>
      </c>
      <c r="D44" s="16">
        <v>2</v>
      </c>
      <c r="E44" s="18">
        <v>1</v>
      </c>
      <c r="F44" s="16">
        <v>1</v>
      </c>
      <c r="G44" s="16"/>
      <c r="H44" s="16">
        <v>235</v>
      </c>
      <c r="I44" s="16">
        <v>16</v>
      </c>
      <c r="J44" s="12">
        <f t="shared" si="50"/>
        <v>9.2425531914893622</v>
      </c>
      <c r="K44" s="12">
        <f t="shared" si="51"/>
        <v>22.625</v>
      </c>
      <c r="L44" s="13">
        <f t="shared" si="52"/>
        <v>181</v>
      </c>
      <c r="M44" s="18">
        <v>34</v>
      </c>
      <c r="N44" s="18">
        <v>17</v>
      </c>
      <c r="O44" s="14">
        <f t="shared" si="53"/>
        <v>65.745856353591165</v>
      </c>
      <c r="P44" s="14">
        <f t="shared" si="54"/>
        <v>37.569060773480665</v>
      </c>
      <c r="Q44" s="15">
        <f t="shared" si="55"/>
        <v>28.176795580110497</v>
      </c>
      <c r="R44" s="18">
        <v>2</v>
      </c>
      <c r="S44" s="18">
        <v>2</v>
      </c>
      <c r="T44" s="37"/>
      <c r="U44" s="37"/>
    </row>
    <row r="45" spans="1:21">
      <c r="A45" s="35"/>
      <c r="B45" s="66">
        <f>SUM(B42:B44)</f>
        <v>6</v>
      </c>
      <c r="C45" s="66">
        <f>SUM(C42:C44)</f>
        <v>1025</v>
      </c>
      <c r="D45" s="66">
        <f>SUM(D42:D44)</f>
        <v>5</v>
      </c>
      <c r="E45" s="66">
        <f>SUM(E42:E44)</f>
        <v>1</v>
      </c>
      <c r="F45" s="66">
        <f>SUM(F42:F44)</f>
        <v>1</v>
      </c>
      <c r="G45" s="66">
        <f>SUM(G42:G44)</f>
        <v>2</v>
      </c>
      <c r="H45" s="66">
        <f>SUM(H42:H44)</f>
        <v>696</v>
      </c>
      <c r="I45" s="66">
        <f>SUM(I42:I44)</f>
        <v>45</v>
      </c>
      <c r="J45" s="67">
        <f t="shared" si="50"/>
        <v>8.8362068965517242</v>
      </c>
      <c r="K45" s="67">
        <f t="shared" si="51"/>
        <v>22.777777777777779</v>
      </c>
      <c r="L45" s="68">
        <f t="shared" si="52"/>
        <v>170.83333333333334</v>
      </c>
      <c r="M45" s="66">
        <f>SUM(M42:M44)</f>
        <v>93</v>
      </c>
      <c r="N45" s="66">
        <f>SUM(N42:N44)</f>
        <v>50</v>
      </c>
      <c r="O45" s="67">
        <f t="shared" si="53"/>
        <v>65.560975609756099</v>
      </c>
      <c r="P45" s="67">
        <f t="shared" si="54"/>
        <v>36.292682926829265</v>
      </c>
      <c r="Q45" s="67">
        <f t="shared" si="55"/>
        <v>29.268292682926827</v>
      </c>
      <c r="R45" s="66">
        <f>SUM(R42:R44)</f>
        <v>6</v>
      </c>
      <c r="S45" s="66">
        <f>SUM(S42:S44)</f>
        <v>3</v>
      </c>
      <c r="T45" s="37"/>
      <c r="U45" s="37"/>
    </row>
    <row r="46" spans="1:21">
      <c r="A46" s="35"/>
      <c r="B46" s="24"/>
      <c r="C46" s="38"/>
      <c r="D46" s="38"/>
      <c r="E46" s="24"/>
      <c r="F46" s="38"/>
      <c r="G46" s="38"/>
      <c r="H46" s="38"/>
      <c r="I46" s="38"/>
      <c r="J46" s="25" t="e">
        <f t="shared" si="50"/>
        <v>#DIV/0!</v>
      </c>
      <c r="K46" s="25" t="e">
        <f t="shared" si="51"/>
        <v>#DIV/0!</v>
      </c>
      <c r="L46" s="26" t="e">
        <f t="shared" si="52"/>
        <v>#DIV/0!</v>
      </c>
      <c r="M46" s="24"/>
      <c r="N46" s="24"/>
      <c r="O46" s="39" t="e">
        <f t="shared" si="53"/>
        <v>#DIV/0!</v>
      </c>
      <c r="P46" s="39" t="e">
        <f t="shared" si="54"/>
        <v>#DIV/0!</v>
      </c>
      <c r="Q46" s="39" t="e">
        <f t="shared" si="55"/>
        <v>#DIV/0!</v>
      </c>
      <c r="R46" s="40"/>
      <c r="S46" s="40"/>
      <c r="T46" s="37"/>
      <c r="U46" s="37"/>
    </row>
    <row r="47" spans="1:21">
      <c r="A47" s="35"/>
      <c r="B47" s="19"/>
      <c r="C47" s="17"/>
      <c r="D47" s="17"/>
      <c r="E47" s="17"/>
      <c r="F47" s="17"/>
      <c r="G47" s="17"/>
      <c r="H47" s="17"/>
      <c r="I47" s="17"/>
      <c r="J47" s="17"/>
      <c r="K47" s="17"/>
      <c r="L47" s="20"/>
      <c r="M47" s="19"/>
      <c r="N47" s="19"/>
      <c r="O47" s="17"/>
      <c r="P47" s="17"/>
      <c r="Q47" s="17"/>
      <c r="R47" s="40"/>
      <c r="S47" s="40"/>
      <c r="T47" s="37"/>
      <c r="U47" s="37"/>
    </row>
    <row r="48" spans="1:21">
      <c r="A48" s="35" t="s">
        <v>24</v>
      </c>
      <c r="B48" s="41">
        <v>2</v>
      </c>
      <c r="C48" s="16">
        <v>421</v>
      </c>
      <c r="D48" s="16">
        <v>2</v>
      </c>
      <c r="E48" s="16">
        <v>2</v>
      </c>
      <c r="F48" s="16">
        <v>1</v>
      </c>
      <c r="G48" s="16"/>
      <c r="H48" s="16">
        <v>241</v>
      </c>
      <c r="I48" s="16">
        <v>15</v>
      </c>
      <c r="J48" s="12">
        <f>C48/(H48/6)</f>
        <v>10.481327800829876</v>
      </c>
      <c r="K48" s="12">
        <f>C48/I48</f>
        <v>28.066666666666666</v>
      </c>
      <c r="L48" s="13">
        <f>C48/B48</f>
        <v>210.5</v>
      </c>
      <c r="M48" s="18">
        <v>32</v>
      </c>
      <c r="N48" s="18">
        <v>24</v>
      </c>
      <c r="O48" s="14">
        <f>(M48*4+N48*6)/C48*100</f>
        <v>64.60807600950119</v>
      </c>
      <c r="P48" s="14">
        <f>(M48*4)/C48*100</f>
        <v>30.403800475059384</v>
      </c>
      <c r="Q48" s="15">
        <f>(N48*6)/C48*100</f>
        <v>34.204275534441805</v>
      </c>
      <c r="R48" s="18">
        <v>4</v>
      </c>
      <c r="S48" s="61">
        <v>2</v>
      </c>
      <c r="T48" s="62" t="s">
        <v>33</v>
      </c>
      <c r="U48" s="37"/>
    </row>
    <row r="49" spans="1:21">
      <c r="A49" s="42"/>
      <c r="B49" s="41">
        <v>2</v>
      </c>
      <c r="C49" s="16">
        <v>353</v>
      </c>
      <c r="D49" s="16">
        <v>2</v>
      </c>
      <c r="E49" s="16">
        <v>1</v>
      </c>
      <c r="F49" s="16">
        <v>1</v>
      </c>
      <c r="G49" s="16"/>
      <c r="H49" s="16">
        <v>240</v>
      </c>
      <c r="I49" s="16">
        <v>13</v>
      </c>
      <c r="J49" s="12">
        <f t="shared" ref="J49:J51" si="56">C49/(H49/6)</f>
        <v>8.8249999999999993</v>
      </c>
      <c r="K49" s="12">
        <f t="shared" ref="K49:K51" si="57">C49/I49</f>
        <v>27.153846153846153</v>
      </c>
      <c r="L49" s="13">
        <f t="shared" ref="L49:L52" si="58">C49/B49</f>
        <v>176.5</v>
      </c>
      <c r="M49" s="16">
        <v>28</v>
      </c>
      <c r="N49" s="16">
        <v>11</v>
      </c>
      <c r="O49" s="14">
        <f t="shared" ref="O49:O50" si="59">(M49*4+N49*6)/C49*100</f>
        <v>50.424929178470258</v>
      </c>
      <c r="P49" s="14">
        <f t="shared" ref="P49:P50" si="60">(M49*4)/C49*100</f>
        <v>31.728045325779036</v>
      </c>
      <c r="Q49" s="15">
        <f t="shared" ref="Q49:Q50" si="61">(N49*6)/C49*100</f>
        <v>18.696883852691219</v>
      </c>
      <c r="R49" s="18">
        <v>2</v>
      </c>
      <c r="S49" s="18">
        <v>2</v>
      </c>
      <c r="T49" s="37"/>
      <c r="U49" s="37"/>
    </row>
    <row r="50" spans="1:21">
      <c r="A50" s="42"/>
      <c r="B50" s="51">
        <f>SUM(B48:B49)</f>
        <v>4</v>
      </c>
      <c r="C50" s="66">
        <f>SUM(C48:C49)</f>
        <v>774</v>
      </c>
      <c r="D50" s="66">
        <f>SUM(D48:D49)</f>
        <v>4</v>
      </c>
      <c r="E50" s="66">
        <f>SUM(E48:E49)</f>
        <v>3</v>
      </c>
      <c r="F50" s="66">
        <f>SUM(F48:F49)</f>
        <v>2</v>
      </c>
      <c r="G50" s="66"/>
      <c r="H50" s="66">
        <f>SUM(H48:H49)</f>
        <v>481</v>
      </c>
      <c r="I50" s="66">
        <f>SUM(I48:I49)</f>
        <v>28</v>
      </c>
      <c r="J50" s="67">
        <f t="shared" si="56"/>
        <v>9.6548856548856552</v>
      </c>
      <c r="K50" s="67">
        <f t="shared" si="57"/>
        <v>27.642857142857142</v>
      </c>
      <c r="L50" s="68">
        <f t="shared" si="58"/>
        <v>193.5</v>
      </c>
      <c r="M50" s="66">
        <f>SUM(M48:M49)</f>
        <v>60</v>
      </c>
      <c r="N50" s="66">
        <f>SUM(N48:N49)</f>
        <v>35</v>
      </c>
      <c r="O50" s="67">
        <f t="shared" si="59"/>
        <v>58.139534883720934</v>
      </c>
      <c r="P50" s="67">
        <f t="shared" si="60"/>
        <v>31.007751937984494</v>
      </c>
      <c r="Q50" s="69">
        <f t="shared" si="61"/>
        <v>27.131782945736433</v>
      </c>
      <c r="R50" s="66">
        <v>6</v>
      </c>
      <c r="S50" s="66">
        <v>4</v>
      </c>
      <c r="T50" s="37"/>
      <c r="U50" s="37"/>
    </row>
    <row r="51" spans="1:21">
      <c r="A51" s="17"/>
      <c r="B51" s="16"/>
      <c r="C51" s="16"/>
      <c r="D51" s="16"/>
      <c r="E51" s="16"/>
      <c r="F51" s="16"/>
      <c r="G51" s="16"/>
      <c r="H51" s="16"/>
      <c r="I51" s="16"/>
      <c r="J51" s="12" t="e">
        <f t="shared" si="56"/>
        <v>#DIV/0!</v>
      </c>
      <c r="K51" s="12" t="e">
        <f t="shared" si="57"/>
        <v>#DIV/0!</v>
      </c>
      <c r="L51" s="13" t="e">
        <f t="shared" si="58"/>
        <v>#DIV/0!</v>
      </c>
      <c r="M51" s="16"/>
      <c r="N51" s="16"/>
      <c r="O51" s="14" t="e">
        <f t="shared" si="53"/>
        <v>#DIV/0!</v>
      </c>
      <c r="P51" s="14" t="e">
        <f t="shared" si="54"/>
        <v>#DIV/0!</v>
      </c>
      <c r="Q51" s="15" t="e">
        <f t="shared" si="55"/>
        <v>#DIV/0!</v>
      </c>
      <c r="R51" s="16"/>
      <c r="S51" s="16"/>
    </row>
    <row r="52" spans="1:21">
      <c r="A52" s="17"/>
      <c r="B52" s="51">
        <f t="shared" ref="B52:I52" si="62">SUM(B2:B51)</f>
        <v>98</v>
      </c>
      <c r="C52" s="51">
        <f t="shared" si="62"/>
        <v>16038</v>
      </c>
      <c r="D52" s="51">
        <f>SUM(D2:D51)</f>
        <v>63</v>
      </c>
      <c r="E52" s="51">
        <f>SUM(E2:E51)</f>
        <v>23</v>
      </c>
      <c r="F52" s="51">
        <f t="shared" si="62"/>
        <v>23</v>
      </c>
      <c r="G52" s="51">
        <f t="shared" si="62"/>
        <v>26</v>
      </c>
      <c r="H52" s="51">
        <f t="shared" si="62"/>
        <v>11065</v>
      </c>
      <c r="I52" s="51">
        <f t="shared" si="62"/>
        <v>671</v>
      </c>
      <c r="J52" s="52">
        <f>C52/(H52/6)</f>
        <v>8.6966109353818339</v>
      </c>
      <c r="K52" s="53">
        <f>C52/I52</f>
        <v>23.901639344262296</v>
      </c>
      <c r="L52" s="54">
        <f t="shared" si="58"/>
        <v>163.65306122448979</v>
      </c>
      <c r="M52" s="55">
        <f>SUM(M2:M51)</f>
        <v>1357</v>
      </c>
      <c r="N52" s="55">
        <f>SUM(N2:N51)</f>
        <v>623</v>
      </c>
      <c r="O52" s="53">
        <f t="shared" si="53"/>
        <v>57.151764559171966</v>
      </c>
      <c r="P52" s="53">
        <f t="shared" si="54"/>
        <v>33.844619029804214</v>
      </c>
      <c r="Q52" s="56">
        <f t="shared" si="55"/>
        <v>23.307145529367752</v>
      </c>
      <c r="R52" s="51">
        <f>SUM(R2:R51)</f>
        <v>95</v>
      </c>
      <c r="S52" s="51">
        <f>SUM(S2:S51)</f>
        <v>70</v>
      </c>
    </row>
    <row r="53" spans="1:21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6" t="s">
        <v>8</v>
      </c>
      <c r="K53" s="6" t="s">
        <v>9</v>
      </c>
      <c r="L53" s="43" t="s">
        <v>10</v>
      </c>
      <c r="M53" s="44" t="s">
        <v>11</v>
      </c>
      <c r="N53" s="44" t="s">
        <v>12</v>
      </c>
      <c r="O53" s="44" t="s">
        <v>13</v>
      </c>
      <c r="P53" s="4" t="s">
        <v>14</v>
      </c>
      <c r="Q53" s="4" t="s">
        <v>15</v>
      </c>
      <c r="R53" s="6" t="s">
        <v>16</v>
      </c>
      <c r="S53" s="6" t="s">
        <v>17</v>
      </c>
    </row>
    <row r="54" spans="1:21">
      <c r="F54" s="45"/>
      <c r="O54" s="50"/>
      <c r="P54" s="50"/>
      <c r="Q54" s="50"/>
      <c r="R54" s="50"/>
      <c r="S54" s="50"/>
    </row>
    <row r="56" spans="1:21" ht="14.5">
      <c r="A56" s="31"/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46" t="s">
        <v>6</v>
      </c>
      <c r="I56" s="46" t="s">
        <v>7</v>
      </c>
      <c r="J56" s="46" t="s">
        <v>8</v>
      </c>
      <c r="K56" s="46" t="s">
        <v>9</v>
      </c>
      <c r="L56" s="46" t="s">
        <v>10</v>
      </c>
      <c r="M56" s="46" t="s">
        <v>11</v>
      </c>
      <c r="N56" s="46" t="s">
        <v>12</v>
      </c>
      <c r="O56" s="46" t="s">
        <v>13</v>
      </c>
      <c r="P56" s="46" t="s">
        <v>14</v>
      </c>
      <c r="Q56" s="46" t="s">
        <v>15</v>
      </c>
      <c r="R56" s="46" t="s">
        <v>16</v>
      </c>
      <c r="S56" s="46" t="s">
        <v>17</v>
      </c>
    </row>
    <row r="57" spans="1:21" ht="14.5">
      <c r="A57" s="47" t="s">
        <v>26</v>
      </c>
      <c r="B57" s="66">
        <f>SUM(B2:B4)</f>
        <v>6</v>
      </c>
      <c r="C57" s="66">
        <f>SUM(C2:C4)</f>
        <v>925</v>
      </c>
      <c r="D57" s="66">
        <f>SUM(D2:D4)</f>
        <v>2</v>
      </c>
      <c r="E57" s="66">
        <f>SUM(E2:E4)</f>
        <v>0</v>
      </c>
      <c r="F57" s="66">
        <f>SUM(F2:F4)</f>
        <v>2</v>
      </c>
      <c r="G57" s="66">
        <f>SUM(G2:G4)</f>
        <v>1</v>
      </c>
      <c r="H57" s="66">
        <f>SUM(H2:H4)</f>
        <v>711</v>
      </c>
      <c r="I57" s="66">
        <f>SUM(I2:I4)</f>
        <v>40</v>
      </c>
      <c r="J57" s="67">
        <f>C57/(H57/6)</f>
        <v>7.8059071729957807</v>
      </c>
      <c r="K57" s="67">
        <f>C57/I57</f>
        <v>23.125</v>
      </c>
      <c r="L57" s="68">
        <f>C57/B57</f>
        <v>154.16666666666666</v>
      </c>
      <c r="M57" s="66">
        <f>SUM(M2:M4)</f>
        <v>74</v>
      </c>
      <c r="N57" s="66">
        <f>SUM(N2:N4)</f>
        <v>25</v>
      </c>
      <c r="O57" s="67">
        <f>(M57*4+N57*6)/C57*100</f>
        <v>48.216216216216218</v>
      </c>
      <c r="P57" s="67">
        <f>(M57*4)/C57*100</f>
        <v>32</v>
      </c>
      <c r="Q57" s="69">
        <f>(N57*6)/C57*100</f>
        <v>16.216216216216218</v>
      </c>
      <c r="R57" s="66">
        <f>SUM(R2:R4)</f>
        <v>6</v>
      </c>
      <c r="S57" s="66">
        <f>SUM(S2:S4)</f>
        <v>3</v>
      </c>
    </row>
    <row r="58" spans="1:21" ht="14.5">
      <c r="A58" s="47"/>
      <c r="B58" s="31"/>
      <c r="C58" s="31"/>
      <c r="D58" s="31"/>
      <c r="E58" s="31"/>
      <c r="F58" s="31"/>
      <c r="G58" s="31"/>
      <c r="H58" s="31"/>
      <c r="I58" s="31"/>
      <c r="J58" s="12" t="e">
        <f t="shared" ref="J58:J79" si="63">C58/(H58/6)</f>
        <v>#DIV/0!</v>
      </c>
      <c r="K58" s="12" t="e">
        <f t="shared" ref="K58:K79" si="64">C58/I58</f>
        <v>#DIV/0!</v>
      </c>
      <c r="L58" s="13" t="e">
        <f t="shared" ref="L58:L79" si="65">C58/B58</f>
        <v>#DIV/0!</v>
      </c>
      <c r="M58" s="18"/>
      <c r="N58" s="18"/>
      <c r="O58" s="14" t="e">
        <f t="shared" ref="O58:O79" si="66">(M58*4+N58*6)/C58*100</f>
        <v>#DIV/0!</v>
      </c>
      <c r="P58" s="14" t="e">
        <f t="shared" ref="P58:P79" si="67">(M58*4)/C58*100</f>
        <v>#DIV/0!</v>
      </c>
      <c r="Q58" s="15" t="e">
        <f t="shared" ref="Q58:Q79" si="68">(N58*6)/C58*100</f>
        <v>#DIV/0!</v>
      </c>
      <c r="R58" s="31"/>
      <c r="S58" s="31"/>
    </row>
    <row r="59" spans="1:21" ht="14.5">
      <c r="A59" s="47" t="s">
        <v>19</v>
      </c>
      <c r="B59" s="66">
        <v>8</v>
      </c>
      <c r="C59" s="66">
        <v>1188</v>
      </c>
      <c r="D59" s="66">
        <v>6</v>
      </c>
      <c r="E59" s="66">
        <v>1</v>
      </c>
      <c r="F59" s="66">
        <v>3</v>
      </c>
      <c r="G59" s="66">
        <v>1</v>
      </c>
      <c r="H59" s="66">
        <v>838</v>
      </c>
      <c r="I59" s="66">
        <v>60</v>
      </c>
      <c r="J59" s="67">
        <v>8.505966587112173</v>
      </c>
      <c r="K59" s="67">
        <v>19.8</v>
      </c>
      <c r="L59" s="68">
        <v>148.5</v>
      </c>
      <c r="M59" s="66">
        <v>92</v>
      </c>
      <c r="N59" s="66">
        <v>38</v>
      </c>
      <c r="O59" s="67">
        <v>50.168350168350173</v>
      </c>
      <c r="P59" s="67">
        <v>30.976430976430976</v>
      </c>
      <c r="Q59" s="69">
        <v>19.19191919191919</v>
      </c>
      <c r="R59" s="66">
        <v>3</v>
      </c>
      <c r="S59" s="66">
        <v>3</v>
      </c>
    </row>
    <row r="60" spans="1:21" ht="14.5">
      <c r="A60" s="47"/>
      <c r="B60" s="31"/>
      <c r="C60" s="31"/>
      <c r="D60" s="31"/>
      <c r="E60" s="31"/>
      <c r="F60" s="31"/>
      <c r="G60" s="31"/>
      <c r="H60" s="31"/>
      <c r="I60" s="31"/>
      <c r="J60" s="12" t="e">
        <f t="shared" si="63"/>
        <v>#DIV/0!</v>
      </c>
      <c r="K60" s="12" t="e">
        <f t="shared" si="64"/>
        <v>#DIV/0!</v>
      </c>
      <c r="L60" s="13" t="e">
        <f t="shared" si="65"/>
        <v>#DIV/0!</v>
      </c>
      <c r="M60" s="18"/>
      <c r="N60" s="18"/>
      <c r="O60" s="14" t="e">
        <f t="shared" si="66"/>
        <v>#DIV/0!</v>
      </c>
      <c r="P60" s="14" t="e">
        <f t="shared" si="67"/>
        <v>#DIV/0!</v>
      </c>
      <c r="Q60" s="15" t="e">
        <f t="shared" si="68"/>
        <v>#DIV/0!</v>
      </c>
      <c r="R60" s="31"/>
      <c r="S60" s="31"/>
    </row>
    <row r="61" spans="1:21" ht="14.5">
      <c r="A61" s="47" t="s">
        <v>27</v>
      </c>
      <c r="B61" s="70">
        <v>4</v>
      </c>
      <c r="C61" s="70">
        <v>588</v>
      </c>
      <c r="D61" s="70">
        <v>1</v>
      </c>
      <c r="E61" s="70">
        <v>0</v>
      </c>
      <c r="F61" s="70"/>
      <c r="G61" s="70">
        <v>2</v>
      </c>
      <c r="H61" s="70">
        <v>459</v>
      </c>
      <c r="I61" s="70">
        <v>23</v>
      </c>
      <c r="J61" s="67">
        <v>7.6862745098039218</v>
      </c>
      <c r="K61" s="67">
        <v>25.565217391304348</v>
      </c>
      <c r="L61" s="68">
        <v>147</v>
      </c>
      <c r="M61" s="66">
        <v>39</v>
      </c>
      <c r="N61" s="66">
        <v>18</v>
      </c>
      <c r="O61" s="67">
        <v>44.897959183673471</v>
      </c>
      <c r="P61" s="67">
        <v>26.530612244897959</v>
      </c>
      <c r="Q61" s="69">
        <v>18.367346938775512</v>
      </c>
      <c r="R61" s="70">
        <v>2</v>
      </c>
      <c r="S61" s="70">
        <v>2</v>
      </c>
    </row>
    <row r="62" spans="1:21" ht="14.5">
      <c r="A62" s="47"/>
      <c r="B62" s="31"/>
      <c r="C62" s="31"/>
      <c r="D62" s="31"/>
      <c r="E62" s="31"/>
      <c r="F62" s="31"/>
      <c r="G62" s="31"/>
      <c r="H62" s="31"/>
      <c r="I62" s="31"/>
      <c r="J62" s="12" t="e">
        <f t="shared" si="63"/>
        <v>#DIV/0!</v>
      </c>
      <c r="K62" s="12" t="e">
        <f t="shared" si="64"/>
        <v>#DIV/0!</v>
      </c>
      <c r="L62" s="13" t="e">
        <f t="shared" si="65"/>
        <v>#DIV/0!</v>
      </c>
      <c r="M62" s="18"/>
      <c r="N62" s="18"/>
      <c r="O62" s="14" t="e">
        <f t="shared" si="66"/>
        <v>#DIV/0!</v>
      </c>
      <c r="P62" s="14" t="e">
        <f t="shared" si="67"/>
        <v>#DIV/0!</v>
      </c>
      <c r="Q62" s="15" t="e">
        <f t="shared" si="68"/>
        <v>#DIV/0!</v>
      </c>
      <c r="R62" s="31"/>
      <c r="S62" s="31"/>
    </row>
    <row r="63" spans="1:21" ht="14.5">
      <c r="A63" s="47" t="s">
        <v>28</v>
      </c>
      <c r="B63" s="70">
        <v>2</v>
      </c>
      <c r="C63" s="70">
        <v>314</v>
      </c>
      <c r="D63" s="70">
        <v>2</v>
      </c>
      <c r="E63" s="70">
        <v>0</v>
      </c>
      <c r="F63" s="70"/>
      <c r="G63" s="70">
        <v>1</v>
      </c>
      <c r="H63" s="70">
        <v>217</v>
      </c>
      <c r="I63" s="70">
        <v>9</v>
      </c>
      <c r="J63" s="67">
        <v>8.6820276497695854</v>
      </c>
      <c r="K63" s="67">
        <v>34.888888888888886</v>
      </c>
      <c r="L63" s="68">
        <v>157</v>
      </c>
      <c r="M63" s="66">
        <v>31</v>
      </c>
      <c r="N63" s="66">
        <v>10</v>
      </c>
      <c r="O63" s="67">
        <v>58.598726114649679</v>
      </c>
      <c r="P63" s="67">
        <v>39.490445859872615</v>
      </c>
      <c r="Q63" s="69">
        <v>19.108280254777071</v>
      </c>
      <c r="R63" s="70">
        <v>2</v>
      </c>
      <c r="S63" s="70">
        <v>2</v>
      </c>
    </row>
    <row r="64" spans="1:21" ht="14.5">
      <c r="A64" s="47"/>
      <c r="B64" s="31"/>
      <c r="C64" s="31"/>
      <c r="D64" s="31"/>
      <c r="E64" s="31"/>
      <c r="F64" s="31"/>
      <c r="G64" s="31"/>
      <c r="H64" s="31"/>
      <c r="I64" s="31"/>
      <c r="J64" s="12" t="e">
        <f t="shared" si="63"/>
        <v>#DIV/0!</v>
      </c>
      <c r="K64" s="12" t="e">
        <f t="shared" si="64"/>
        <v>#DIV/0!</v>
      </c>
      <c r="L64" s="13" t="e">
        <f t="shared" si="65"/>
        <v>#DIV/0!</v>
      </c>
      <c r="M64" s="18"/>
      <c r="N64" s="18"/>
      <c r="O64" s="14" t="e">
        <f t="shared" si="66"/>
        <v>#DIV/0!</v>
      </c>
      <c r="P64" s="14" t="e">
        <f t="shared" si="67"/>
        <v>#DIV/0!</v>
      </c>
      <c r="Q64" s="15" t="e">
        <f t="shared" si="68"/>
        <v>#DIV/0!</v>
      </c>
      <c r="R64" s="31"/>
      <c r="S64" s="31"/>
    </row>
    <row r="65" spans="1:19" ht="14.5">
      <c r="A65" s="47" t="s">
        <v>40</v>
      </c>
      <c r="B65" s="70">
        <v>8</v>
      </c>
      <c r="C65" s="70">
        <v>1221</v>
      </c>
      <c r="D65" s="70">
        <v>4</v>
      </c>
      <c r="E65" s="70">
        <v>1</v>
      </c>
      <c r="F65" s="70">
        <v>2</v>
      </c>
      <c r="G65" s="70">
        <v>2</v>
      </c>
      <c r="H65" s="70">
        <v>858</v>
      </c>
      <c r="I65" s="70">
        <v>51</v>
      </c>
      <c r="J65" s="67">
        <v>8.5384615384615383</v>
      </c>
      <c r="K65" s="67">
        <v>23.941176470588236</v>
      </c>
      <c r="L65" s="68">
        <v>152.625</v>
      </c>
      <c r="M65" s="66">
        <v>111</v>
      </c>
      <c r="N65" s="66">
        <v>48</v>
      </c>
      <c r="O65" s="67">
        <v>59.95085995085995</v>
      </c>
      <c r="P65" s="67">
        <v>36.363636363636367</v>
      </c>
      <c r="Q65" s="69">
        <v>23.587223587223587</v>
      </c>
      <c r="R65" s="70">
        <v>8</v>
      </c>
      <c r="S65" s="70">
        <v>5</v>
      </c>
    </row>
    <row r="66" spans="1:19" ht="14.5">
      <c r="A66" s="47"/>
      <c r="B66" s="31"/>
      <c r="C66" s="31"/>
      <c r="D66" s="31"/>
      <c r="E66" s="31"/>
      <c r="F66" s="31"/>
      <c r="G66" s="31"/>
      <c r="H66" s="31"/>
      <c r="I66" s="31"/>
      <c r="J66" s="12" t="e">
        <f t="shared" si="63"/>
        <v>#DIV/0!</v>
      </c>
      <c r="K66" s="12" t="e">
        <f t="shared" si="64"/>
        <v>#DIV/0!</v>
      </c>
      <c r="L66" s="13" t="e">
        <f t="shared" si="65"/>
        <v>#DIV/0!</v>
      </c>
      <c r="M66" s="18"/>
      <c r="N66" s="18"/>
      <c r="O66" s="14" t="e">
        <f t="shared" si="66"/>
        <v>#DIV/0!</v>
      </c>
      <c r="P66" s="14" t="e">
        <f t="shared" si="67"/>
        <v>#DIV/0!</v>
      </c>
      <c r="Q66" s="15" t="e">
        <f t="shared" si="68"/>
        <v>#DIV/0!</v>
      </c>
      <c r="R66" s="31"/>
      <c r="S66" s="31"/>
    </row>
    <row r="67" spans="1:19" ht="14.5">
      <c r="A67" s="47" t="s">
        <v>38</v>
      </c>
      <c r="B67" s="70">
        <v>2</v>
      </c>
      <c r="C67" s="70">
        <v>316</v>
      </c>
      <c r="D67" s="70">
        <v>1</v>
      </c>
      <c r="E67" s="70">
        <v>1</v>
      </c>
      <c r="F67" s="70">
        <v>1</v>
      </c>
      <c r="G67" s="70"/>
      <c r="H67" s="70">
        <v>203</v>
      </c>
      <c r="I67" s="70">
        <v>19</v>
      </c>
      <c r="J67" s="67">
        <v>9.3399014778325125</v>
      </c>
      <c r="K67" s="67">
        <v>16.631578947368421</v>
      </c>
      <c r="L67" s="68">
        <v>158</v>
      </c>
      <c r="M67" s="66">
        <v>29</v>
      </c>
      <c r="N67" s="66">
        <v>18</v>
      </c>
      <c r="O67" s="67">
        <v>70.886075949367083</v>
      </c>
      <c r="P67" s="67">
        <v>36.708860759493675</v>
      </c>
      <c r="Q67" s="69">
        <v>34.177215189873415</v>
      </c>
      <c r="R67" s="70">
        <v>2</v>
      </c>
      <c r="S67" s="70">
        <v>2</v>
      </c>
    </row>
    <row r="68" spans="1:19" ht="14.5">
      <c r="A68" s="47"/>
      <c r="B68" s="31"/>
      <c r="C68" s="31"/>
      <c r="D68" s="31"/>
      <c r="E68" s="31"/>
      <c r="F68" s="31"/>
      <c r="G68" s="31"/>
      <c r="H68" s="31"/>
      <c r="I68" s="31"/>
      <c r="J68" s="12" t="e">
        <f t="shared" si="63"/>
        <v>#DIV/0!</v>
      </c>
      <c r="K68" s="12" t="e">
        <f t="shared" si="64"/>
        <v>#DIV/0!</v>
      </c>
      <c r="L68" s="13" t="e">
        <f t="shared" si="65"/>
        <v>#DIV/0!</v>
      </c>
      <c r="M68" s="18"/>
      <c r="N68" s="18"/>
      <c r="O68" s="14" t="e">
        <f t="shared" si="66"/>
        <v>#DIV/0!</v>
      </c>
      <c r="P68" s="14" t="e">
        <f t="shared" si="67"/>
        <v>#DIV/0!</v>
      </c>
      <c r="Q68" s="15" t="e">
        <f t="shared" si="68"/>
        <v>#DIV/0!</v>
      </c>
      <c r="R68" s="31"/>
      <c r="S68" s="31"/>
    </row>
    <row r="69" spans="1:19" ht="14.5">
      <c r="A69" s="47" t="s">
        <v>30</v>
      </c>
      <c r="B69" s="70">
        <v>12</v>
      </c>
      <c r="C69" s="70">
        <v>2071</v>
      </c>
      <c r="D69" s="70">
        <v>7</v>
      </c>
      <c r="E69" s="70">
        <v>4</v>
      </c>
      <c r="F69" s="70">
        <v>1</v>
      </c>
      <c r="G69" s="70">
        <v>5</v>
      </c>
      <c r="H69" s="70">
        <v>1392</v>
      </c>
      <c r="I69" s="70">
        <v>82</v>
      </c>
      <c r="J69" s="67">
        <v>8.9267241379310338</v>
      </c>
      <c r="K69" s="67">
        <v>25.256097560975611</v>
      </c>
      <c r="L69" s="68">
        <v>172.58333333333334</v>
      </c>
      <c r="M69" s="66">
        <v>189</v>
      </c>
      <c r="N69" s="66">
        <v>80</v>
      </c>
      <c r="O69" s="67">
        <v>59.68131337518107</v>
      </c>
      <c r="P69" s="67">
        <v>36.504104297440847</v>
      </c>
      <c r="Q69" s="69">
        <v>23.177209077740223</v>
      </c>
      <c r="R69" s="70">
        <v>15</v>
      </c>
      <c r="S69" s="70">
        <v>12</v>
      </c>
    </row>
    <row r="70" spans="1:19" ht="14.5">
      <c r="A70" s="47"/>
      <c r="B70" s="31"/>
      <c r="C70" s="31"/>
      <c r="D70" s="31"/>
      <c r="E70" s="31"/>
      <c r="F70" s="31"/>
      <c r="G70" s="31"/>
      <c r="H70" s="31"/>
      <c r="I70" s="31"/>
      <c r="J70" s="12" t="e">
        <f t="shared" si="63"/>
        <v>#DIV/0!</v>
      </c>
      <c r="K70" s="12" t="e">
        <f t="shared" si="64"/>
        <v>#DIV/0!</v>
      </c>
      <c r="L70" s="13" t="e">
        <f t="shared" si="65"/>
        <v>#DIV/0!</v>
      </c>
      <c r="M70" s="18"/>
      <c r="N70" s="18"/>
      <c r="O70" s="14" t="e">
        <f t="shared" si="66"/>
        <v>#DIV/0!</v>
      </c>
      <c r="P70" s="14" t="e">
        <f t="shared" si="67"/>
        <v>#DIV/0!</v>
      </c>
      <c r="Q70" s="15" t="e">
        <f t="shared" si="68"/>
        <v>#DIV/0!</v>
      </c>
      <c r="R70" s="31"/>
      <c r="S70" s="31"/>
    </row>
    <row r="71" spans="1:19" ht="14.5">
      <c r="A71" s="47" t="s">
        <v>22</v>
      </c>
      <c r="B71" s="70">
        <v>2</v>
      </c>
      <c r="C71" s="70">
        <v>418</v>
      </c>
      <c r="D71" s="70">
        <v>2</v>
      </c>
      <c r="E71" s="70">
        <v>2</v>
      </c>
      <c r="F71" s="70">
        <v>1</v>
      </c>
      <c r="G71" s="70"/>
      <c r="H71" s="70">
        <v>243</v>
      </c>
      <c r="I71" s="70">
        <v>11</v>
      </c>
      <c r="J71" s="67">
        <v>10.320987654320987</v>
      </c>
      <c r="K71" s="67">
        <v>38</v>
      </c>
      <c r="L71" s="68">
        <v>209</v>
      </c>
      <c r="M71" s="66">
        <v>33</v>
      </c>
      <c r="N71" s="66">
        <v>23</v>
      </c>
      <c r="O71" s="67">
        <v>64.593301435406701</v>
      </c>
      <c r="P71" s="67">
        <v>31.578947368421051</v>
      </c>
      <c r="Q71" s="69">
        <v>33.014354066985646</v>
      </c>
      <c r="R71" s="70">
        <v>2</v>
      </c>
      <c r="S71" s="70">
        <v>4</v>
      </c>
    </row>
    <row r="72" spans="1:19" ht="14.5">
      <c r="A72" s="47"/>
      <c r="B72" s="31"/>
      <c r="C72" s="31"/>
      <c r="D72" s="31"/>
      <c r="E72" s="31"/>
      <c r="F72" s="31"/>
      <c r="G72" s="31"/>
      <c r="H72" s="31"/>
      <c r="I72" s="31"/>
      <c r="J72" s="12" t="e">
        <f t="shared" si="63"/>
        <v>#DIV/0!</v>
      </c>
      <c r="K72" s="12" t="e">
        <f t="shared" si="64"/>
        <v>#DIV/0!</v>
      </c>
      <c r="L72" s="13" t="e">
        <f t="shared" si="65"/>
        <v>#DIV/0!</v>
      </c>
      <c r="M72" s="18"/>
      <c r="N72" s="18"/>
      <c r="O72" s="14" t="e">
        <f t="shared" si="66"/>
        <v>#DIV/0!</v>
      </c>
      <c r="P72" s="14" t="e">
        <f t="shared" si="67"/>
        <v>#DIV/0!</v>
      </c>
      <c r="Q72" s="15" t="e">
        <f t="shared" si="68"/>
        <v>#DIV/0!</v>
      </c>
      <c r="R72" s="31"/>
      <c r="S72" s="31"/>
    </row>
    <row r="73" spans="1:19" ht="14.5">
      <c r="A73" s="47" t="s">
        <v>29</v>
      </c>
      <c r="B73" s="70">
        <v>6</v>
      </c>
      <c r="C73" s="70">
        <v>1025</v>
      </c>
      <c r="D73" s="70">
        <v>5</v>
      </c>
      <c r="E73" s="70">
        <v>1</v>
      </c>
      <c r="F73" s="70">
        <v>1</v>
      </c>
      <c r="G73" s="70">
        <v>2</v>
      </c>
      <c r="H73" s="70">
        <v>696</v>
      </c>
      <c r="I73" s="70">
        <v>45</v>
      </c>
      <c r="J73" s="67">
        <v>8.8362068965517242</v>
      </c>
      <c r="K73" s="67">
        <v>22.777777777777779</v>
      </c>
      <c r="L73" s="68">
        <v>170.83333333333334</v>
      </c>
      <c r="M73" s="66">
        <v>93</v>
      </c>
      <c r="N73" s="66">
        <v>50</v>
      </c>
      <c r="O73" s="67">
        <v>65.560975609756099</v>
      </c>
      <c r="P73" s="67">
        <v>36.292682926829265</v>
      </c>
      <c r="Q73" s="69">
        <v>29.268292682926827</v>
      </c>
      <c r="R73" s="70">
        <v>6</v>
      </c>
      <c r="S73" s="70">
        <v>3</v>
      </c>
    </row>
    <row r="74" spans="1:19" ht="14.5">
      <c r="A74" s="47"/>
      <c r="B74" s="31"/>
      <c r="C74" s="31"/>
      <c r="D74" s="31"/>
      <c r="E74" s="31"/>
      <c r="F74" s="31"/>
      <c r="G74" s="31"/>
      <c r="H74" s="31"/>
      <c r="I74" s="31"/>
      <c r="J74" s="12" t="e">
        <f t="shared" si="63"/>
        <v>#DIV/0!</v>
      </c>
      <c r="K74" s="12" t="e">
        <f t="shared" si="64"/>
        <v>#DIV/0!</v>
      </c>
      <c r="L74" s="13" t="e">
        <f t="shared" si="65"/>
        <v>#DIV/0!</v>
      </c>
      <c r="M74" s="18"/>
      <c r="N74" s="18"/>
      <c r="O74" s="14" t="e">
        <f t="shared" si="66"/>
        <v>#DIV/0!</v>
      </c>
      <c r="P74" s="14" t="e">
        <f t="shared" si="67"/>
        <v>#DIV/0!</v>
      </c>
      <c r="Q74" s="15" t="e">
        <f t="shared" si="68"/>
        <v>#DIV/0!</v>
      </c>
      <c r="R74" s="31"/>
      <c r="S74" s="31"/>
    </row>
    <row r="75" spans="1:19" ht="14.5">
      <c r="A75" s="47" t="s">
        <v>41</v>
      </c>
      <c r="B75" s="70">
        <v>4</v>
      </c>
      <c r="C75" s="70">
        <v>774</v>
      </c>
      <c r="D75" s="70">
        <v>4</v>
      </c>
      <c r="E75" s="70">
        <v>3</v>
      </c>
      <c r="F75" s="70">
        <v>2</v>
      </c>
      <c r="G75" s="70"/>
      <c r="H75" s="70">
        <v>481</v>
      </c>
      <c r="I75" s="70">
        <v>28</v>
      </c>
      <c r="J75" s="67">
        <v>9.6548856548856552</v>
      </c>
      <c r="K75" s="67">
        <v>27.642857142857142</v>
      </c>
      <c r="L75" s="68">
        <v>193.5</v>
      </c>
      <c r="M75" s="66">
        <v>60</v>
      </c>
      <c r="N75" s="66">
        <v>35</v>
      </c>
      <c r="O75" s="67">
        <v>58.139534883720934</v>
      </c>
      <c r="P75" s="67">
        <v>31.007751937984494</v>
      </c>
      <c r="Q75" s="69">
        <v>27.131782945736433</v>
      </c>
      <c r="R75" s="70">
        <v>6</v>
      </c>
      <c r="S75" s="70">
        <v>4</v>
      </c>
    </row>
    <row r="76" spans="1:19">
      <c r="A76" s="31"/>
      <c r="B76" s="31"/>
      <c r="C76" s="31"/>
      <c r="D76" s="31"/>
      <c r="E76" s="31"/>
      <c r="F76" s="31"/>
      <c r="G76" s="31"/>
      <c r="H76" s="31"/>
      <c r="I76" s="31"/>
      <c r="J76" s="12" t="e">
        <f t="shared" si="63"/>
        <v>#DIV/0!</v>
      </c>
      <c r="K76" s="12" t="e">
        <f t="shared" si="64"/>
        <v>#DIV/0!</v>
      </c>
      <c r="L76" s="13" t="e">
        <f t="shared" si="65"/>
        <v>#DIV/0!</v>
      </c>
      <c r="M76" s="18"/>
      <c r="N76" s="18"/>
      <c r="O76" s="14" t="e">
        <f t="shared" si="66"/>
        <v>#DIV/0!</v>
      </c>
      <c r="P76" s="14" t="e">
        <f t="shared" si="67"/>
        <v>#DIV/0!</v>
      </c>
      <c r="Q76" s="15" t="e">
        <f t="shared" si="68"/>
        <v>#DIV/0!</v>
      </c>
      <c r="R76" s="31"/>
      <c r="S76" s="31"/>
    </row>
    <row r="77" spans="1:19">
      <c r="A77" s="88" t="s">
        <v>39</v>
      </c>
      <c r="B77" s="70">
        <v>2</v>
      </c>
      <c r="C77" s="70">
        <v>331</v>
      </c>
      <c r="D77" s="70">
        <v>2</v>
      </c>
      <c r="E77" s="70">
        <v>0</v>
      </c>
      <c r="F77" s="70">
        <v>1</v>
      </c>
      <c r="G77" s="70"/>
      <c r="H77" s="70">
        <v>243</v>
      </c>
      <c r="I77" s="70">
        <v>14</v>
      </c>
      <c r="J77" s="67">
        <v>8.1728395061728403</v>
      </c>
      <c r="K77" s="67">
        <v>23.642857142857142</v>
      </c>
      <c r="L77" s="68">
        <v>165.5</v>
      </c>
      <c r="M77" s="66">
        <v>22</v>
      </c>
      <c r="N77" s="66">
        <v>9</v>
      </c>
      <c r="O77" s="67">
        <v>42.900302114803623</v>
      </c>
      <c r="P77" s="67">
        <v>26.586102719033235</v>
      </c>
      <c r="Q77" s="69">
        <v>16.314199395770395</v>
      </c>
      <c r="R77" s="70">
        <v>3</v>
      </c>
      <c r="S77" s="70">
        <v>1</v>
      </c>
    </row>
    <row r="78" spans="1:19">
      <c r="A78" s="31"/>
      <c r="B78" s="31"/>
      <c r="C78" s="31"/>
      <c r="D78" s="31"/>
      <c r="E78" s="31"/>
      <c r="F78" s="31"/>
      <c r="G78" s="31"/>
      <c r="H78" s="31"/>
      <c r="I78" s="31"/>
      <c r="J78" s="12" t="e">
        <f t="shared" si="63"/>
        <v>#DIV/0!</v>
      </c>
      <c r="K78" s="12" t="e">
        <f t="shared" si="64"/>
        <v>#DIV/0!</v>
      </c>
      <c r="L78" s="13" t="e">
        <f t="shared" si="65"/>
        <v>#DIV/0!</v>
      </c>
      <c r="M78" s="18"/>
      <c r="N78" s="18"/>
      <c r="O78" s="14" t="e">
        <f t="shared" si="66"/>
        <v>#DIV/0!</v>
      </c>
      <c r="P78" s="14" t="e">
        <f t="shared" si="67"/>
        <v>#DIV/0!</v>
      </c>
      <c r="Q78" s="15" t="e">
        <f t="shared" si="68"/>
        <v>#DIV/0!</v>
      </c>
      <c r="R78" s="31"/>
      <c r="S78" s="31"/>
    </row>
    <row r="79" spans="1:19" ht="15.5">
      <c r="B79" s="84">
        <f>SUM(B57:B78)</f>
        <v>56</v>
      </c>
      <c r="C79" s="84">
        <f>SUM(C57:C78)</f>
        <v>9171</v>
      </c>
      <c r="D79" s="84">
        <f>SUM(D57:D78)</f>
        <v>36</v>
      </c>
      <c r="E79" s="84">
        <f>SUM(E57:E78)</f>
        <v>13</v>
      </c>
      <c r="F79" s="84">
        <f>SUM(F57:F78)</f>
        <v>14</v>
      </c>
      <c r="G79" s="84">
        <f>SUM(G57:G78)</f>
        <v>14</v>
      </c>
      <c r="H79" s="84">
        <f>SUM(H57:H78)</f>
        <v>6341</v>
      </c>
      <c r="I79" s="84">
        <f>SUM(I57:I78)</f>
        <v>382</v>
      </c>
      <c r="J79" s="85">
        <f t="shared" si="63"/>
        <v>8.677811070809021</v>
      </c>
      <c r="K79" s="85">
        <f t="shared" si="64"/>
        <v>24.007853403141361</v>
      </c>
      <c r="L79" s="86">
        <f t="shared" si="65"/>
        <v>163.76785714285714</v>
      </c>
      <c r="M79" s="84">
        <f>SUM(M57:M78)</f>
        <v>773</v>
      </c>
      <c r="N79" s="84">
        <f>SUM(N57:N78)</f>
        <v>354</v>
      </c>
      <c r="O79" s="85">
        <f t="shared" si="66"/>
        <v>56.874931850397992</v>
      </c>
      <c r="P79" s="85">
        <f t="shared" si="67"/>
        <v>33.714971104568747</v>
      </c>
      <c r="Q79" s="87">
        <f t="shared" si="68"/>
        <v>23.159960745829245</v>
      </c>
      <c r="R79" s="84">
        <f>SUM(R57:R78)</f>
        <v>55</v>
      </c>
      <c r="S79" s="84">
        <f>SUM(S57:S78)</f>
        <v>41</v>
      </c>
    </row>
    <row r="80" spans="1:19">
      <c r="B80" s="6" t="s">
        <v>0</v>
      </c>
      <c r="C80" s="6" t="s">
        <v>1</v>
      </c>
      <c r="D80" s="6" t="s">
        <v>2</v>
      </c>
      <c r="E80" s="6" t="s">
        <v>3</v>
      </c>
      <c r="F80" s="6" t="s">
        <v>25</v>
      </c>
      <c r="G80" s="6" t="s">
        <v>5</v>
      </c>
      <c r="H80" s="6" t="s">
        <v>6</v>
      </c>
      <c r="I80" s="6" t="s">
        <v>7</v>
      </c>
      <c r="J80" s="6" t="s">
        <v>8</v>
      </c>
      <c r="K80" s="6" t="s">
        <v>9</v>
      </c>
      <c r="L80" s="43" t="s">
        <v>10</v>
      </c>
      <c r="M80" s="44" t="s">
        <v>11</v>
      </c>
      <c r="N80" s="44" t="s">
        <v>12</v>
      </c>
      <c r="O80" s="44" t="s">
        <v>13</v>
      </c>
      <c r="P80" s="4" t="s">
        <v>14</v>
      </c>
      <c r="Q80" s="4" t="s">
        <v>15</v>
      </c>
      <c r="R80" s="6" t="s">
        <v>16</v>
      </c>
      <c r="S80" s="6" t="s">
        <v>17</v>
      </c>
    </row>
    <row r="81" spans="2:19">
      <c r="B81">
        <f t="shared" ref="B81:S81" si="69">SUM(B2:B79)</f>
        <v>308</v>
      </c>
      <c r="C81">
        <f t="shared" si="69"/>
        <v>50418</v>
      </c>
      <c r="D81">
        <f t="shared" si="69"/>
        <v>198</v>
      </c>
      <c r="E81">
        <f t="shared" si="69"/>
        <v>72</v>
      </c>
      <c r="F81">
        <f t="shared" si="69"/>
        <v>74</v>
      </c>
      <c r="G81">
        <f t="shared" si="69"/>
        <v>80</v>
      </c>
      <c r="H81">
        <f t="shared" si="69"/>
        <v>34812</v>
      </c>
      <c r="I81">
        <f t="shared" si="69"/>
        <v>2106</v>
      </c>
      <c r="J81" s="50" t="e">
        <f t="shared" si="69"/>
        <v>#DIV/0!</v>
      </c>
      <c r="K81" s="50" t="e">
        <f t="shared" si="69"/>
        <v>#DIV/0!</v>
      </c>
      <c r="L81" s="57" t="e">
        <f t="shared" si="69"/>
        <v>#DIV/0!</v>
      </c>
      <c r="M81">
        <f t="shared" si="69"/>
        <v>4260</v>
      </c>
      <c r="N81">
        <f t="shared" si="69"/>
        <v>1954</v>
      </c>
      <c r="O81" s="50" t="e">
        <f t="shared" si="69"/>
        <v>#DIV/0!</v>
      </c>
      <c r="P81" s="50" t="e">
        <f t="shared" si="69"/>
        <v>#DIV/0!</v>
      </c>
      <c r="Q81" s="50" t="e">
        <f t="shared" si="69"/>
        <v>#DIV/0!</v>
      </c>
      <c r="R81" s="50">
        <f t="shared" si="69"/>
        <v>300</v>
      </c>
      <c r="S81" s="50">
        <f t="shared" si="69"/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2018-02-07T02:54:21Z</cp:lastPrinted>
  <dcterms:created xsi:type="dcterms:W3CDTF">2017-12-13T22:31:37Z</dcterms:created>
  <dcterms:modified xsi:type="dcterms:W3CDTF">2018-02-07T02:59:48Z</dcterms:modified>
</cp:coreProperties>
</file>