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5" i="1"/>
  <c r="I45"/>
  <c r="M45"/>
  <c r="N45"/>
  <c r="R45"/>
  <c r="S45"/>
  <c r="B45"/>
  <c r="C45"/>
  <c r="D45"/>
  <c r="E45"/>
  <c r="G45"/>
  <c r="Q44"/>
  <c r="P44"/>
  <c r="O44"/>
  <c r="K44"/>
  <c r="J44"/>
  <c r="L44"/>
  <c r="R49"/>
  <c r="S49"/>
  <c r="M49"/>
  <c r="N49"/>
  <c r="Q49" s="1"/>
  <c r="B49"/>
  <c r="C49"/>
  <c r="D49"/>
  <c r="E49"/>
  <c r="G49"/>
  <c r="H49"/>
  <c r="I49"/>
  <c r="L45" l="1"/>
  <c r="J45"/>
  <c r="K45"/>
  <c r="P45"/>
  <c r="Q45"/>
  <c r="O49"/>
  <c r="O45"/>
  <c r="P49"/>
  <c r="L49"/>
  <c r="K49"/>
  <c r="J49"/>
  <c r="R51" l="1"/>
  <c r="S51"/>
  <c r="M51"/>
  <c r="N51"/>
  <c r="R41"/>
  <c r="S41"/>
  <c r="M41"/>
  <c r="N41"/>
  <c r="H41"/>
  <c r="I41"/>
  <c r="B41"/>
  <c r="C41"/>
  <c r="D41"/>
  <c r="E41"/>
  <c r="F41"/>
  <c r="G41"/>
  <c r="R34"/>
  <c r="S34"/>
  <c r="M34"/>
  <c r="N34"/>
  <c r="B34"/>
  <c r="C34"/>
  <c r="D34"/>
  <c r="E34"/>
  <c r="F34"/>
  <c r="H34"/>
  <c r="I34"/>
  <c r="R30"/>
  <c r="S30"/>
  <c r="M30"/>
  <c r="N30"/>
  <c r="B30"/>
  <c r="C30"/>
  <c r="D30"/>
  <c r="E30"/>
  <c r="F30"/>
  <c r="H30"/>
  <c r="I30"/>
  <c r="R23"/>
  <c r="S23"/>
  <c r="M23"/>
  <c r="N23"/>
  <c r="B23"/>
  <c r="C23"/>
  <c r="D23"/>
  <c r="E23"/>
  <c r="F23"/>
  <c r="G23"/>
  <c r="H23"/>
  <c r="I23"/>
  <c r="R14"/>
  <c r="S14"/>
  <c r="M14"/>
  <c r="N14"/>
  <c r="B14"/>
  <c r="C14"/>
  <c r="D14"/>
  <c r="E14"/>
  <c r="G14"/>
  <c r="H14"/>
  <c r="I14"/>
  <c r="M7"/>
  <c r="N7"/>
  <c r="R7"/>
  <c r="S7"/>
  <c r="H7"/>
  <c r="I7"/>
  <c r="B7"/>
  <c r="C7"/>
  <c r="D7"/>
  <c r="E7"/>
  <c r="F7"/>
  <c r="G7"/>
  <c r="Q40"/>
  <c r="P40"/>
  <c r="O40"/>
  <c r="L40"/>
  <c r="K40"/>
  <c r="J40"/>
  <c r="Q39"/>
  <c r="P39"/>
  <c r="O39"/>
  <c r="L39"/>
  <c r="K39"/>
  <c r="J39"/>
  <c r="Q13"/>
  <c r="P13"/>
  <c r="Q6"/>
  <c r="P6"/>
  <c r="O6"/>
  <c r="L6"/>
  <c r="K6"/>
  <c r="J6"/>
  <c r="Q5"/>
  <c r="P5"/>
  <c r="O5"/>
  <c r="L5"/>
  <c r="K5"/>
  <c r="J5"/>
  <c r="Q43"/>
  <c r="P43"/>
  <c r="O43"/>
  <c r="J14" l="1"/>
  <c r="F53"/>
  <c r="P41"/>
  <c r="J7"/>
  <c r="J34"/>
  <c r="O7"/>
  <c r="O41"/>
  <c r="Q7"/>
  <c r="L41"/>
  <c r="K14"/>
  <c r="J30"/>
  <c r="K41"/>
  <c r="J41"/>
  <c r="Q41"/>
  <c r="P7"/>
  <c r="Q30"/>
  <c r="L7"/>
  <c r="O14"/>
  <c r="L30"/>
  <c r="K7"/>
  <c r="Q14"/>
  <c r="K30"/>
  <c r="P34"/>
  <c r="L14"/>
  <c r="Q34"/>
  <c r="O34"/>
  <c r="O30"/>
  <c r="L34"/>
  <c r="K34"/>
  <c r="M53"/>
  <c r="P30"/>
  <c r="P14"/>
  <c r="G53"/>
  <c r="R53"/>
  <c r="S53"/>
  <c r="N53"/>
  <c r="B53"/>
  <c r="C53"/>
  <c r="D53"/>
  <c r="E53"/>
  <c r="H53"/>
  <c r="I53"/>
  <c r="D67" l="1"/>
  <c r="B67"/>
  <c r="S67"/>
  <c r="R67"/>
  <c r="N67"/>
  <c r="M67"/>
  <c r="I67"/>
  <c r="H67"/>
  <c r="G67"/>
  <c r="F67"/>
  <c r="E67"/>
  <c r="Q52"/>
  <c r="P52"/>
  <c r="O52"/>
  <c r="L52"/>
  <c r="K52"/>
  <c r="J52"/>
  <c r="Q51"/>
  <c r="P51"/>
  <c r="O51"/>
  <c r="J51"/>
  <c r="Q48"/>
  <c r="P48"/>
  <c r="O48"/>
  <c r="L48"/>
  <c r="K48"/>
  <c r="J48"/>
  <c r="Q47"/>
  <c r="P47"/>
  <c r="O47"/>
  <c r="L47"/>
  <c r="K47"/>
  <c r="J47"/>
  <c r="L43"/>
  <c r="K43"/>
  <c r="J43"/>
  <c r="Q38"/>
  <c r="P38"/>
  <c r="O38"/>
  <c r="L38"/>
  <c r="K38"/>
  <c r="J38"/>
  <c r="Q37"/>
  <c r="P37"/>
  <c r="O37"/>
  <c r="L37"/>
  <c r="K37"/>
  <c r="J37"/>
  <c r="Q36"/>
  <c r="P36"/>
  <c r="O36"/>
  <c r="L36"/>
  <c r="K36"/>
  <c r="J36"/>
  <c r="Q33"/>
  <c r="P33"/>
  <c r="O33"/>
  <c r="L33"/>
  <c r="K33"/>
  <c r="J33"/>
  <c r="Q32"/>
  <c r="P32"/>
  <c r="O32"/>
  <c r="L32"/>
  <c r="K32"/>
  <c r="J32"/>
  <c r="Q29"/>
  <c r="O29"/>
  <c r="L29"/>
  <c r="J29"/>
  <c r="Q28"/>
  <c r="P28"/>
  <c r="O28"/>
  <c r="L28"/>
  <c r="K28"/>
  <c r="J28"/>
  <c r="AJ27"/>
  <c r="AI27"/>
  <c r="AH27"/>
  <c r="AE27"/>
  <c r="AD27"/>
  <c r="AC27"/>
  <c r="Q26"/>
  <c r="P26"/>
  <c r="O26"/>
  <c r="L26"/>
  <c r="K26"/>
  <c r="J26"/>
  <c r="Q25"/>
  <c r="P25"/>
  <c r="O25"/>
  <c r="L25"/>
  <c r="K25"/>
  <c r="J25"/>
  <c r="Q24"/>
  <c r="P24"/>
  <c r="O24"/>
  <c r="L24"/>
  <c r="K24"/>
  <c r="J24"/>
  <c r="Q23"/>
  <c r="P23"/>
  <c r="O23"/>
  <c r="L23"/>
  <c r="K23"/>
  <c r="J23"/>
  <c r="Q22"/>
  <c r="P22"/>
  <c r="O22"/>
  <c r="L22"/>
  <c r="K22"/>
  <c r="J22"/>
  <c r="Q21"/>
  <c r="P21"/>
  <c r="O21"/>
  <c r="L21"/>
  <c r="K21"/>
  <c r="J21"/>
  <c r="P19"/>
  <c r="O19"/>
  <c r="Q19"/>
  <c r="K19"/>
  <c r="J19"/>
  <c r="L19"/>
  <c r="Q18"/>
  <c r="P18"/>
  <c r="O18"/>
  <c r="L18"/>
  <c r="K18"/>
  <c r="J18"/>
  <c r="Q17"/>
  <c r="P17"/>
  <c r="O17"/>
  <c r="L17"/>
  <c r="K17"/>
  <c r="J17"/>
  <c r="Q16"/>
  <c r="P16"/>
  <c r="O16"/>
  <c r="L16"/>
  <c r="K16"/>
  <c r="J16"/>
  <c r="Q15"/>
  <c r="P15"/>
  <c r="O15"/>
  <c r="L15"/>
  <c r="K15"/>
  <c r="J15"/>
  <c r="J13"/>
  <c r="K13"/>
  <c r="Q12"/>
  <c r="P12"/>
  <c r="O12"/>
  <c r="L12"/>
  <c r="K12"/>
  <c r="J12"/>
  <c r="Q11"/>
  <c r="P11"/>
  <c r="O11"/>
  <c r="L11"/>
  <c r="K11"/>
  <c r="J11"/>
  <c r="Q10"/>
  <c r="P10"/>
  <c r="O10"/>
  <c r="L10"/>
  <c r="K10"/>
  <c r="J10"/>
  <c r="Q9"/>
  <c r="P9"/>
  <c r="O9"/>
  <c r="L9"/>
  <c r="K9"/>
  <c r="J9"/>
  <c r="Q4"/>
  <c r="P4"/>
  <c r="O4"/>
  <c r="L4"/>
  <c r="K4"/>
  <c r="J4"/>
  <c r="Q3"/>
  <c r="P3"/>
  <c r="O3"/>
  <c r="L3"/>
  <c r="K3"/>
  <c r="J3"/>
  <c r="Q2"/>
  <c r="P2"/>
  <c r="O2"/>
  <c r="L2"/>
  <c r="K2"/>
  <c r="J2"/>
  <c r="L13" l="1"/>
  <c r="L53"/>
  <c r="O13"/>
  <c r="C67"/>
  <c r="P67" s="1"/>
  <c r="K53"/>
  <c r="K29"/>
  <c r="Q53"/>
  <c r="P29"/>
  <c r="K51"/>
  <c r="L51"/>
  <c r="Q67" l="1"/>
  <c r="J53"/>
  <c r="O53"/>
  <c r="P53"/>
  <c r="L67"/>
  <c r="J67"/>
  <c r="K67"/>
  <c r="O67"/>
</calcChain>
</file>

<file path=xl/sharedStrings.xml><?xml version="1.0" encoding="utf-8"?>
<sst xmlns="http://schemas.openxmlformats.org/spreadsheetml/2006/main" count="98" uniqueCount="39">
  <si>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</si>
  <si>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</si>
  <si>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</si>
  <si>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</si>
  <si>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</si>
  <si>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</si>
  <si>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</si>
  <si>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</si>
  <si>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</si>
  <si>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</si>
  <si>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</si>
  <si>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</si>
  <si>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</si>
  <si>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</si>
  <si>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</si>
  <si>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</si>
  <si>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</si>
  <si>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</si>
  <si>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Basin R</t>
  </si>
  <si>
    <t>Hagley</t>
  </si>
  <si>
    <t>Uni Oval</t>
  </si>
  <si>
    <t xml:space="preserve">Seddon </t>
  </si>
  <si>
    <t>Eden Outer</t>
  </si>
  <si>
    <t>Pukekura</t>
  </si>
  <si>
    <t>Basin</t>
  </si>
  <si>
    <t>Alex</t>
  </si>
  <si>
    <t>Uni</t>
  </si>
  <si>
    <t>Seddon</t>
  </si>
  <si>
    <t>Puke</t>
  </si>
  <si>
    <t>Mt maung</t>
  </si>
  <si>
    <t>Bat 1st</t>
  </si>
  <si>
    <t>1 century</t>
  </si>
  <si>
    <t xml:space="preserve">Molyneux </t>
  </si>
  <si>
    <t>Mclean</t>
  </si>
  <si>
    <t>1 cent</t>
  </si>
  <si>
    <t>3 cent part</t>
  </si>
  <si>
    <t>2 century</t>
  </si>
  <si>
    <t>McLean</t>
  </si>
  <si>
    <t>mt maung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</si>
</sst>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Fill="1" applyAlignment="1">
      <alignment horizontal="left"/>
    </xf>
    <xf numFmtId="2" fontId="4" fillId="2" borderId="2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3" fillId="0" borderId="0" xfId="0" applyFont="1" applyFill="1"/>
    <xf numFmtId="2" fontId="4" fillId="0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Alignment="1">
      <alignment horizontal="left"/>
    </xf>
    <xf numFmtId="49" fontId="3" fillId="0" borderId="2" xfId="0" applyNumberFormat="1" applyFont="1" applyFill="1" applyBorder="1" applyAlignment="1">
      <alignment horizontal="center"/>
    </xf>
    <xf numFmtId="1" fontId="0" fillId="0" borderId="0" xfId="0" applyNumberFormat="1"/>
    <xf numFmtId="2" fontId="9" fillId="0" borderId="4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0" fontId="4" fillId="0" borderId="0" xfId="0" applyFont="1" applyFill="1"/>
    <xf numFmtId="2" fontId="4" fillId="0" borderId="5" xfId="0" applyNumberFormat="1" applyFont="1" applyFill="1" applyBorder="1" applyAlignment="1">
      <alignment horizontal="center"/>
    </xf>
    <xf numFmtId="1" fontId="3" fillId="0" borderId="0" xfId="0" applyNumberFormat="1" applyFont="1" applyFill="1"/>
    <xf numFmtId="2" fontId="4" fillId="0" borderId="6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3" fillId="5" borderId="2" xfId="0" applyFont="1" applyFill="1" applyBorder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0" fontId="4" fillId="2" borderId="2" xfId="0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0" fontId="8" fillId="2" borderId="2" xfId="0" applyFont="1" applyFill="1" applyBorder="1"/>
    <xf numFmtId="1" fontId="8" fillId="2" borderId="2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2" fontId="11" fillId="0" borderId="2" xfId="0" applyNumberFormat="1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2" fontId="11" fillId="0" borderId="3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7" fillId="0" borderId="0" xfId="0" applyFont="1"/>
    <xf numFmtId="0" fontId="6" fillId="3" borderId="2" xfId="0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8"/>
  <sheetViews>
    <sheetView tabSelected="1" topLeftCell="A49" workbookViewId="0">
      <selection activeCell="B57" sqref="B57:S57"/>
    </sheetView>
  </sheetViews>
  <sheetFormatPr defaultRowHeight="14"/>
  <cols>
    <col min="1" max="1" width="7.5" customWidth="1"/>
    <col min="2" max="2" width="4.75" customWidth="1"/>
    <col min="3" max="3" width="5.4140625" customWidth="1"/>
    <col min="4" max="4" width="6" customWidth="1"/>
    <col min="5" max="5" width="5.83203125" customWidth="1"/>
    <col min="6" max="6" width="5.25" customWidth="1"/>
    <col min="7" max="7" width="6.75" customWidth="1"/>
    <col min="8" max="8" width="6.08203125" customWidth="1"/>
    <col min="9" max="9" width="5.4140625" customWidth="1"/>
    <col min="10" max="11" width="6.33203125" customWidth="1"/>
    <col min="12" max="13" width="6.5" customWidth="1"/>
    <col min="14" max="14" width="5.33203125" customWidth="1"/>
    <col min="15" max="15" width="6.9140625" customWidth="1"/>
    <col min="16" max="16" width="6.4140625" customWidth="1"/>
    <col min="17" max="17" width="7.08203125" customWidth="1"/>
    <col min="18" max="18" width="5.9140625" customWidth="1"/>
    <col min="19" max="19" width="6.1640625" customWidth="1"/>
    <col min="20" max="20" width="8" customWidth="1"/>
  </cols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</row>
    <row r="2" spans="1:21">
      <c r="A2" s="7" t="s">
        <v>18</v>
      </c>
      <c r="B2" s="8">
        <v>2</v>
      </c>
      <c r="C2" s="9">
        <v>333</v>
      </c>
      <c r="D2" s="9">
        <v>2</v>
      </c>
      <c r="E2" s="9">
        <v>0</v>
      </c>
      <c r="F2" s="10">
        <v>1</v>
      </c>
      <c r="G2" s="10"/>
      <c r="H2" s="9">
        <v>242</v>
      </c>
      <c r="I2" s="9">
        <v>16</v>
      </c>
      <c r="J2" s="11">
        <f t="shared" ref="J2:J19" si="0">C2/(H2/6)</f>
        <v>8.2561983471074374</v>
      </c>
      <c r="K2" s="12">
        <f t="shared" ref="K2:K19" si="1">C2/I2</f>
        <v>20.8125</v>
      </c>
      <c r="L2" s="13">
        <f t="shared" ref="L2:L33" si="2">C2/B2</f>
        <v>166.5</v>
      </c>
      <c r="M2" s="8">
        <v>27</v>
      </c>
      <c r="N2" s="8">
        <v>9</v>
      </c>
      <c r="O2" s="14">
        <f>(M2*4+N2*6)/C2*100</f>
        <v>48.648648648648653</v>
      </c>
      <c r="P2" s="14">
        <f>(M2*4)/C2*100</f>
        <v>32.432432432432435</v>
      </c>
      <c r="Q2" s="15">
        <f>(N2*6)/C2*100</f>
        <v>16.216216216216218</v>
      </c>
      <c r="R2" s="58">
        <v>2</v>
      </c>
      <c r="S2" s="16">
        <v>2</v>
      </c>
      <c r="T2" s="59" t="s">
        <v>31</v>
      </c>
    </row>
    <row r="3" spans="1:21">
      <c r="A3" s="18"/>
      <c r="B3" s="16">
        <v>2</v>
      </c>
      <c r="C3" s="19">
        <v>335</v>
      </c>
      <c r="D3" s="19">
        <v>1</v>
      </c>
      <c r="E3" s="19">
        <v>1</v>
      </c>
      <c r="F3" s="19">
        <v>1</v>
      </c>
      <c r="G3" s="19"/>
      <c r="H3" s="19">
        <v>232</v>
      </c>
      <c r="I3" s="19">
        <v>15</v>
      </c>
      <c r="J3" s="12">
        <f t="shared" si="0"/>
        <v>8.6637931034482758</v>
      </c>
      <c r="K3" s="12">
        <f t="shared" si="1"/>
        <v>22.333333333333332</v>
      </c>
      <c r="L3" s="13">
        <f t="shared" si="2"/>
        <v>167.5</v>
      </c>
      <c r="M3" s="19">
        <v>32</v>
      </c>
      <c r="N3" s="19">
        <v>11</v>
      </c>
      <c r="O3" s="14">
        <f t="shared" ref="O3:O13" si="3">(M3*4+N3*6)/C3*100</f>
        <v>57.910447761194028</v>
      </c>
      <c r="P3" s="14">
        <f t="shared" ref="P3:P12" si="4">(M3*4)/C3*100</f>
        <v>38.208955223880601</v>
      </c>
      <c r="Q3" s="15">
        <f t="shared" ref="Q3:Q12" si="5">(N3*6)/C3*100</f>
        <v>19.701492537313435</v>
      </c>
      <c r="R3" s="58">
        <v>1</v>
      </c>
      <c r="S3" s="16">
        <v>3</v>
      </c>
      <c r="T3" s="60" t="s">
        <v>31</v>
      </c>
    </row>
    <row r="4" spans="1:21">
      <c r="A4" s="18"/>
      <c r="B4" s="16">
        <v>2</v>
      </c>
      <c r="C4" s="19">
        <v>302</v>
      </c>
      <c r="D4" s="19">
        <v>1</v>
      </c>
      <c r="E4" s="19">
        <v>0</v>
      </c>
      <c r="F4" s="19">
        <v>1</v>
      </c>
      <c r="G4" s="19"/>
      <c r="H4" s="19">
        <v>240</v>
      </c>
      <c r="I4" s="19">
        <v>13</v>
      </c>
      <c r="J4" s="12">
        <f t="shared" si="0"/>
        <v>7.55</v>
      </c>
      <c r="K4" s="12">
        <f t="shared" si="1"/>
        <v>23.23076923076923</v>
      </c>
      <c r="L4" s="13">
        <f t="shared" si="2"/>
        <v>151</v>
      </c>
      <c r="M4" s="19">
        <v>22</v>
      </c>
      <c r="N4" s="19">
        <v>11</v>
      </c>
      <c r="O4" s="14">
        <f t="shared" si="3"/>
        <v>50.993377483443716</v>
      </c>
      <c r="P4" s="14">
        <f t="shared" si="4"/>
        <v>29.139072847682119</v>
      </c>
      <c r="Q4" s="15">
        <f t="shared" si="5"/>
        <v>21.85430463576159</v>
      </c>
      <c r="R4" s="16">
        <v>2</v>
      </c>
      <c r="S4" s="16">
        <v>1</v>
      </c>
      <c r="T4" s="17"/>
      <c r="U4" s="17"/>
    </row>
    <row r="5" spans="1:21">
      <c r="A5" s="18"/>
      <c r="B5" s="16">
        <v>2</v>
      </c>
      <c r="C5" s="19">
        <v>245</v>
      </c>
      <c r="D5" s="19">
        <v>0</v>
      </c>
      <c r="E5" s="19">
        <v>0</v>
      </c>
      <c r="F5" s="19"/>
      <c r="G5" s="19">
        <v>1</v>
      </c>
      <c r="H5" s="19">
        <v>217</v>
      </c>
      <c r="I5" s="19">
        <v>14</v>
      </c>
      <c r="J5" s="12">
        <f>C5/(H5/6)</f>
        <v>6.774193548387097</v>
      </c>
      <c r="K5" s="12">
        <f>C5/I5</f>
        <v>17.5</v>
      </c>
      <c r="L5" s="13">
        <f t="shared" ref="L5:L6" si="6">C5/B5</f>
        <v>122.5</v>
      </c>
      <c r="M5" s="16">
        <v>30</v>
      </c>
      <c r="N5" s="16">
        <v>2</v>
      </c>
      <c r="O5" s="12">
        <f t="shared" ref="O5:O6" si="7">(M5*4+N5*6)/C5*100</f>
        <v>53.877551020408163</v>
      </c>
      <c r="P5" s="12">
        <f t="shared" ref="P5:P6" si="8">(M5*4)/C5*100</f>
        <v>48.979591836734691</v>
      </c>
      <c r="Q5" s="12">
        <f t="shared" ref="Q5:Q6" si="9">(N5*6)/C5*100</f>
        <v>4.8979591836734695</v>
      </c>
      <c r="R5" s="16">
        <v>1</v>
      </c>
      <c r="S5" s="16">
        <v>0</v>
      </c>
      <c r="T5" s="17"/>
      <c r="U5" s="17"/>
    </row>
    <row r="6" spans="1:21">
      <c r="A6" s="18"/>
      <c r="B6" s="16">
        <v>2</v>
      </c>
      <c r="C6" s="19">
        <v>311</v>
      </c>
      <c r="D6" s="19">
        <v>2</v>
      </c>
      <c r="E6" s="19">
        <v>0</v>
      </c>
      <c r="F6" s="19">
        <v>1</v>
      </c>
      <c r="G6" s="19"/>
      <c r="H6" s="19">
        <v>238</v>
      </c>
      <c r="I6" s="19">
        <v>17</v>
      </c>
      <c r="J6" s="12">
        <f t="shared" ref="J6" si="10">C6/(H6/6)</f>
        <v>7.8403361344537821</v>
      </c>
      <c r="K6" s="12">
        <f t="shared" ref="K6" si="11">C6/I6</f>
        <v>18.294117647058822</v>
      </c>
      <c r="L6" s="13">
        <f t="shared" si="6"/>
        <v>155.5</v>
      </c>
      <c r="M6" s="16">
        <v>31</v>
      </c>
      <c r="N6" s="16">
        <v>4</v>
      </c>
      <c r="O6" s="12">
        <f t="shared" si="7"/>
        <v>47.588424437299039</v>
      </c>
      <c r="P6" s="12">
        <f t="shared" si="8"/>
        <v>39.871382636655952</v>
      </c>
      <c r="Q6" s="12">
        <f t="shared" si="9"/>
        <v>7.7170418006430879</v>
      </c>
      <c r="R6" s="16">
        <v>2</v>
      </c>
      <c r="S6" s="16">
        <v>2</v>
      </c>
      <c r="T6" s="17"/>
      <c r="U6" s="17"/>
    </row>
    <row r="7" spans="1:21">
      <c r="A7" s="18"/>
      <c r="B7" s="64">
        <f t="shared" ref="B7:I7" si="12">SUM(B2:B6)</f>
        <v>10</v>
      </c>
      <c r="C7" s="64">
        <f t="shared" si="12"/>
        <v>1526</v>
      </c>
      <c r="D7" s="64">
        <f t="shared" si="12"/>
        <v>6</v>
      </c>
      <c r="E7" s="64">
        <f t="shared" si="12"/>
        <v>1</v>
      </c>
      <c r="F7" s="64">
        <f t="shared" si="12"/>
        <v>4</v>
      </c>
      <c r="G7" s="64">
        <f t="shared" si="12"/>
        <v>1</v>
      </c>
      <c r="H7" s="64">
        <f t="shared" si="12"/>
        <v>1169</v>
      </c>
      <c r="I7" s="64">
        <f t="shared" si="12"/>
        <v>75</v>
      </c>
      <c r="J7" s="21">
        <f>C7/(H7/6)</f>
        <v>7.8323353293413174</v>
      </c>
      <c r="K7" s="21">
        <f>C7/I7</f>
        <v>20.346666666666668</v>
      </c>
      <c r="L7" s="22">
        <f>C7/B7</f>
        <v>152.6</v>
      </c>
      <c r="M7" s="64">
        <f>SUM(M2:M6)</f>
        <v>142</v>
      </c>
      <c r="N7" s="64">
        <f>SUM(N2:N6)</f>
        <v>37</v>
      </c>
      <c r="O7" s="21">
        <f>(M7*4+N7*6)/C7*100</f>
        <v>51.769331585845343</v>
      </c>
      <c r="P7" s="21">
        <f>(M7*4)/C7*100</f>
        <v>37.22149410222805</v>
      </c>
      <c r="Q7" s="21">
        <f>(N7*6)/C7*100</f>
        <v>14.547837483617302</v>
      </c>
      <c r="R7" s="64">
        <f>SUM(R2:R6)</f>
        <v>8</v>
      </c>
      <c r="S7" s="64">
        <f>SUM(S2:S6)</f>
        <v>8</v>
      </c>
      <c r="T7" s="17"/>
      <c r="U7" s="17"/>
    </row>
    <row r="8" spans="1:21">
      <c r="A8" s="18"/>
      <c r="R8" s="17"/>
      <c r="S8" s="17"/>
      <c r="T8" s="17"/>
      <c r="U8" s="17"/>
    </row>
    <row r="9" spans="1:21">
      <c r="A9" s="18" t="s">
        <v>19</v>
      </c>
      <c r="B9" s="16">
        <v>2</v>
      </c>
      <c r="C9" s="19">
        <v>390</v>
      </c>
      <c r="D9" s="19">
        <v>2</v>
      </c>
      <c r="E9" s="19">
        <v>0</v>
      </c>
      <c r="F9" s="19"/>
      <c r="G9" s="19">
        <v>1</v>
      </c>
      <c r="H9" s="19">
        <v>240</v>
      </c>
      <c r="I9" s="19">
        <v>13</v>
      </c>
      <c r="J9" s="12">
        <f t="shared" si="0"/>
        <v>9.75</v>
      </c>
      <c r="K9" s="12">
        <f t="shared" si="1"/>
        <v>30</v>
      </c>
      <c r="L9" s="13">
        <f t="shared" si="2"/>
        <v>195</v>
      </c>
      <c r="M9" s="19">
        <v>36</v>
      </c>
      <c r="N9" s="19">
        <v>10</v>
      </c>
      <c r="O9" s="14">
        <f t="shared" si="3"/>
        <v>52.307692307692314</v>
      </c>
      <c r="P9" s="14">
        <f t="shared" si="4"/>
        <v>36.923076923076927</v>
      </c>
      <c r="Q9" s="15">
        <f t="shared" si="5"/>
        <v>15.384615384615385</v>
      </c>
      <c r="R9" s="58">
        <v>2</v>
      </c>
      <c r="S9" s="16">
        <v>2</v>
      </c>
      <c r="T9" s="60" t="s">
        <v>31</v>
      </c>
      <c r="U9" s="17"/>
    </row>
    <row r="10" spans="1:21">
      <c r="B10" s="16">
        <v>2</v>
      </c>
      <c r="C10" s="16">
        <v>225</v>
      </c>
      <c r="D10" s="16">
        <v>0</v>
      </c>
      <c r="E10" s="16">
        <v>0</v>
      </c>
      <c r="F10" s="16"/>
      <c r="G10" s="16">
        <v>1</v>
      </c>
      <c r="H10" s="16">
        <v>223</v>
      </c>
      <c r="I10" s="16">
        <v>12</v>
      </c>
      <c r="J10" s="12">
        <f>C10/(H10/6)</f>
        <v>6.0538116591928253</v>
      </c>
      <c r="K10" s="12">
        <f>C10/I10</f>
        <v>18.75</v>
      </c>
      <c r="L10" s="13">
        <f t="shared" si="2"/>
        <v>112.5</v>
      </c>
      <c r="M10" s="16">
        <v>25</v>
      </c>
      <c r="N10" s="16">
        <v>1</v>
      </c>
      <c r="O10" s="12">
        <f t="shared" si="3"/>
        <v>47.111111111111107</v>
      </c>
      <c r="P10" s="12">
        <f t="shared" si="4"/>
        <v>44.444444444444443</v>
      </c>
      <c r="Q10" s="26">
        <f t="shared" si="5"/>
        <v>2.666666666666667</v>
      </c>
      <c r="R10" s="16">
        <v>1</v>
      </c>
      <c r="S10" s="16">
        <v>0</v>
      </c>
      <c r="T10" s="17"/>
      <c r="U10" s="17"/>
    </row>
    <row r="11" spans="1:21">
      <c r="A11" s="18"/>
      <c r="B11" s="16">
        <v>2</v>
      </c>
      <c r="C11" s="16">
        <v>248</v>
      </c>
      <c r="D11" s="16">
        <v>0</v>
      </c>
      <c r="E11" s="16">
        <v>0</v>
      </c>
      <c r="F11" s="16"/>
      <c r="G11" s="16">
        <v>1</v>
      </c>
      <c r="H11" s="16">
        <v>224</v>
      </c>
      <c r="I11" s="16">
        <v>9</v>
      </c>
      <c r="J11" s="12">
        <f>C11/(H11/6)</f>
        <v>6.6428571428571423</v>
      </c>
      <c r="K11" s="12">
        <f>C11/I11</f>
        <v>27.555555555555557</v>
      </c>
      <c r="L11" s="13">
        <f t="shared" si="2"/>
        <v>124</v>
      </c>
      <c r="M11" s="16">
        <v>19</v>
      </c>
      <c r="N11" s="16">
        <v>4</v>
      </c>
      <c r="O11" s="12">
        <f t="shared" si="3"/>
        <v>40.322580645161288</v>
      </c>
      <c r="P11" s="12">
        <f t="shared" si="4"/>
        <v>30.64516129032258</v>
      </c>
      <c r="Q11" s="26">
        <f t="shared" si="5"/>
        <v>9.67741935483871</v>
      </c>
      <c r="R11" s="58">
        <v>2</v>
      </c>
      <c r="S11" s="16">
        <v>2</v>
      </c>
      <c r="T11" s="62" t="s">
        <v>34</v>
      </c>
      <c r="U11" s="17"/>
    </row>
    <row r="12" spans="1:21">
      <c r="A12" s="18"/>
      <c r="B12" s="16">
        <v>2</v>
      </c>
      <c r="C12" s="16">
        <v>314</v>
      </c>
      <c r="D12" s="16">
        <v>1</v>
      </c>
      <c r="E12" s="16">
        <v>0</v>
      </c>
      <c r="F12" s="16"/>
      <c r="G12" s="16">
        <v>1</v>
      </c>
      <c r="H12" s="16">
        <v>236</v>
      </c>
      <c r="I12" s="16">
        <v>14</v>
      </c>
      <c r="J12" s="12">
        <f t="shared" ref="J12:J13" si="13">C12/(H12/6)</f>
        <v>7.9830508474576263</v>
      </c>
      <c r="K12" s="12">
        <f t="shared" ref="K12:K13" si="14">C12/I12</f>
        <v>22.428571428571427</v>
      </c>
      <c r="L12" s="13">
        <f t="shared" si="2"/>
        <v>157</v>
      </c>
      <c r="M12" s="16">
        <v>26</v>
      </c>
      <c r="N12" s="16">
        <v>9</v>
      </c>
      <c r="O12" s="12">
        <f t="shared" si="3"/>
        <v>50.318471337579616</v>
      </c>
      <c r="P12" s="12">
        <f t="shared" si="4"/>
        <v>33.121019108280251</v>
      </c>
      <c r="Q12" s="26">
        <f t="shared" si="5"/>
        <v>17.197452229299362</v>
      </c>
      <c r="R12" s="16">
        <v>1</v>
      </c>
      <c r="S12" s="16">
        <v>1</v>
      </c>
      <c r="T12" s="17"/>
      <c r="U12" s="17"/>
    </row>
    <row r="13" spans="1:21">
      <c r="A13" s="18"/>
      <c r="B13" s="16">
        <v>2</v>
      </c>
      <c r="C13" s="16">
        <v>269</v>
      </c>
      <c r="D13" s="16">
        <v>0</v>
      </c>
      <c r="E13" s="16">
        <v>0</v>
      </c>
      <c r="F13" s="16"/>
      <c r="G13" s="16">
        <v>1</v>
      </c>
      <c r="H13" s="16">
        <v>222</v>
      </c>
      <c r="I13" s="16">
        <v>11</v>
      </c>
      <c r="J13" s="12">
        <f t="shared" si="13"/>
        <v>7.2702702702702702</v>
      </c>
      <c r="K13" s="12">
        <f t="shared" si="14"/>
        <v>24.454545454545453</v>
      </c>
      <c r="L13" s="13">
        <f t="shared" si="2"/>
        <v>134.5</v>
      </c>
      <c r="M13" s="16">
        <v>28</v>
      </c>
      <c r="N13" s="16">
        <v>5</v>
      </c>
      <c r="O13" s="12">
        <f t="shared" si="3"/>
        <v>52.788104089219331</v>
      </c>
      <c r="P13" s="12">
        <f>(M13*4)/C13*100</f>
        <v>41.635687732342006</v>
      </c>
      <c r="Q13" s="26">
        <f>(N13*6)/C13*100</f>
        <v>11.152416356877323</v>
      </c>
      <c r="R13" s="16">
        <v>1</v>
      </c>
      <c r="S13" s="16">
        <v>1</v>
      </c>
      <c r="T13" s="17"/>
      <c r="U13" s="17"/>
    </row>
    <row r="14" spans="1:21">
      <c r="A14" s="18"/>
      <c r="B14" s="69">
        <f>SUM(B9:B13)</f>
        <v>10</v>
      </c>
      <c r="C14" s="69">
        <f>SUM(C9:C13)</f>
        <v>1446</v>
      </c>
      <c r="D14" s="69">
        <f>SUM(D9:D13)</f>
        <v>3</v>
      </c>
      <c r="E14" s="69">
        <f>SUM(E9:E13)</f>
        <v>0</v>
      </c>
      <c r="F14" s="69"/>
      <c r="G14" s="69">
        <f>SUM(G9:G13)</f>
        <v>5</v>
      </c>
      <c r="H14" s="69">
        <f>SUM(H9:H13)</f>
        <v>1145</v>
      </c>
      <c r="I14" s="69">
        <f>SUM(I9:I13)</f>
        <v>59</v>
      </c>
      <c r="J14" s="65">
        <f>C14/(H14/6)</f>
        <v>7.5772925764192136</v>
      </c>
      <c r="K14" s="65">
        <f>C14/I14</f>
        <v>24.508474576271187</v>
      </c>
      <c r="L14" s="66">
        <f>C14/B14</f>
        <v>144.6</v>
      </c>
      <c r="M14" s="67">
        <f>SUM(M9:M13)</f>
        <v>134</v>
      </c>
      <c r="N14" s="67">
        <f>SUM(N9:N13)</f>
        <v>29</v>
      </c>
      <c r="O14" s="65">
        <f>(M14*4+N14*6)/C14*100</f>
        <v>49.100968188105114</v>
      </c>
      <c r="P14" s="65">
        <f>(M14*4)/C14*100</f>
        <v>37.067773167358233</v>
      </c>
      <c r="Q14" s="65">
        <f>(N14*6)/C14*100</f>
        <v>12.033195020746888</v>
      </c>
      <c r="R14" s="67">
        <f>SUM(R9:R13)</f>
        <v>7</v>
      </c>
      <c r="S14" s="67">
        <f>SUM(S9:S13)</f>
        <v>6</v>
      </c>
      <c r="T14" s="17"/>
      <c r="U14" s="17"/>
    </row>
    <row r="15" spans="1:21">
      <c r="A15" s="7"/>
      <c r="B15" s="16"/>
      <c r="C15" s="16"/>
      <c r="D15" s="16"/>
      <c r="E15" s="16"/>
      <c r="F15" s="16"/>
      <c r="G15" s="16"/>
      <c r="H15" s="16"/>
      <c r="I15" s="16"/>
      <c r="J15" s="12" t="e">
        <f>C15/(H15/6)</f>
        <v>#DIV/0!</v>
      </c>
      <c r="K15" s="12" t="e">
        <f>C15/I15</f>
        <v>#DIV/0!</v>
      </c>
      <c r="L15" s="13" t="e">
        <f>C15/B15</f>
        <v>#DIV/0!</v>
      </c>
      <c r="M15" s="16"/>
      <c r="N15" s="16"/>
      <c r="O15" s="12" t="e">
        <f>(M15*4+N15*6)/C15*100</f>
        <v>#DIV/0!</v>
      </c>
      <c r="P15" s="12" t="e">
        <f>(M15*4)/C15*100</f>
        <v>#DIV/0!</v>
      </c>
      <c r="Q15" s="26" t="e">
        <f>(N15*6)/C15*100</f>
        <v>#DIV/0!</v>
      </c>
      <c r="R15" s="16"/>
      <c r="S15" s="16"/>
      <c r="T15" s="17"/>
      <c r="U15" s="17"/>
    </row>
    <row r="16" spans="1:21">
      <c r="A16" s="7"/>
      <c r="B16" s="16"/>
      <c r="C16" s="16"/>
      <c r="D16" s="16"/>
      <c r="E16" s="16"/>
      <c r="F16" s="16"/>
      <c r="G16" s="16"/>
      <c r="H16" s="16"/>
      <c r="I16" s="16"/>
      <c r="J16" s="12" t="e">
        <f t="shared" si="0"/>
        <v>#DIV/0!</v>
      </c>
      <c r="K16" s="12" t="e">
        <f t="shared" si="1"/>
        <v>#DIV/0!</v>
      </c>
      <c r="L16" s="13" t="e">
        <f t="shared" si="2"/>
        <v>#DIV/0!</v>
      </c>
      <c r="M16" s="16"/>
      <c r="N16" s="16"/>
      <c r="O16" s="12" t="e">
        <f t="shared" ref="O16:O41" si="15">(M16*4+N16*6)/C16*100</f>
        <v>#DIV/0!</v>
      </c>
      <c r="P16" s="12" t="e">
        <f t="shared" ref="P16:P41" si="16">(M16*4)/C16*100</f>
        <v>#DIV/0!</v>
      </c>
      <c r="Q16" s="26" t="e">
        <f t="shared" ref="Q16:Q41" si="17">(N16*6)/C16*100</f>
        <v>#DIV/0!</v>
      </c>
      <c r="R16" s="16"/>
      <c r="S16" s="16"/>
      <c r="T16" s="20"/>
      <c r="U16" s="17"/>
    </row>
    <row r="17" spans="1:38">
      <c r="A17" s="7" t="s">
        <v>32</v>
      </c>
      <c r="B17" s="23">
        <v>2</v>
      </c>
      <c r="C17" s="23">
        <v>200</v>
      </c>
      <c r="D17" s="23">
        <v>0</v>
      </c>
      <c r="E17" s="23">
        <v>0</v>
      </c>
      <c r="F17" s="23"/>
      <c r="G17" s="23">
        <v>1</v>
      </c>
      <c r="H17" s="23">
        <v>227</v>
      </c>
      <c r="I17" s="23">
        <v>12</v>
      </c>
      <c r="J17" s="21">
        <f t="shared" si="0"/>
        <v>5.2863436123348011</v>
      </c>
      <c r="K17" s="21">
        <f t="shared" si="1"/>
        <v>16.666666666666668</v>
      </c>
      <c r="L17" s="22">
        <f t="shared" si="2"/>
        <v>100</v>
      </c>
      <c r="M17" s="23">
        <v>14</v>
      </c>
      <c r="N17" s="23">
        <v>2</v>
      </c>
      <c r="O17" s="21">
        <f t="shared" si="15"/>
        <v>34</v>
      </c>
      <c r="P17" s="21">
        <f t="shared" si="16"/>
        <v>28.000000000000004</v>
      </c>
      <c r="Q17" s="24">
        <f t="shared" si="17"/>
        <v>6</v>
      </c>
      <c r="R17" s="23">
        <v>1</v>
      </c>
      <c r="S17" s="23">
        <v>0</v>
      </c>
      <c r="T17" s="17"/>
      <c r="U17" s="17"/>
    </row>
    <row r="18" spans="1:38">
      <c r="A18" s="27"/>
      <c r="B18" s="16"/>
      <c r="C18" s="16"/>
      <c r="D18" s="16"/>
      <c r="E18" s="16"/>
      <c r="F18" s="16"/>
      <c r="G18" s="16"/>
      <c r="H18" s="16"/>
      <c r="I18" s="16"/>
      <c r="J18" s="12" t="e">
        <f t="shared" si="0"/>
        <v>#DIV/0!</v>
      </c>
      <c r="K18" s="12" t="e">
        <f t="shared" si="1"/>
        <v>#DIV/0!</v>
      </c>
      <c r="L18" s="13" t="e">
        <f t="shared" si="2"/>
        <v>#DIV/0!</v>
      </c>
      <c r="M18" s="28"/>
      <c r="N18" s="16"/>
      <c r="O18" s="12" t="e">
        <f t="shared" si="15"/>
        <v>#DIV/0!</v>
      </c>
      <c r="P18" s="12" t="e">
        <f t="shared" si="16"/>
        <v>#DIV/0!</v>
      </c>
      <c r="Q18" s="26" t="e">
        <f t="shared" si="17"/>
        <v>#DIV/0!</v>
      </c>
      <c r="R18" s="16"/>
      <c r="S18" s="16"/>
      <c r="T18" s="17"/>
      <c r="U18" s="17"/>
    </row>
    <row r="19" spans="1:38">
      <c r="A19" s="27"/>
      <c r="B19" s="16"/>
      <c r="C19" s="16"/>
      <c r="D19" s="31"/>
      <c r="E19" s="31"/>
      <c r="F19" s="31"/>
      <c r="G19" s="31"/>
      <c r="H19" s="31"/>
      <c r="I19" s="31"/>
      <c r="J19" s="12" t="e">
        <f t="shared" si="0"/>
        <v>#DIV/0!</v>
      </c>
      <c r="K19" s="12" t="e">
        <f t="shared" si="1"/>
        <v>#DIV/0!</v>
      </c>
      <c r="L19" s="13" t="e">
        <f t="shared" si="2"/>
        <v>#DIV/0!</v>
      </c>
      <c r="M19" s="28"/>
      <c r="N19" s="16"/>
      <c r="O19" s="12" t="e">
        <f t="shared" si="15"/>
        <v>#DIV/0!</v>
      </c>
      <c r="P19" s="12" t="e">
        <f t="shared" si="16"/>
        <v>#DIV/0!</v>
      </c>
      <c r="Q19" s="26" t="e">
        <f t="shared" si="17"/>
        <v>#DIV/0!</v>
      </c>
      <c r="R19" s="29"/>
      <c r="S19" s="29"/>
      <c r="T19" s="17"/>
      <c r="U19" s="17"/>
    </row>
    <row r="20" spans="1:38">
      <c r="A20" s="27" t="s">
        <v>20</v>
      </c>
      <c r="B20" s="45"/>
      <c r="C20" s="45"/>
      <c r="D20" s="25"/>
      <c r="E20" s="25"/>
      <c r="F20" s="25"/>
      <c r="G20" s="25"/>
      <c r="H20" s="25"/>
      <c r="I20" s="25"/>
      <c r="J20" s="25"/>
      <c r="K20" s="25"/>
      <c r="L20" s="52"/>
      <c r="M20" s="25"/>
      <c r="N20" s="25"/>
      <c r="O20" s="25"/>
      <c r="P20" s="25"/>
      <c r="Q20" s="25"/>
      <c r="R20" s="29"/>
      <c r="S20" s="29"/>
      <c r="T20" s="17"/>
      <c r="U20" s="17"/>
    </row>
    <row r="21" spans="1:38">
      <c r="B21" s="16">
        <v>2</v>
      </c>
      <c r="C21" s="16">
        <v>372</v>
      </c>
      <c r="D21" s="16">
        <v>2</v>
      </c>
      <c r="E21" s="16">
        <v>0</v>
      </c>
      <c r="F21" s="16"/>
      <c r="G21" s="16">
        <v>1</v>
      </c>
      <c r="H21" s="16">
        <v>239</v>
      </c>
      <c r="I21" s="16">
        <v>10</v>
      </c>
      <c r="J21" s="12">
        <f t="shared" ref="J21:J33" si="18">C21/(H21/6)</f>
        <v>9.3389121338912133</v>
      </c>
      <c r="K21" s="12">
        <f t="shared" ref="K21:K33" si="19">C21/I21</f>
        <v>37.200000000000003</v>
      </c>
      <c r="L21" s="13">
        <f t="shared" ref="L21" si="20">C21/B21</f>
        <v>186</v>
      </c>
      <c r="M21" s="28">
        <v>31</v>
      </c>
      <c r="N21" s="16">
        <v>13</v>
      </c>
      <c r="O21" s="12">
        <f t="shared" ref="O21" si="21">(M21*4+N21*6)/C21*100</f>
        <v>54.3010752688172</v>
      </c>
      <c r="P21" s="12">
        <f t="shared" ref="P21" si="22">(M21*4)/C21*100</f>
        <v>33.333333333333329</v>
      </c>
      <c r="Q21" s="26">
        <f t="shared" ref="Q21" si="23">(N21*6)/C21*100</f>
        <v>20.967741935483872</v>
      </c>
      <c r="R21" s="16">
        <v>4</v>
      </c>
      <c r="S21" s="16">
        <v>2</v>
      </c>
      <c r="T21" s="43"/>
      <c r="U21" s="17"/>
    </row>
    <row r="22" spans="1:38">
      <c r="A22" s="7"/>
      <c r="B22" s="16">
        <v>2</v>
      </c>
      <c r="C22" s="16">
        <v>431</v>
      </c>
      <c r="D22" s="16">
        <v>2</v>
      </c>
      <c r="E22" s="16">
        <v>2</v>
      </c>
      <c r="F22" s="16">
        <v>1</v>
      </c>
      <c r="G22" s="16"/>
      <c r="H22" s="16">
        <v>242</v>
      </c>
      <c r="I22" s="16">
        <v>11</v>
      </c>
      <c r="J22" s="12">
        <f t="shared" si="18"/>
        <v>10.685950413223139</v>
      </c>
      <c r="K22" s="12">
        <f t="shared" si="19"/>
        <v>39.18181818181818</v>
      </c>
      <c r="L22" s="13">
        <f t="shared" si="2"/>
        <v>215.5</v>
      </c>
      <c r="M22" s="28">
        <v>36</v>
      </c>
      <c r="N22" s="16">
        <v>19</v>
      </c>
      <c r="O22" s="12">
        <f t="shared" si="15"/>
        <v>59.86078886310905</v>
      </c>
      <c r="P22" s="12">
        <f t="shared" si="16"/>
        <v>33.410672853828302</v>
      </c>
      <c r="Q22" s="26">
        <f t="shared" si="17"/>
        <v>26.450116009280745</v>
      </c>
      <c r="R22" s="58">
        <v>2</v>
      </c>
      <c r="S22" s="58">
        <v>2</v>
      </c>
      <c r="T22" s="59" t="s">
        <v>36</v>
      </c>
      <c r="U22" s="59" t="s">
        <v>31</v>
      </c>
    </row>
    <row r="23" spans="1:38">
      <c r="A23" s="7"/>
      <c r="B23" s="67">
        <f t="shared" ref="B23:I23" si="24">SUM(B21:B22)</f>
        <v>4</v>
      </c>
      <c r="C23" s="67">
        <f t="shared" si="24"/>
        <v>803</v>
      </c>
      <c r="D23" s="67">
        <f t="shared" si="24"/>
        <v>4</v>
      </c>
      <c r="E23" s="67">
        <f t="shared" si="24"/>
        <v>2</v>
      </c>
      <c r="F23" s="67">
        <f t="shared" si="24"/>
        <v>1</v>
      </c>
      <c r="G23" s="67">
        <f t="shared" si="24"/>
        <v>1</v>
      </c>
      <c r="H23" s="67">
        <f t="shared" si="24"/>
        <v>481</v>
      </c>
      <c r="I23" s="67">
        <f t="shared" si="24"/>
        <v>21</v>
      </c>
      <c r="J23" s="65">
        <f t="shared" si="18"/>
        <v>10.016632016632016</v>
      </c>
      <c r="K23" s="65">
        <f t="shared" si="19"/>
        <v>38.238095238095241</v>
      </c>
      <c r="L23" s="66">
        <f t="shared" si="2"/>
        <v>200.75</v>
      </c>
      <c r="M23" s="70">
        <f>SUM(M21:M22)</f>
        <v>67</v>
      </c>
      <c r="N23" s="67">
        <f>SUM(N21:N22)</f>
        <v>32</v>
      </c>
      <c r="O23" s="71">
        <f t="shared" si="15"/>
        <v>57.2851805728518</v>
      </c>
      <c r="P23" s="65">
        <f t="shared" si="16"/>
        <v>33.374844333748442</v>
      </c>
      <c r="Q23" s="65">
        <f t="shared" si="17"/>
        <v>23.910336239103362</v>
      </c>
      <c r="R23" s="67">
        <f>SUM(R21:R22)</f>
        <v>6</v>
      </c>
      <c r="S23" s="67">
        <f>SUM(S21:S22)</f>
        <v>4</v>
      </c>
      <c r="T23" s="17"/>
      <c r="U23" s="17"/>
    </row>
    <row r="24" spans="1:38">
      <c r="A24" s="7"/>
      <c r="B24" s="31"/>
      <c r="C24" s="31"/>
      <c r="D24" s="31"/>
      <c r="E24" s="31"/>
      <c r="F24" s="25"/>
      <c r="G24" s="31"/>
      <c r="H24" s="31"/>
      <c r="I24" s="31"/>
      <c r="J24" s="32" t="e">
        <f t="shared" si="18"/>
        <v>#DIV/0!</v>
      </c>
      <c r="K24" s="32" t="e">
        <f t="shared" si="19"/>
        <v>#DIV/0!</v>
      </c>
      <c r="L24" s="33" t="e">
        <f t="shared" si="2"/>
        <v>#DIV/0!</v>
      </c>
      <c r="M24" s="54"/>
      <c r="N24" s="25"/>
      <c r="O24" s="53" t="e">
        <f t="shared" si="15"/>
        <v>#DIV/0!</v>
      </c>
      <c r="P24" s="53" t="e">
        <f t="shared" si="16"/>
        <v>#DIV/0!</v>
      </c>
      <c r="Q24" s="55" t="e">
        <f t="shared" si="17"/>
        <v>#DIV/0!</v>
      </c>
      <c r="R24" s="29"/>
      <c r="S24" s="29"/>
      <c r="T24" s="17"/>
      <c r="U24" s="17"/>
    </row>
    <row r="25" spans="1:38">
      <c r="A25" s="34" t="s">
        <v>21</v>
      </c>
      <c r="B25" s="16">
        <v>2</v>
      </c>
      <c r="C25" s="16">
        <v>385</v>
      </c>
      <c r="D25" s="16">
        <v>2</v>
      </c>
      <c r="E25" s="16">
        <v>1</v>
      </c>
      <c r="F25" s="16">
        <v>1</v>
      </c>
      <c r="G25" s="16"/>
      <c r="H25" s="16">
        <v>232</v>
      </c>
      <c r="I25" s="73">
        <v>16</v>
      </c>
      <c r="J25" s="12">
        <f t="shared" si="18"/>
        <v>9.9568965517241388</v>
      </c>
      <c r="K25" s="12">
        <f t="shared" si="19"/>
        <v>24.0625</v>
      </c>
      <c r="L25" s="13">
        <f t="shared" si="2"/>
        <v>192.5</v>
      </c>
      <c r="M25" s="16">
        <v>37</v>
      </c>
      <c r="N25" s="16">
        <v>15</v>
      </c>
      <c r="O25" s="12">
        <f t="shared" si="15"/>
        <v>61.818181818181813</v>
      </c>
      <c r="P25" s="12">
        <f t="shared" si="16"/>
        <v>38.441558441558442</v>
      </c>
      <c r="Q25" s="26">
        <f t="shared" si="17"/>
        <v>23.376623376623375</v>
      </c>
      <c r="R25" s="16">
        <v>2</v>
      </c>
      <c r="S25" s="16">
        <v>1</v>
      </c>
      <c r="T25" s="17"/>
      <c r="U25" s="17"/>
    </row>
    <row r="26" spans="1:38">
      <c r="A26" s="18"/>
      <c r="B26" s="16">
        <v>2</v>
      </c>
      <c r="C26" s="16">
        <v>308</v>
      </c>
      <c r="D26" s="16">
        <v>2</v>
      </c>
      <c r="E26" s="16">
        <v>0</v>
      </c>
      <c r="F26" s="16">
        <v>1</v>
      </c>
      <c r="G26" s="16"/>
      <c r="H26" s="16">
        <v>240</v>
      </c>
      <c r="I26" s="73">
        <v>18</v>
      </c>
      <c r="J26" s="56">
        <f t="shared" si="18"/>
        <v>7.7</v>
      </c>
      <c r="K26" s="56">
        <f t="shared" si="19"/>
        <v>17.111111111111111</v>
      </c>
      <c r="L26" s="8">
        <f t="shared" si="2"/>
        <v>154</v>
      </c>
      <c r="M26" s="16">
        <v>24</v>
      </c>
      <c r="N26" s="16">
        <v>9</v>
      </c>
      <c r="O26" s="12">
        <f t="shared" si="15"/>
        <v>48.701298701298704</v>
      </c>
      <c r="P26" s="12">
        <f t="shared" si="16"/>
        <v>31.168831168831169</v>
      </c>
      <c r="Q26" s="26">
        <f t="shared" si="17"/>
        <v>17.532467532467532</v>
      </c>
      <c r="R26" s="16">
        <v>1</v>
      </c>
      <c r="S26" s="16">
        <v>1</v>
      </c>
      <c r="T26" s="17"/>
      <c r="U26" s="17"/>
    </row>
    <row r="27" spans="1:38">
      <c r="A27" s="18"/>
      <c r="T27" s="17"/>
      <c r="U27" s="57">
        <v>2</v>
      </c>
      <c r="V27" s="57">
        <v>362</v>
      </c>
      <c r="W27" s="16">
        <v>2</v>
      </c>
      <c r="X27" s="16">
        <v>1</v>
      </c>
      <c r="Y27" s="16">
        <v>1</v>
      </c>
      <c r="Z27" s="16"/>
      <c r="AA27" s="16">
        <v>241</v>
      </c>
      <c r="AB27" s="16">
        <v>15</v>
      </c>
      <c r="AC27" s="56">
        <f>C37/(AA27/6)</f>
        <v>9.0622406639004147</v>
      </c>
      <c r="AD27" s="56">
        <f>C37/AB27</f>
        <v>24.266666666666666</v>
      </c>
      <c r="AE27" s="8">
        <f>C37/B37</f>
        <v>182</v>
      </c>
      <c r="AF27" s="16">
        <v>32</v>
      </c>
      <c r="AG27" s="16">
        <v>15</v>
      </c>
      <c r="AH27" s="12">
        <f>(AF27*4+AG27*6)/C37*100</f>
        <v>59.890109890109891</v>
      </c>
      <c r="AI27" s="12">
        <f>(AF27*4)/C37*100</f>
        <v>35.164835164835168</v>
      </c>
      <c r="AJ27" s="26">
        <f>(AG27*6)/C37*100</f>
        <v>24.725274725274726</v>
      </c>
      <c r="AK27" s="16">
        <v>1</v>
      </c>
      <c r="AL27" s="16">
        <v>1</v>
      </c>
    </row>
    <row r="28" spans="1:38">
      <c r="A28" s="18"/>
      <c r="B28" s="16">
        <v>2</v>
      </c>
      <c r="C28" s="16">
        <v>300</v>
      </c>
      <c r="D28" s="16">
        <v>1</v>
      </c>
      <c r="E28" s="16">
        <v>0</v>
      </c>
      <c r="F28" s="16">
        <v>1</v>
      </c>
      <c r="G28" s="16"/>
      <c r="H28" s="16">
        <v>195</v>
      </c>
      <c r="I28" s="73">
        <v>11</v>
      </c>
      <c r="J28" s="12">
        <f t="shared" ref="J28:J30" si="25">C28/(H28/6)</f>
        <v>9.2307692307692299</v>
      </c>
      <c r="K28" s="12">
        <f t="shared" ref="K28:K30" si="26">C28/I28</f>
        <v>27.272727272727273</v>
      </c>
      <c r="L28" s="13">
        <f t="shared" ref="L28:L30" si="27">C28/B28</f>
        <v>150</v>
      </c>
      <c r="M28" s="16">
        <v>20</v>
      </c>
      <c r="N28" s="16">
        <v>15</v>
      </c>
      <c r="O28" s="12">
        <f t="shared" ref="O28:O30" si="28">(M28*4+N28*6)/C28*100</f>
        <v>56.666666666666664</v>
      </c>
      <c r="P28" s="12">
        <f t="shared" ref="P28:P30" si="29">(M28*4)/C28*100</f>
        <v>26.666666666666668</v>
      </c>
      <c r="Q28" s="26">
        <f t="shared" ref="Q28:Q30" si="30">(N28*6)/C28*100</f>
        <v>30</v>
      </c>
      <c r="R28" s="16">
        <v>1</v>
      </c>
      <c r="S28" s="16">
        <v>1</v>
      </c>
      <c r="T28" s="25"/>
      <c r="U28" s="17"/>
    </row>
    <row r="29" spans="1:38">
      <c r="A29" s="18"/>
      <c r="B29" s="16">
        <v>2</v>
      </c>
      <c r="C29" s="16">
        <v>227</v>
      </c>
      <c r="D29" s="16">
        <v>0</v>
      </c>
      <c r="E29" s="16">
        <v>0</v>
      </c>
      <c r="F29" s="16">
        <v>1</v>
      </c>
      <c r="G29" s="16"/>
      <c r="H29" s="16">
        <v>208</v>
      </c>
      <c r="I29" s="73">
        <v>18</v>
      </c>
      <c r="J29" s="12">
        <f t="shared" si="25"/>
        <v>6.5480769230769234</v>
      </c>
      <c r="K29" s="12">
        <f t="shared" si="26"/>
        <v>12.611111111111111</v>
      </c>
      <c r="L29" s="13">
        <f t="shared" si="27"/>
        <v>113.5</v>
      </c>
      <c r="M29" s="28">
        <v>21</v>
      </c>
      <c r="N29" s="16">
        <v>6</v>
      </c>
      <c r="O29" s="12">
        <f t="shared" si="28"/>
        <v>52.863436123348016</v>
      </c>
      <c r="P29" s="12">
        <f t="shared" si="29"/>
        <v>37.004405286343612</v>
      </c>
      <c r="Q29" s="12">
        <f t="shared" si="30"/>
        <v>15.859030837004406</v>
      </c>
      <c r="R29" s="16">
        <v>1</v>
      </c>
      <c r="S29" s="16">
        <v>1</v>
      </c>
      <c r="T29" s="25"/>
      <c r="U29" s="17"/>
    </row>
    <row r="30" spans="1:38">
      <c r="A30" s="18"/>
      <c r="B30" s="67">
        <f>SUM(B25:B29)</f>
        <v>8</v>
      </c>
      <c r="C30" s="67">
        <f>SUM(C25:C29)</f>
        <v>1220</v>
      </c>
      <c r="D30" s="67">
        <f>SUM(D25:D29)</f>
        <v>5</v>
      </c>
      <c r="E30" s="67">
        <f>SUM(E25:E29)</f>
        <v>1</v>
      </c>
      <c r="F30" s="67">
        <f>SUM(F25:F29)</f>
        <v>4</v>
      </c>
      <c r="G30" s="67"/>
      <c r="H30" s="67">
        <f>SUM(H25:H29)</f>
        <v>875</v>
      </c>
      <c r="I30" s="67">
        <f>SUM(I25:I29)</f>
        <v>63</v>
      </c>
      <c r="J30" s="65">
        <f t="shared" si="25"/>
        <v>8.3657142857142848</v>
      </c>
      <c r="K30" s="65">
        <f t="shared" si="26"/>
        <v>19.365079365079364</v>
      </c>
      <c r="L30" s="66">
        <f t="shared" si="27"/>
        <v>152.5</v>
      </c>
      <c r="M30" s="67">
        <f>SUM(M25:M29)</f>
        <v>102</v>
      </c>
      <c r="N30" s="67">
        <f>SUM(N25:N29)</f>
        <v>45</v>
      </c>
      <c r="O30" s="65">
        <f t="shared" si="28"/>
        <v>55.573770491803273</v>
      </c>
      <c r="P30" s="65">
        <f t="shared" si="29"/>
        <v>33.442622950819676</v>
      </c>
      <c r="Q30" s="68">
        <f t="shared" si="30"/>
        <v>22.131147540983605</v>
      </c>
      <c r="R30" s="67">
        <f>SUM(R25:R29)</f>
        <v>5</v>
      </c>
      <c r="S30" s="67">
        <f>SUM(S25:S29)</f>
        <v>4</v>
      </c>
      <c r="T30" s="25"/>
      <c r="U30" s="17"/>
    </row>
    <row r="31" spans="1:38">
      <c r="A31" s="18"/>
      <c r="B31" s="57"/>
      <c r="C31" s="57"/>
      <c r="D31" s="16"/>
      <c r="E31" s="16"/>
      <c r="F31" s="16"/>
      <c r="G31" s="16"/>
      <c r="H31" s="16"/>
      <c r="I31" s="16"/>
      <c r="J31" s="56"/>
      <c r="K31" s="56"/>
      <c r="L31" s="8"/>
      <c r="M31" s="16"/>
      <c r="N31" s="16"/>
      <c r="O31" s="12"/>
      <c r="P31" s="12"/>
      <c r="Q31" s="26"/>
      <c r="R31" s="16"/>
      <c r="S31" s="16"/>
      <c r="T31" s="17"/>
      <c r="U31" s="17"/>
    </row>
    <row r="32" spans="1:38">
      <c r="A32" s="18" t="s">
        <v>33</v>
      </c>
      <c r="B32" s="16">
        <v>2</v>
      </c>
      <c r="C32" s="16">
        <v>432</v>
      </c>
      <c r="D32" s="16">
        <v>2</v>
      </c>
      <c r="E32" s="16">
        <v>2</v>
      </c>
      <c r="F32" s="16">
        <v>1</v>
      </c>
      <c r="G32" s="16"/>
      <c r="H32" s="16">
        <v>241</v>
      </c>
      <c r="I32" s="16">
        <v>7</v>
      </c>
      <c r="J32" s="12">
        <f t="shared" si="18"/>
        <v>10.755186721991702</v>
      </c>
      <c r="K32" s="12">
        <f t="shared" si="19"/>
        <v>61.714285714285715</v>
      </c>
      <c r="L32" s="13">
        <f t="shared" si="2"/>
        <v>216</v>
      </c>
      <c r="M32" s="28">
        <v>44</v>
      </c>
      <c r="N32" s="16">
        <v>16</v>
      </c>
      <c r="O32" s="12">
        <f>(M32*4+N32*6)/C32*100</f>
        <v>62.962962962962962</v>
      </c>
      <c r="P32" s="12">
        <f>(M32*4)/C32*100</f>
        <v>40.74074074074074</v>
      </c>
      <c r="Q32" s="26">
        <f>(N32*6)/C32*100</f>
        <v>22.222222222222221</v>
      </c>
      <c r="R32" s="61">
        <v>4</v>
      </c>
      <c r="S32" s="58">
        <v>4</v>
      </c>
      <c r="T32" s="62" t="s">
        <v>34</v>
      </c>
      <c r="U32" s="63" t="s">
        <v>35</v>
      </c>
    </row>
    <row r="33" spans="1:21">
      <c r="A33" s="18"/>
      <c r="B33" s="16">
        <v>2</v>
      </c>
      <c r="C33" s="16">
        <v>329</v>
      </c>
      <c r="D33" s="16">
        <v>1</v>
      </c>
      <c r="E33" s="16">
        <v>1</v>
      </c>
      <c r="F33" s="16">
        <v>1</v>
      </c>
      <c r="G33" s="16"/>
      <c r="H33" s="16">
        <v>206</v>
      </c>
      <c r="I33" s="16">
        <v>15</v>
      </c>
      <c r="J33" s="12">
        <f t="shared" si="18"/>
        <v>9.5825242718446599</v>
      </c>
      <c r="K33" s="12">
        <f t="shared" si="19"/>
        <v>21.933333333333334</v>
      </c>
      <c r="L33" s="13">
        <f t="shared" si="2"/>
        <v>164.5</v>
      </c>
      <c r="M33" s="16">
        <v>22</v>
      </c>
      <c r="N33" s="16">
        <v>17</v>
      </c>
      <c r="O33" s="12">
        <f t="shared" ref="O33" si="31">(M33*4+N33*6)/C33*100</f>
        <v>57.750759878419458</v>
      </c>
      <c r="P33" s="12">
        <f t="shared" ref="P33" si="32">(M33*4)/C33*100</f>
        <v>26.747720364741639</v>
      </c>
      <c r="Q33" s="26">
        <f t="shared" ref="Q33" si="33">(N33*6)/C33*100</f>
        <v>31.003039513677809</v>
      </c>
      <c r="R33" s="16">
        <v>2</v>
      </c>
      <c r="S33" s="16">
        <v>2</v>
      </c>
      <c r="T33" s="17"/>
      <c r="U33" s="17"/>
    </row>
    <row r="34" spans="1:21">
      <c r="A34" s="18"/>
      <c r="B34" s="67">
        <f>SUM(B32:B33)</f>
        <v>4</v>
      </c>
      <c r="C34" s="67">
        <f>SUM(C32:C33)</f>
        <v>761</v>
      </c>
      <c r="D34" s="67">
        <f>SUM(D32:D33)</f>
        <v>3</v>
      </c>
      <c r="E34" s="67">
        <f>SUM(E32:E33)</f>
        <v>3</v>
      </c>
      <c r="F34" s="67">
        <f>SUM(F32:F33)</f>
        <v>2</v>
      </c>
      <c r="G34" s="67"/>
      <c r="H34" s="67">
        <f>SUM(H32:H33)</f>
        <v>447</v>
      </c>
      <c r="I34" s="67">
        <f>SUM(I32:I33)</f>
        <v>22</v>
      </c>
      <c r="J34" s="65">
        <f t="shared" ref="J34" si="34">C34/(H34/6)</f>
        <v>10.214765100671141</v>
      </c>
      <c r="K34" s="65">
        <f t="shared" ref="K34" si="35">C34/I34</f>
        <v>34.590909090909093</v>
      </c>
      <c r="L34" s="66">
        <f t="shared" ref="L34" si="36">C34/B34</f>
        <v>190.25</v>
      </c>
      <c r="M34" s="70">
        <f>SUM(M32:M33)</f>
        <v>66</v>
      </c>
      <c r="N34" s="67">
        <f>SUM(N32:N33)</f>
        <v>33</v>
      </c>
      <c r="O34" s="65">
        <f t="shared" ref="O34" si="37">(M34*4+N34*6)/C34*100</f>
        <v>60.709592641261501</v>
      </c>
      <c r="P34" s="65">
        <f t="shared" ref="P34" si="38">(M34*4)/C34*100</f>
        <v>34.691195795006571</v>
      </c>
      <c r="Q34" s="68">
        <f t="shared" ref="Q34" si="39">(N34*6)/C34*100</f>
        <v>26.018396846254927</v>
      </c>
      <c r="R34" s="67">
        <f>SUM(R32:R33)</f>
        <v>6</v>
      </c>
      <c r="S34" s="67">
        <f>SUM(S32:S33)</f>
        <v>6</v>
      </c>
      <c r="T34" s="17"/>
      <c r="U34" s="17"/>
    </row>
    <row r="35" spans="1:21">
      <c r="A35" s="18"/>
      <c r="B35" s="16"/>
      <c r="C35" s="16"/>
      <c r="D35" s="16"/>
      <c r="E35" s="16"/>
      <c r="F35" s="16"/>
      <c r="G35" s="16"/>
      <c r="H35" s="16"/>
      <c r="I35" s="16"/>
      <c r="J35" s="12"/>
      <c r="K35" s="12"/>
      <c r="L35" s="13"/>
      <c r="M35" s="28"/>
      <c r="N35" s="16"/>
      <c r="O35" s="12"/>
      <c r="P35" s="12"/>
      <c r="Q35" s="26"/>
      <c r="R35" s="16"/>
      <c r="S35" s="16"/>
      <c r="T35" s="17"/>
      <c r="U35" s="17"/>
    </row>
    <row r="36" spans="1:21">
      <c r="A36" s="35" t="s">
        <v>22</v>
      </c>
      <c r="B36" s="16">
        <v>2</v>
      </c>
      <c r="C36" s="16">
        <v>221</v>
      </c>
      <c r="D36" s="16">
        <v>0</v>
      </c>
      <c r="E36" s="16">
        <v>0</v>
      </c>
      <c r="F36" s="16"/>
      <c r="G36" s="16">
        <v>1</v>
      </c>
      <c r="H36" s="16">
        <v>220</v>
      </c>
      <c r="I36" s="16">
        <v>15</v>
      </c>
      <c r="J36" s="12">
        <f t="shared" ref="J36:J41" si="40">C36/(H36/6)</f>
        <v>6.0272727272727273</v>
      </c>
      <c r="K36" s="12">
        <f t="shared" ref="K36:K41" si="41">C36/I36</f>
        <v>14.733333333333333</v>
      </c>
      <c r="L36" s="13">
        <f t="shared" ref="L36:L41" si="42">C36/B36</f>
        <v>110.5</v>
      </c>
      <c r="M36" s="28">
        <v>20</v>
      </c>
      <c r="N36" s="16">
        <v>4</v>
      </c>
      <c r="O36" s="12">
        <f>(M36*4+N36*6)/C36*100</f>
        <v>47.058823529411761</v>
      </c>
      <c r="P36" s="12">
        <f>(M36*4)/C36*100</f>
        <v>36.199095022624434</v>
      </c>
      <c r="Q36" s="26">
        <f>(N36*6)/C36*100</f>
        <v>10.859728506787331</v>
      </c>
      <c r="R36" s="16">
        <v>0</v>
      </c>
      <c r="S36" s="16">
        <v>0</v>
      </c>
      <c r="T36" s="44"/>
      <c r="U36" s="17"/>
    </row>
    <row r="37" spans="1:21">
      <c r="A37" s="7"/>
      <c r="B37" s="16">
        <v>2</v>
      </c>
      <c r="C37" s="16">
        <v>364</v>
      </c>
      <c r="D37" s="16">
        <v>2</v>
      </c>
      <c r="E37" s="16">
        <v>0</v>
      </c>
      <c r="F37" s="16">
        <v>1</v>
      </c>
      <c r="G37" s="16"/>
      <c r="H37" s="16">
        <v>240</v>
      </c>
      <c r="I37" s="16">
        <v>13</v>
      </c>
      <c r="J37" s="12">
        <f t="shared" si="40"/>
        <v>9.1</v>
      </c>
      <c r="K37" s="12">
        <f t="shared" si="41"/>
        <v>28</v>
      </c>
      <c r="L37" s="13">
        <f t="shared" si="42"/>
        <v>182</v>
      </c>
      <c r="M37" s="16">
        <v>28</v>
      </c>
      <c r="N37" s="16">
        <v>13</v>
      </c>
      <c r="O37" s="12">
        <f t="shared" ref="O37" si="43">(M37*4+N37*6)/C37*100</f>
        <v>52.197802197802204</v>
      </c>
      <c r="P37" s="12">
        <f t="shared" ref="P37" si="44">(M37*4)/C37*100</f>
        <v>30.76923076923077</v>
      </c>
      <c r="Q37" s="26">
        <f t="shared" ref="Q37" si="45">(N37*6)/C37*100</f>
        <v>21.428571428571427</v>
      </c>
      <c r="R37" s="16">
        <v>2</v>
      </c>
      <c r="S37" s="16">
        <v>1</v>
      </c>
      <c r="T37" s="17"/>
      <c r="U37" s="17"/>
    </row>
    <row r="38" spans="1:21">
      <c r="A38" s="7"/>
      <c r="B38" s="16">
        <v>2</v>
      </c>
      <c r="C38" s="16">
        <v>393</v>
      </c>
      <c r="D38" s="16">
        <v>2</v>
      </c>
      <c r="E38" s="16">
        <v>0</v>
      </c>
      <c r="F38" s="16"/>
      <c r="G38" s="16">
        <v>1</v>
      </c>
      <c r="H38" s="16">
        <v>236</v>
      </c>
      <c r="I38" s="16">
        <v>12</v>
      </c>
      <c r="J38" s="12">
        <f t="shared" si="40"/>
        <v>9.9915254237288131</v>
      </c>
      <c r="K38" s="12">
        <f t="shared" si="41"/>
        <v>32.75</v>
      </c>
      <c r="L38" s="13">
        <f t="shared" si="42"/>
        <v>196.5</v>
      </c>
      <c r="M38" s="16">
        <v>39</v>
      </c>
      <c r="N38" s="16">
        <v>17</v>
      </c>
      <c r="O38" s="12">
        <f t="shared" si="15"/>
        <v>65.648854961832058</v>
      </c>
      <c r="P38" s="12">
        <f t="shared" si="16"/>
        <v>39.694656488549619</v>
      </c>
      <c r="Q38" s="26">
        <f t="shared" si="17"/>
        <v>25.954198473282442</v>
      </c>
      <c r="R38" s="16">
        <v>3</v>
      </c>
      <c r="S38" s="16">
        <v>1</v>
      </c>
      <c r="T38" s="20"/>
      <c r="U38" s="17"/>
    </row>
    <row r="39" spans="1:21">
      <c r="A39" s="7"/>
      <c r="B39" s="16">
        <v>2</v>
      </c>
      <c r="C39" s="16">
        <v>350</v>
      </c>
      <c r="D39" s="16">
        <v>2</v>
      </c>
      <c r="E39" s="16">
        <v>0</v>
      </c>
      <c r="F39" s="16"/>
      <c r="G39" s="16">
        <v>1</v>
      </c>
      <c r="H39" s="16">
        <v>226</v>
      </c>
      <c r="I39" s="16">
        <v>11</v>
      </c>
      <c r="J39" s="12">
        <f t="shared" si="40"/>
        <v>9.2920353982300892</v>
      </c>
      <c r="K39" s="12">
        <f t="shared" si="41"/>
        <v>31.818181818181817</v>
      </c>
      <c r="L39" s="13">
        <f t="shared" si="42"/>
        <v>175</v>
      </c>
      <c r="M39" s="16">
        <v>28</v>
      </c>
      <c r="N39" s="16">
        <v>18</v>
      </c>
      <c r="O39" s="12">
        <f t="shared" si="15"/>
        <v>62.857142857142854</v>
      </c>
      <c r="P39" s="12">
        <f t="shared" si="16"/>
        <v>32</v>
      </c>
      <c r="Q39" s="12">
        <f t="shared" si="17"/>
        <v>30.857142857142854</v>
      </c>
      <c r="R39" s="16">
        <v>1</v>
      </c>
      <c r="S39" s="16">
        <v>3</v>
      </c>
      <c r="T39" s="20"/>
      <c r="U39" s="17"/>
    </row>
    <row r="40" spans="1:21">
      <c r="A40" s="7"/>
      <c r="B40" s="16">
        <v>2</v>
      </c>
      <c r="C40" s="16">
        <v>394</v>
      </c>
      <c r="D40" s="16">
        <v>2</v>
      </c>
      <c r="E40" s="16">
        <v>1</v>
      </c>
      <c r="F40" s="16">
        <v>1</v>
      </c>
      <c r="G40" s="16"/>
      <c r="H40" s="16">
        <v>244</v>
      </c>
      <c r="I40" s="16">
        <v>9</v>
      </c>
      <c r="J40" s="12">
        <f t="shared" si="40"/>
        <v>9.6885245901639347</v>
      </c>
      <c r="K40" s="12">
        <f t="shared" si="41"/>
        <v>43.777777777777779</v>
      </c>
      <c r="L40" s="13">
        <f t="shared" si="42"/>
        <v>197</v>
      </c>
      <c r="M40" s="16">
        <v>23</v>
      </c>
      <c r="N40" s="16">
        <v>19</v>
      </c>
      <c r="O40" s="12">
        <f t="shared" si="15"/>
        <v>52.284263959390863</v>
      </c>
      <c r="P40" s="12">
        <f t="shared" si="16"/>
        <v>23.350253807106601</v>
      </c>
      <c r="Q40" s="12">
        <f t="shared" si="17"/>
        <v>28.934010152284262</v>
      </c>
      <c r="R40" s="16">
        <v>3</v>
      </c>
      <c r="S40" s="16">
        <v>3</v>
      </c>
      <c r="T40" s="20"/>
      <c r="U40" s="17"/>
    </row>
    <row r="41" spans="1:21">
      <c r="A41" s="7"/>
      <c r="B41" s="67">
        <f t="shared" ref="B41:I41" si="46">SUM(B36:B40)</f>
        <v>10</v>
      </c>
      <c r="C41" s="67">
        <f t="shared" si="46"/>
        <v>1722</v>
      </c>
      <c r="D41" s="67">
        <f t="shared" si="46"/>
        <v>8</v>
      </c>
      <c r="E41" s="67">
        <f t="shared" si="46"/>
        <v>1</v>
      </c>
      <c r="F41" s="67">
        <f t="shared" si="46"/>
        <v>2</v>
      </c>
      <c r="G41" s="67">
        <f t="shared" si="46"/>
        <v>3</v>
      </c>
      <c r="H41" s="67">
        <f t="shared" si="46"/>
        <v>1166</v>
      </c>
      <c r="I41" s="67">
        <f t="shared" si="46"/>
        <v>60</v>
      </c>
      <c r="J41" s="65">
        <f t="shared" si="40"/>
        <v>8.8610634648370485</v>
      </c>
      <c r="K41" s="65">
        <f t="shared" si="41"/>
        <v>28.7</v>
      </c>
      <c r="L41" s="66">
        <f t="shared" si="42"/>
        <v>172.2</v>
      </c>
      <c r="M41" s="70">
        <f>SUM(M36:M40)</f>
        <v>138</v>
      </c>
      <c r="N41" s="67">
        <f>SUM(N36:N40)</f>
        <v>71</v>
      </c>
      <c r="O41" s="65">
        <f t="shared" si="15"/>
        <v>56.79442508710801</v>
      </c>
      <c r="P41" s="65">
        <f t="shared" si="16"/>
        <v>32.055749128919857</v>
      </c>
      <c r="Q41" s="65">
        <f t="shared" si="17"/>
        <v>24.738675958188153</v>
      </c>
      <c r="R41" s="67">
        <f>SUM(R36:R40)</f>
        <v>9</v>
      </c>
      <c r="S41" s="67">
        <f>SUM(S36:S40)</f>
        <v>8</v>
      </c>
      <c r="T41" s="20"/>
      <c r="U41" s="17"/>
    </row>
    <row r="42" spans="1:21">
      <c r="A42" s="27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52"/>
      <c r="M42" s="25"/>
      <c r="N42" s="25"/>
      <c r="O42" s="25"/>
      <c r="P42" s="25"/>
      <c r="Q42" s="25"/>
      <c r="R42" s="29"/>
      <c r="S42" s="29"/>
      <c r="T42" s="17"/>
      <c r="U42" s="17"/>
    </row>
    <row r="43" spans="1:21">
      <c r="A43" s="27" t="s">
        <v>23</v>
      </c>
      <c r="B43" s="16">
        <v>2</v>
      </c>
      <c r="C43" s="16">
        <v>276</v>
      </c>
      <c r="D43" s="16">
        <v>0</v>
      </c>
      <c r="E43" s="16">
        <v>0</v>
      </c>
      <c r="F43" s="16"/>
      <c r="G43" s="16">
        <v>1</v>
      </c>
      <c r="H43" s="16">
        <v>214</v>
      </c>
      <c r="I43" s="16">
        <v>11</v>
      </c>
      <c r="J43" s="12">
        <f t="shared" ref="J43:J45" si="47">C43/(H43/6)</f>
        <v>7.7383177570093462</v>
      </c>
      <c r="K43" s="12">
        <f t="shared" ref="K43:K45" si="48">C43/I43</f>
        <v>25.09090909090909</v>
      </c>
      <c r="L43" s="13">
        <f t="shared" ref="L43:L45" si="49">C43/B43</f>
        <v>138</v>
      </c>
      <c r="M43" s="16">
        <v>25</v>
      </c>
      <c r="N43" s="16">
        <v>13</v>
      </c>
      <c r="O43" s="12">
        <f t="shared" ref="O43:O45" si="50">(M43*4+N43*6)/C43*100</f>
        <v>64.492753623188406</v>
      </c>
      <c r="P43" s="12">
        <f t="shared" ref="P43:P45" si="51">(M43*4)/C43*100</f>
        <v>36.231884057971016</v>
      </c>
      <c r="Q43" s="26">
        <f t="shared" ref="Q43:Q45" si="52">(N43*6)/C43*100</f>
        <v>28.260869565217391</v>
      </c>
      <c r="R43" s="16">
        <v>1</v>
      </c>
      <c r="S43" s="16">
        <v>1</v>
      </c>
      <c r="T43" s="17"/>
      <c r="U43" s="17"/>
    </row>
    <row r="44" spans="1:21">
      <c r="A44" s="27"/>
      <c r="B44" s="16">
        <v>2</v>
      </c>
      <c r="C44" s="16">
        <v>218</v>
      </c>
      <c r="D44" s="16">
        <v>0</v>
      </c>
      <c r="E44" s="16">
        <v>0</v>
      </c>
      <c r="F44" s="16"/>
      <c r="G44" s="16">
        <v>1</v>
      </c>
      <c r="H44" s="16">
        <v>203</v>
      </c>
      <c r="I44" s="16">
        <v>15</v>
      </c>
      <c r="J44" s="12">
        <f t="shared" si="47"/>
        <v>6.443349753694581</v>
      </c>
      <c r="K44" s="12">
        <f t="shared" si="48"/>
        <v>14.533333333333333</v>
      </c>
      <c r="L44" s="13">
        <f t="shared" si="49"/>
        <v>109</v>
      </c>
      <c r="M44" s="16">
        <v>20</v>
      </c>
      <c r="N44" s="16">
        <v>8</v>
      </c>
      <c r="O44" s="12">
        <f t="shared" si="50"/>
        <v>58.715596330275233</v>
      </c>
      <c r="P44" s="12">
        <f t="shared" si="51"/>
        <v>36.697247706422019</v>
      </c>
      <c r="Q44" s="26">
        <f t="shared" si="52"/>
        <v>22.018348623853214</v>
      </c>
      <c r="R44" s="16">
        <v>0</v>
      </c>
      <c r="S44" s="16">
        <v>1</v>
      </c>
      <c r="T44" s="17"/>
      <c r="U44" s="17"/>
    </row>
    <row r="45" spans="1:21">
      <c r="A45" s="27"/>
      <c r="B45" s="23">
        <f>SUM(B43:B44)</f>
        <v>4</v>
      </c>
      <c r="C45" s="23">
        <f>SUM(C43:C44)</f>
        <v>494</v>
      </c>
      <c r="D45" s="23">
        <f>SUM(D43:D44)</f>
        <v>0</v>
      </c>
      <c r="E45" s="23">
        <f>SUM(E43:E44)</f>
        <v>0</v>
      </c>
      <c r="F45" s="23"/>
      <c r="G45" s="23">
        <f>SUM(G43:G44)</f>
        <v>2</v>
      </c>
      <c r="H45" s="23">
        <f>SUM(H43:H44)</f>
        <v>417</v>
      </c>
      <c r="I45" s="23">
        <f>SUM(I43:I44)</f>
        <v>26</v>
      </c>
      <c r="J45" s="65">
        <f t="shared" si="47"/>
        <v>7.1079136690647484</v>
      </c>
      <c r="K45" s="65">
        <f t="shared" si="48"/>
        <v>19</v>
      </c>
      <c r="L45" s="66">
        <f t="shared" si="49"/>
        <v>123.5</v>
      </c>
      <c r="M45" s="23">
        <f>SUM(M43:M44)</f>
        <v>45</v>
      </c>
      <c r="N45" s="23">
        <f>SUM(N43:N44)</f>
        <v>21</v>
      </c>
      <c r="O45" s="65">
        <f t="shared" si="50"/>
        <v>61.943319838056674</v>
      </c>
      <c r="P45" s="65">
        <f t="shared" si="51"/>
        <v>36.43724696356275</v>
      </c>
      <c r="Q45" s="68">
        <f t="shared" si="52"/>
        <v>25.506072874493928</v>
      </c>
      <c r="R45" s="67">
        <f>SUM(R43:R44)</f>
        <v>1</v>
      </c>
      <c r="S45" s="67">
        <f>SUM(S43:S44)</f>
        <v>2</v>
      </c>
      <c r="T45" s="17"/>
      <c r="U45" s="17"/>
    </row>
    <row r="46" spans="1:21">
      <c r="A46" s="27"/>
      <c r="B46" s="16"/>
      <c r="C46" s="16"/>
      <c r="D46" s="16"/>
      <c r="E46" s="16"/>
      <c r="F46" s="16"/>
      <c r="G46" s="16"/>
      <c r="H46" s="16"/>
      <c r="I46" s="16"/>
      <c r="J46" s="12"/>
      <c r="K46" s="12"/>
      <c r="L46" s="13"/>
      <c r="M46" s="16"/>
      <c r="N46" s="16"/>
      <c r="O46" s="12"/>
      <c r="P46" s="12"/>
      <c r="Q46" s="26"/>
      <c r="R46" s="16"/>
      <c r="S46" s="16"/>
      <c r="T46" s="17"/>
      <c r="U46" s="17"/>
    </row>
    <row r="47" spans="1:21">
      <c r="A47" s="27" t="s">
        <v>38</v>
      </c>
      <c r="B47" s="36">
        <v>2</v>
      </c>
      <c r="C47" s="16">
        <v>313</v>
      </c>
      <c r="D47" s="16">
        <v>2</v>
      </c>
      <c r="E47" s="16">
        <v>0</v>
      </c>
      <c r="F47" s="16"/>
      <c r="G47" s="16">
        <v>1</v>
      </c>
      <c r="H47" s="16">
        <v>236</v>
      </c>
      <c r="I47" s="16">
        <v>13</v>
      </c>
      <c r="J47" s="12">
        <f>C47/(H47/6)</f>
        <v>7.9576271186440675</v>
      </c>
      <c r="K47" s="12">
        <f>C47/I47</f>
        <v>24.076923076923077</v>
      </c>
      <c r="L47" s="13">
        <f>C47/B47</f>
        <v>156.5</v>
      </c>
      <c r="M47" s="16">
        <v>22</v>
      </c>
      <c r="N47" s="16">
        <v>13</v>
      </c>
      <c r="O47" s="12">
        <f>(M47*4+N47*6)/C47*100</f>
        <v>53.035143769968052</v>
      </c>
      <c r="P47" s="12">
        <f>(M47*4)/C47*100</f>
        <v>28.115015974440894</v>
      </c>
      <c r="Q47" s="26">
        <f>(N47*6)/C47*100</f>
        <v>24.920127795527154</v>
      </c>
      <c r="R47" s="16">
        <v>2</v>
      </c>
      <c r="S47" s="30">
        <v>2</v>
      </c>
      <c r="T47" s="42"/>
      <c r="U47" s="17"/>
    </row>
    <row r="48" spans="1:21">
      <c r="A48" s="37"/>
      <c r="B48" s="36">
        <v>2</v>
      </c>
      <c r="C48" s="16">
        <v>301</v>
      </c>
      <c r="D48" s="16">
        <v>2</v>
      </c>
      <c r="E48" s="16">
        <v>0</v>
      </c>
      <c r="F48" s="16"/>
      <c r="G48" s="16">
        <v>1</v>
      </c>
      <c r="H48" s="16">
        <v>234</v>
      </c>
      <c r="I48" s="16">
        <v>14</v>
      </c>
      <c r="J48" s="12">
        <f>C48/(H48/6)</f>
        <v>7.7179487179487181</v>
      </c>
      <c r="K48" s="12">
        <f>C48/I48</f>
        <v>21.5</v>
      </c>
      <c r="L48" s="13">
        <f>C48/B48</f>
        <v>150.5</v>
      </c>
      <c r="M48" s="16">
        <v>28</v>
      </c>
      <c r="N48" s="16">
        <v>8</v>
      </c>
      <c r="O48" s="12">
        <f>(M48*4+N48*6)/C48*100</f>
        <v>53.156146179402</v>
      </c>
      <c r="P48" s="12">
        <f>(M48*4)/C48*100</f>
        <v>37.209302325581397</v>
      </c>
      <c r="Q48" s="26">
        <f>(N48*6)/C48*100</f>
        <v>15.946843853820598</v>
      </c>
      <c r="R48" s="16">
        <v>0</v>
      </c>
      <c r="S48" s="16">
        <v>0</v>
      </c>
      <c r="T48" s="42"/>
      <c r="U48" s="17"/>
    </row>
    <row r="49" spans="1:21">
      <c r="A49" s="37"/>
      <c r="B49" s="67">
        <f>SUM(B47:B48)</f>
        <v>4</v>
      </c>
      <c r="C49" s="67">
        <f>SUM(C47:C48)</f>
        <v>614</v>
      </c>
      <c r="D49" s="67">
        <f>SUM(D47:D48)</f>
        <v>4</v>
      </c>
      <c r="E49" s="67">
        <f>SUM(E47:E48)</f>
        <v>0</v>
      </c>
      <c r="F49" s="67"/>
      <c r="G49" s="67">
        <f>SUM(G47:G48)</f>
        <v>2</v>
      </c>
      <c r="H49" s="67">
        <f>SUM(H47:H48)</f>
        <v>470</v>
      </c>
      <c r="I49" s="67">
        <f>SUM(I47:I48)</f>
        <v>27</v>
      </c>
      <c r="J49" s="65">
        <f t="shared" ref="J49" si="53">C49/(H49/6)</f>
        <v>7.8382978723404264</v>
      </c>
      <c r="K49" s="65">
        <f t="shared" ref="K49" si="54">C49/I49</f>
        <v>22.74074074074074</v>
      </c>
      <c r="L49" s="66">
        <f t="shared" ref="L49" si="55">C49/B49</f>
        <v>153.5</v>
      </c>
      <c r="M49" s="67">
        <f>SUM(M47:M48)</f>
        <v>50</v>
      </c>
      <c r="N49" s="67">
        <f>SUM(N47:N48)</f>
        <v>21</v>
      </c>
      <c r="O49" s="65">
        <f t="shared" ref="O49" si="56">(M49*4+N49*6)/C49*100</f>
        <v>53.094462540716613</v>
      </c>
      <c r="P49" s="65">
        <f t="shared" ref="P49" si="57">(M49*4)/C49*100</f>
        <v>32.573289902280131</v>
      </c>
      <c r="Q49" s="68">
        <f t="shared" ref="Q49" si="58">(N49*6)/C49*100</f>
        <v>20.521172638436482</v>
      </c>
      <c r="R49" s="67">
        <f>SUM(R47:R48)</f>
        <v>2</v>
      </c>
      <c r="S49" s="72">
        <f>SUM(S47:S48)</f>
        <v>2</v>
      </c>
      <c r="T49" s="42"/>
      <c r="U49" s="17"/>
    </row>
    <row r="50" spans="1:21">
      <c r="A50" s="37"/>
      <c r="T50" s="17"/>
      <c r="U50" s="17"/>
    </row>
    <row r="51" spans="1:21">
      <c r="A51" s="37"/>
      <c r="B51" s="67"/>
      <c r="C51" s="67"/>
      <c r="D51" s="67"/>
      <c r="E51" s="67"/>
      <c r="F51" s="67"/>
      <c r="G51" s="67"/>
      <c r="H51" s="67"/>
      <c r="I51" s="67"/>
      <c r="J51" s="65" t="e">
        <f t="shared" ref="J51:J52" si="59">C51/(H51/6)</f>
        <v>#DIV/0!</v>
      </c>
      <c r="K51" s="65" t="e">
        <f t="shared" ref="K51:K52" si="60">C51/I51</f>
        <v>#DIV/0!</v>
      </c>
      <c r="L51" s="66" t="e">
        <f t="shared" ref="L51:L53" si="61">C51/B51</f>
        <v>#DIV/0!</v>
      </c>
      <c r="M51" s="67">
        <f>SUM(M43:M49)</f>
        <v>190</v>
      </c>
      <c r="N51" s="67">
        <f>SUM(N43:N49)</f>
        <v>84</v>
      </c>
      <c r="O51" s="65" t="e">
        <f t="shared" ref="O51" si="62">(M51*4+N51*6)/C51*100</f>
        <v>#DIV/0!</v>
      </c>
      <c r="P51" s="65" t="e">
        <f t="shared" ref="P51" si="63">(M51*4)/C51*100</f>
        <v>#DIV/0!</v>
      </c>
      <c r="Q51" s="68" t="e">
        <f t="shared" ref="Q51" si="64">(N51*6)/C51*100</f>
        <v>#DIV/0!</v>
      </c>
      <c r="R51" s="67">
        <f>SUM(R43:R49)</f>
        <v>6</v>
      </c>
      <c r="S51" s="67">
        <f>SUM(S43:S49)</f>
        <v>8</v>
      </c>
      <c r="T51" s="17"/>
      <c r="U51" s="17"/>
    </row>
    <row r="52" spans="1:21">
      <c r="A52" s="18"/>
      <c r="B52" s="16"/>
      <c r="C52" s="16"/>
      <c r="D52" s="16"/>
      <c r="E52" s="16"/>
      <c r="F52" s="16"/>
      <c r="G52" s="16"/>
      <c r="H52" s="16"/>
      <c r="I52" s="16"/>
      <c r="J52" s="12" t="e">
        <f t="shared" si="59"/>
        <v>#DIV/0!</v>
      </c>
      <c r="K52" s="12" t="e">
        <f t="shared" si="60"/>
        <v>#DIV/0!</v>
      </c>
      <c r="L52" s="13" t="e">
        <f t="shared" si="61"/>
        <v>#DIV/0!</v>
      </c>
      <c r="M52" s="16"/>
      <c r="N52" s="16"/>
      <c r="O52" s="12" t="e">
        <f t="shared" ref="O52:O53" si="65">(M52*4+N52*6)/C52*100</f>
        <v>#DIV/0!</v>
      </c>
      <c r="P52" s="12" t="e">
        <f t="shared" ref="P52:P53" si="66">(M52*4)/C52*100</f>
        <v>#DIV/0!</v>
      </c>
      <c r="Q52" s="26" t="e">
        <f t="shared" ref="Q52:Q53" si="67">(N52*6)/C52*100</f>
        <v>#DIV/0!</v>
      </c>
      <c r="R52" s="16"/>
      <c r="S52" s="16"/>
      <c r="T52" s="17"/>
      <c r="U52" s="17"/>
    </row>
    <row r="53" spans="1:21">
      <c r="A53" s="18"/>
      <c r="B53" s="36">
        <f t="shared" ref="B53:I53" si="68">SUM(B2:B52)</f>
        <v>110</v>
      </c>
      <c r="C53" s="36">
        <f t="shared" si="68"/>
        <v>17372</v>
      </c>
      <c r="D53" s="36">
        <f t="shared" si="68"/>
        <v>66</v>
      </c>
      <c r="E53" s="36">
        <f t="shared" si="68"/>
        <v>16</v>
      </c>
      <c r="F53" s="36">
        <f>SUM(F2:F52)</f>
        <v>26</v>
      </c>
      <c r="G53" s="36">
        <f>SUM(G2:G52)</f>
        <v>29</v>
      </c>
      <c r="H53" s="36">
        <f t="shared" si="68"/>
        <v>12567</v>
      </c>
      <c r="I53" s="36">
        <f t="shared" si="68"/>
        <v>718</v>
      </c>
      <c r="J53" s="47">
        <f>C53/(H53/6)</f>
        <v>8.2941036046789218</v>
      </c>
      <c r="K53" s="48">
        <f>C53/I53</f>
        <v>24.194986072423397</v>
      </c>
      <c r="L53" s="49">
        <f t="shared" si="61"/>
        <v>157.92727272727274</v>
      </c>
      <c r="M53" s="50">
        <f>SUM(M2:M52)</f>
        <v>1692</v>
      </c>
      <c r="N53" s="50">
        <f>SUM(N2:N52)</f>
        <v>664</v>
      </c>
      <c r="O53" s="48">
        <f t="shared" si="65"/>
        <v>61.892700897996775</v>
      </c>
      <c r="P53" s="48">
        <f t="shared" si="66"/>
        <v>38.959244761685468</v>
      </c>
      <c r="Q53" s="51">
        <f t="shared" si="67"/>
        <v>22.933456136311307</v>
      </c>
      <c r="R53" s="36">
        <f>SUM(R2:R52)</f>
        <v>95</v>
      </c>
      <c r="S53" s="36">
        <f>SUM(S2:S52)</f>
        <v>88</v>
      </c>
    </row>
    <row r="54" spans="1:21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6" t="s">
        <v>8</v>
      </c>
      <c r="K54" s="6" t="s">
        <v>9</v>
      </c>
      <c r="L54" s="38" t="s">
        <v>10</v>
      </c>
      <c r="M54" s="39" t="s">
        <v>11</v>
      </c>
      <c r="N54" s="39" t="s">
        <v>12</v>
      </c>
      <c r="O54" s="39" t="s">
        <v>13</v>
      </c>
      <c r="P54" s="4" t="s">
        <v>14</v>
      </c>
      <c r="Q54" s="4" t="s">
        <v>15</v>
      </c>
      <c r="R54" s="6" t="s">
        <v>16</v>
      </c>
      <c r="S54" s="6" t="s">
        <v>17</v>
      </c>
    </row>
    <row r="55" spans="1:21">
      <c r="F55" s="40"/>
      <c r="J55" s="41"/>
      <c r="K55" s="41"/>
      <c r="L55" s="46"/>
      <c r="O55" s="41"/>
      <c r="P55" s="41"/>
      <c r="Q55" s="41"/>
      <c r="R55" s="41"/>
      <c r="S55" s="41"/>
    </row>
    <row r="57" spans="1:21">
      <c r="A57" s="74"/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75" t="s">
        <v>6</v>
      </c>
      <c r="I57" s="75" t="s">
        <v>7</v>
      </c>
      <c r="J57" s="75" t="s">
        <v>8</v>
      </c>
      <c r="K57" s="75" t="s">
        <v>9</v>
      </c>
      <c r="L57" s="75" t="s">
        <v>10</v>
      </c>
      <c r="M57" s="75" t="s">
        <v>11</v>
      </c>
      <c r="N57" s="75" t="s">
        <v>12</v>
      </c>
      <c r="O57" s="75" t="s">
        <v>13</v>
      </c>
      <c r="P57" s="75" t="s">
        <v>14</v>
      </c>
      <c r="Q57" s="75" t="s">
        <v>15</v>
      </c>
      <c r="R57" s="75" t="s">
        <v>16</v>
      </c>
      <c r="S57" s="75" t="s">
        <v>17</v>
      </c>
    </row>
    <row r="58" spans="1:21">
      <c r="A58" s="76" t="s">
        <v>25</v>
      </c>
      <c r="B58" s="30">
        <v>2</v>
      </c>
      <c r="C58" s="30">
        <v>200</v>
      </c>
      <c r="D58" s="30">
        <v>0</v>
      </c>
      <c r="E58" s="30">
        <v>0</v>
      </c>
      <c r="F58" s="30"/>
      <c r="G58" s="30">
        <v>1</v>
      </c>
      <c r="H58" s="30">
        <v>227</v>
      </c>
      <c r="I58" s="30">
        <v>12</v>
      </c>
      <c r="J58" s="77">
        <v>5.2863436123348011</v>
      </c>
      <c r="K58" s="77">
        <v>16.666666666666668</v>
      </c>
      <c r="L58" s="78">
        <v>100</v>
      </c>
      <c r="M58" s="30">
        <v>14</v>
      </c>
      <c r="N58" s="30">
        <v>2</v>
      </c>
      <c r="O58" s="77">
        <v>34</v>
      </c>
      <c r="P58" s="77">
        <v>28.000000000000004</v>
      </c>
      <c r="Q58" s="79">
        <v>6</v>
      </c>
      <c r="R58" s="30">
        <v>1</v>
      </c>
      <c r="S58" s="30">
        <v>0</v>
      </c>
    </row>
    <row r="59" spans="1:21">
      <c r="A59" s="76" t="s">
        <v>24</v>
      </c>
      <c r="B59" s="30">
        <v>10</v>
      </c>
      <c r="C59" s="30">
        <v>1526</v>
      </c>
      <c r="D59" s="30">
        <v>6</v>
      </c>
      <c r="E59" s="30">
        <v>1</v>
      </c>
      <c r="F59" s="30">
        <v>4</v>
      </c>
      <c r="G59" s="30">
        <v>1</v>
      </c>
      <c r="H59" s="30">
        <v>1169</v>
      </c>
      <c r="I59" s="30">
        <v>75</v>
      </c>
      <c r="J59" s="77">
        <v>7.8323353293413174</v>
      </c>
      <c r="K59" s="77">
        <v>20.346666666666668</v>
      </c>
      <c r="L59" s="78">
        <v>152.6</v>
      </c>
      <c r="M59" s="30">
        <v>142</v>
      </c>
      <c r="N59" s="30">
        <v>37</v>
      </c>
      <c r="O59" s="77">
        <v>51.769331585845343</v>
      </c>
      <c r="P59" s="77">
        <v>37.22149410222805</v>
      </c>
      <c r="Q59" s="79">
        <v>14.547837483617302</v>
      </c>
      <c r="R59" s="30">
        <v>8</v>
      </c>
      <c r="S59" s="30">
        <v>8</v>
      </c>
    </row>
    <row r="60" spans="1:21">
      <c r="A60" s="76" t="s">
        <v>22</v>
      </c>
      <c r="B60" s="30">
        <v>10</v>
      </c>
      <c r="C60" s="30">
        <v>1722</v>
      </c>
      <c r="D60" s="30">
        <v>8</v>
      </c>
      <c r="E60" s="30">
        <v>1</v>
      </c>
      <c r="F60" s="30">
        <v>2</v>
      </c>
      <c r="G60" s="30">
        <v>3</v>
      </c>
      <c r="H60" s="30">
        <v>1166</v>
      </c>
      <c r="I60" s="30">
        <v>60</v>
      </c>
      <c r="J60" s="77">
        <v>8.8610634648370485</v>
      </c>
      <c r="K60" s="77">
        <v>28.7</v>
      </c>
      <c r="L60" s="78">
        <v>172.2</v>
      </c>
      <c r="M60" s="30">
        <v>138</v>
      </c>
      <c r="N60" s="30">
        <v>71</v>
      </c>
      <c r="O60" s="77">
        <v>56.79442508710801</v>
      </c>
      <c r="P60" s="77">
        <v>32.055749128919857</v>
      </c>
      <c r="Q60" s="79">
        <v>24.738675958188153</v>
      </c>
      <c r="R60" s="30">
        <v>9</v>
      </c>
      <c r="S60" s="30">
        <v>8</v>
      </c>
    </row>
    <row r="61" spans="1:21">
      <c r="A61" s="76" t="s">
        <v>19</v>
      </c>
      <c r="B61" s="30">
        <v>10</v>
      </c>
      <c r="C61" s="30">
        <v>1446</v>
      </c>
      <c r="D61" s="30">
        <v>3</v>
      </c>
      <c r="E61" s="30">
        <v>0</v>
      </c>
      <c r="F61" s="30"/>
      <c r="G61" s="30">
        <v>5</v>
      </c>
      <c r="H61" s="30">
        <v>1145</v>
      </c>
      <c r="I61" s="30">
        <v>59</v>
      </c>
      <c r="J61" s="77">
        <v>7.5772925764192136</v>
      </c>
      <c r="K61" s="77">
        <v>24.508474576271187</v>
      </c>
      <c r="L61" s="78">
        <v>144.6</v>
      </c>
      <c r="M61" s="30">
        <v>134</v>
      </c>
      <c r="N61" s="30">
        <v>29</v>
      </c>
      <c r="O61" s="77">
        <v>49.100968188105114</v>
      </c>
      <c r="P61" s="77">
        <v>37.067773167358233</v>
      </c>
      <c r="Q61" s="79">
        <v>12.033195020746888</v>
      </c>
      <c r="R61" s="30">
        <v>7</v>
      </c>
      <c r="S61" s="30">
        <v>6</v>
      </c>
    </row>
    <row r="62" spans="1:21">
      <c r="A62" s="76" t="s">
        <v>37</v>
      </c>
      <c r="B62" s="30">
        <v>4</v>
      </c>
      <c r="C62" s="30">
        <v>761</v>
      </c>
      <c r="D62" s="30">
        <v>3</v>
      </c>
      <c r="E62" s="30">
        <v>3</v>
      </c>
      <c r="F62" s="30">
        <v>2</v>
      </c>
      <c r="G62" s="30"/>
      <c r="H62" s="30">
        <v>447</v>
      </c>
      <c r="I62" s="30">
        <v>22</v>
      </c>
      <c r="J62" s="77">
        <v>10.214765100671141</v>
      </c>
      <c r="K62" s="77">
        <v>34.590909090909093</v>
      </c>
      <c r="L62" s="78">
        <v>190.25</v>
      </c>
      <c r="M62" s="30">
        <v>66</v>
      </c>
      <c r="N62" s="30">
        <v>33</v>
      </c>
      <c r="O62" s="77">
        <v>60.709592641261501</v>
      </c>
      <c r="P62" s="77">
        <v>34.691195795006571</v>
      </c>
      <c r="Q62" s="79">
        <v>26.018396846254927</v>
      </c>
      <c r="R62" s="30">
        <v>6</v>
      </c>
      <c r="S62" s="30">
        <v>6</v>
      </c>
    </row>
    <row r="63" spans="1:21">
      <c r="A63" s="76" t="s">
        <v>29</v>
      </c>
      <c r="B63" s="30">
        <v>4</v>
      </c>
      <c r="C63" s="30">
        <v>614</v>
      </c>
      <c r="D63" s="30">
        <v>4</v>
      </c>
      <c r="E63" s="30">
        <v>0</v>
      </c>
      <c r="F63" s="30"/>
      <c r="G63" s="30">
        <v>2</v>
      </c>
      <c r="H63" s="30">
        <v>470</v>
      </c>
      <c r="I63" s="30">
        <v>27</v>
      </c>
      <c r="J63" s="77">
        <v>7.8382978723404264</v>
      </c>
      <c r="K63" s="77">
        <v>22.74074074074074</v>
      </c>
      <c r="L63" s="78">
        <v>153.5</v>
      </c>
      <c r="M63" s="30">
        <v>50</v>
      </c>
      <c r="N63" s="30">
        <v>21</v>
      </c>
      <c r="O63" s="77">
        <v>53.094462540716613</v>
      </c>
      <c r="P63" s="77">
        <v>32.573289902280131</v>
      </c>
      <c r="Q63" s="79">
        <v>20.521172638436482</v>
      </c>
      <c r="R63" s="30">
        <v>2</v>
      </c>
      <c r="S63" s="30">
        <v>2</v>
      </c>
    </row>
    <row r="64" spans="1:21">
      <c r="A64" s="76" t="s">
        <v>28</v>
      </c>
      <c r="B64" s="30">
        <v>4</v>
      </c>
      <c r="C64" s="30">
        <v>494</v>
      </c>
      <c r="D64" s="30">
        <v>0</v>
      </c>
      <c r="E64" s="30">
        <v>0</v>
      </c>
      <c r="F64" s="30"/>
      <c r="G64" s="30">
        <v>2</v>
      </c>
      <c r="H64" s="30">
        <v>417</v>
      </c>
      <c r="I64" s="30">
        <v>26</v>
      </c>
      <c r="J64" s="77">
        <v>7.1079136690647484</v>
      </c>
      <c r="K64" s="77">
        <v>19</v>
      </c>
      <c r="L64" s="78">
        <v>123.5</v>
      </c>
      <c r="M64" s="30">
        <v>45</v>
      </c>
      <c r="N64" s="30">
        <v>21</v>
      </c>
      <c r="O64" s="77">
        <v>61.943319838056674</v>
      </c>
      <c r="P64" s="77">
        <v>36.43724696356275</v>
      </c>
      <c r="Q64" s="79">
        <v>25.506072874493928</v>
      </c>
      <c r="R64" s="30">
        <v>1</v>
      </c>
      <c r="S64" s="30">
        <v>2</v>
      </c>
    </row>
    <row r="65" spans="1:19">
      <c r="A65" s="80" t="s">
        <v>27</v>
      </c>
      <c r="B65" s="30">
        <v>8</v>
      </c>
      <c r="C65" s="30">
        <v>1220</v>
      </c>
      <c r="D65" s="30">
        <v>5</v>
      </c>
      <c r="E65" s="30">
        <v>1</v>
      </c>
      <c r="F65" s="30">
        <v>4</v>
      </c>
      <c r="G65" s="30"/>
      <c r="H65" s="30">
        <v>875</v>
      </c>
      <c r="I65" s="30">
        <v>63</v>
      </c>
      <c r="J65" s="77">
        <v>8.3657142857142848</v>
      </c>
      <c r="K65" s="77">
        <v>19.365079365079364</v>
      </c>
      <c r="L65" s="78">
        <v>152.5</v>
      </c>
      <c r="M65" s="30">
        <v>102</v>
      </c>
      <c r="N65" s="30">
        <v>45</v>
      </c>
      <c r="O65" s="77">
        <v>55.573770491803273</v>
      </c>
      <c r="P65" s="77">
        <v>33.442622950819676</v>
      </c>
      <c r="Q65" s="79">
        <v>22.131147540983605</v>
      </c>
      <c r="R65" s="30">
        <v>5</v>
      </c>
      <c r="S65" s="30">
        <v>4</v>
      </c>
    </row>
    <row r="66" spans="1:19">
      <c r="A66" s="76" t="s">
        <v>26</v>
      </c>
      <c r="B66" s="30">
        <v>4</v>
      </c>
      <c r="C66" s="30">
        <v>803</v>
      </c>
      <c r="D66" s="30">
        <v>4</v>
      </c>
      <c r="E66" s="30">
        <v>2</v>
      </c>
      <c r="F66" s="30">
        <v>1</v>
      </c>
      <c r="G66" s="30">
        <v>1</v>
      </c>
      <c r="H66" s="30">
        <v>481</v>
      </c>
      <c r="I66" s="30">
        <v>21</v>
      </c>
      <c r="J66" s="77">
        <v>10.016632016632016</v>
      </c>
      <c r="K66" s="77">
        <v>38.238095238095241</v>
      </c>
      <c r="L66" s="78">
        <v>200.75</v>
      </c>
      <c r="M66" s="30">
        <v>67</v>
      </c>
      <c r="N66" s="30">
        <v>32</v>
      </c>
      <c r="O66" s="77">
        <v>57.2851805728518</v>
      </c>
      <c r="P66" s="77">
        <v>33.374844333748442</v>
      </c>
      <c r="Q66" s="79">
        <v>23.910336239103362</v>
      </c>
      <c r="R66" s="30">
        <v>6</v>
      </c>
      <c r="S66" s="30">
        <v>4</v>
      </c>
    </row>
    <row r="67" spans="1:19">
      <c r="A67" s="81"/>
      <c r="B67" s="82">
        <f t="shared" ref="B67:I67" si="69">SUM(B58:B66)</f>
        <v>56</v>
      </c>
      <c r="C67" s="82">
        <f t="shared" si="69"/>
        <v>8786</v>
      </c>
      <c r="D67" s="82">
        <f t="shared" si="69"/>
        <v>33</v>
      </c>
      <c r="E67" s="82">
        <f t="shared" si="69"/>
        <v>8</v>
      </c>
      <c r="F67" s="82">
        <f t="shared" si="69"/>
        <v>13</v>
      </c>
      <c r="G67" s="82">
        <f t="shared" si="69"/>
        <v>15</v>
      </c>
      <c r="H67" s="82">
        <f t="shared" si="69"/>
        <v>6397</v>
      </c>
      <c r="I67" s="82">
        <f t="shared" si="69"/>
        <v>365</v>
      </c>
      <c r="J67" s="83">
        <f t="shared" ref="J67" si="70">C67/(H67/6)</f>
        <v>8.2407378458652492</v>
      </c>
      <c r="K67" s="83">
        <f t="shared" ref="K67" si="71">C67/I67</f>
        <v>24.07123287671233</v>
      </c>
      <c r="L67" s="84">
        <f t="shared" ref="L67" si="72">C67/B67</f>
        <v>156.89285714285714</v>
      </c>
      <c r="M67" s="82">
        <f>SUM(M58:M66)</f>
        <v>758</v>
      </c>
      <c r="N67" s="82">
        <f>SUM(N58:N66)</f>
        <v>291</v>
      </c>
      <c r="O67" s="83">
        <f t="shared" ref="O67" si="73">(M67*4+N67*6)/C67*100</f>
        <v>54.381971318005917</v>
      </c>
      <c r="P67" s="83">
        <f t="shared" ref="P67" si="74">(M67*4)/C67*100</f>
        <v>34.509446847256996</v>
      </c>
      <c r="Q67" s="85">
        <f t="shared" ref="Q67" si="75">(N67*6)/C67*100</f>
        <v>19.872524470748917</v>
      </c>
      <c r="R67" s="82">
        <f>SUM(R58:R66)</f>
        <v>45</v>
      </c>
      <c r="S67" s="82">
        <f>SUM(S58:S66)</f>
        <v>40</v>
      </c>
    </row>
    <row r="68" spans="1:19">
      <c r="B68" s="6" t="s">
        <v>0</v>
      </c>
      <c r="C68" s="6" t="s">
        <v>1</v>
      </c>
      <c r="D68" s="6" t="s">
        <v>2</v>
      </c>
      <c r="E68" s="6" t="s">
        <v>3</v>
      </c>
      <c r="F68" s="6" t="s">
        <v>30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38" t="s">
        <v>10</v>
      </c>
      <c r="M68" s="39" t="s">
        <v>11</v>
      </c>
      <c r="N68" s="39" t="s">
        <v>12</v>
      </c>
      <c r="O68" s="39" t="s">
        <v>13</v>
      </c>
      <c r="P68" s="4" t="s">
        <v>14</v>
      </c>
      <c r="Q68" s="4" t="s">
        <v>15</v>
      </c>
      <c r="R68" s="6" t="s">
        <v>16</v>
      </c>
      <c r="S68" s="6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2018-12-23T09:26:29Z</dcterms:created>
  <dcterms:modified xsi:type="dcterms:W3CDTF">2020-02-03T08:30:36Z</dcterms:modified>
</cp:coreProperties>
</file>