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10" windowWidth="18610" windowHeight="73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R64" i="1"/>
  <c r="Q64"/>
  <c r="P64"/>
  <c r="R62"/>
  <c r="Q62"/>
  <c r="P62"/>
  <c r="R60"/>
  <c r="Q60"/>
  <c r="P60"/>
  <c r="R59"/>
  <c r="Q59"/>
  <c r="P59"/>
  <c r="R58"/>
  <c r="Q58"/>
  <c r="P58"/>
  <c r="R57"/>
  <c r="Q57"/>
  <c r="P57"/>
  <c r="R56"/>
  <c r="Q56"/>
  <c r="P56"/>
  <c r="R61"/>
  <c r="Q61"/>
  <c r="P61"/>
  <c r="R63"/>
  <c r="Q63"/>
  <c r="P63"/>
  <c r="C65"/>
  <c r="S65"/>
  <c r="T65"/>
  <c r="N65"/>
  <c r="P65" s="1"/>
  <c r="O65"/>
  <c r="R65" s="1"/>
  <c r="H65"/>
  <c r="I65"/>
  <c r="L65" s="1"/>
  <c r="B65"/>
  <c r="D65"/>
  <c r="E65"/>
  <c r="F65"/>
  <c r="G65"/>
  <c r="M65" l="1"/>
  <c r="Q65"/>
  <c r="K65"/>
  <c r="J65"/>
  <c r="S48" l="1"/>
  <c r="T48"/>
  <c r="N48"/>
  <c r="O48"/>
  <c r="B48"/>
  <c r="C48"/>
  <c r="D48"/>
  <c r="E48"/>
  <c r="F48"/>
  <c r="H48"/>
  <c r="I48"/>
  <c r="S44"/>
  <c r="T44"/>
  <c r="N44"/>
  <c r="O44"/>
  <c r="B44"/>
  <c r="C44"/>
  <c r="D44"/>
  <c r="E44"/>
  <c r="F44"/>
  <c r="G44"/>
  <c r="H44"/>
  <c r="I44"/>
  <c r="S37"/>
  <c r="T37"/>
  <c r="N37"/>
  <c r="O37"/>
  <c r="B37"/>
  <c r="C37"/>
  <c r="D37"/>
  <c r="E37"/>
  <c r="G37"/>
  <c r="H37"/>
  <c r="I37"/>
  <c r="S33"/>
  <c r="T33"/>
  <c r="N33"/>
  <c r="O33"/>
  <c r="B33"/>
  <c r="C33"/>
  <c r="D33"/>
  <c r="E33"/>
  <c r="F33"/>
  <c r="H33"/>
  <c r="I33"/>
  <c r="S29"/>
  <c r="T29"/>
  <c r="N29"/>
  <c r="O29"/>
  <c r="H29"/>
  <c r="I29"/>
  <c r="B29"/>
  <c r="C29"/>
  <c r="D29"/>
  <c r="E29"/>
  <c r="G29"/>
  <c r="S24"/>
  <c r="T24"/>
  <c r="N24"/>
  <c r="O24"/>
  <c r="B24"/>
  <c r="C24"/>
  <c r="D24"/>
  <c r="E24"/>
  <c r="F24"/>
  <c r="G24"/>
  <c r="H24"/>
  <c r="I24"/>
  <c r="S20"/>
  <c r="T20"/>
  <c r="N20"/>
  <c r="O20"/>
  <c r="B20"/>
  <c r="C20"/>
  <c r="D20"/>
  <c r="E20"/>
  <c r="F20"/>
  <c r="G20"/>
  <c r="H20"/>
  <c r="I20"/>
  <c r="S15"/>
  <c r="T15"/>
  <c r="N15"/>
  <c r="O15"/>
  <c r="B15"/>
  <c r="C15"/>
  <c r="D15"/>
  <c r="E15"/>
  <c r="F15"/>
  <c r="G15"/>
  <c r="H15"/>
  <c r="I15"/>
  <c r="S8"/>
  <c r="T8"/>
  <c r="N8"/>
  <c r="O8"/>
  <c r="H8"/>
  <c r="L8" s="1"/>
  <c r="I8"/>
  <c r="B8"/>
  <c r="C8"/>
  <c r="D8"/>
  <c r="E8"/>
  <c r="F8"/>
  <c r="G8"/>
  <c r="R7"/>
  <c r="Q7"/>
  <c r="P7"/>
  <c r="M7"/>
  <c r="L7"/>
  <c r="K7"/>
  <c r="J7"/>
  <c r="K20" l="1"/>
  <c r="M44"/>
  <c r="L15"/>
  <c r="Q15"/>
  <c r="P44"/>
  <c r="Q44"/>
  <c r="Q20"/>
  <c r="R44"/>
  <c r="K44"/>
  <c r="Q8"/>
  <c r="M15"/>
  <c r="J44"/>
  <c r="L44"/>
  <c r="L20"/>
  <c r="J20"/>
  <c r="M20"/>
  <c r="R20"/>
  <c r="P20"/>
  <c r="K15"/>
  <c r="J15"/>
  <c r="R15"/>
  <c r="P15"/>
  <c r="R8"/>
  <c r="P8"/>
  <c r="M8"/>
  <c r="K8"/>
  <c r="J8"/>
  <c r="C51"/>
  <c r="H51"/>
  <c r="T51" l="1"/>
  <c r="F51" l="1"/>
  <c r="G51"/>
  <c r="S51" l="1"/>
  <c r="R19" l="1"/>
  <c r="Q19"/>
  <c r="P19"/>
  <c r="M19"/>
  <c r="L19"/>
  <c r="K19"/>
  <c r="J19"/>
  <c r="L50" l="1"/>
  <c r="L48"/>
  <c r="L47"/>
  <c r="L46"/>
  <c r="L43"/>
  <c r="L42"/>
  <c r="L41"/>
  <c r="L40"/>
  <c r="L39"/>
  <c r="L37"/>
  <c r="L36"/>
  <c r="L35"/>
  <c r="L34"/>
  <c r="L33"/>
  <c r="L32"/>
  <c r="L31"/>
  <c r="L29"/>
  <c r="L28"/>
  <c r="L27"/>
  <c r="L26"/>
  <c r="L24"/>
  <c r="L23"/>
  <c r="L22"/>
  <c r="L18"/>
  <c r="L17"/>
  <c r="L14"/>
  <c r="L13"/>
  <c r="L12"/>
  <c r="L5"/>
  <c r="L10"/>
  <c r="L6"/>
  <c r="L4"/>
  <c r="L3"/>
  <c r="L2"/>
  <c r="J2"/>
  <c r="N51"/>
  <c r="O51"/>
  <c r="I51"/>
  <c r="E51"/>
  <c r="D51"/>
  <c r="B51"/>
  <c r="R50"/>
  <c r="Q50"/>
  <c r="P50"/>
  <c r="M50"/>
  <c r="K50"/>
  <c r="J50"/>
  <c r="R48"/>
  <c r="Q48"/>
  <c r="P48"/>
  <c r="M48"/>
  <c r="K48"/>
  <c r="J48"/>
  <c r="R47"/>
  <c r="Q47"/>
  <c r="P47"/>
  <c r="M47"/>
  <c r="K47"/>
  <c r="J47"/>
  <c r="R46"/>
  <c r="Q46"/>
  <c r="P46"/>
  <c r="M46"/>
  <c r="K46"/>
  <c r="J46"/>
  <c r="R43"/>
  <c r="Q43"/>
  <c r="P43"/>
  <c r="M43"/>
  <c r="K43"/>
  <c r="J43"/>
  <c r="R42"/>
  <c r="Q42"/>
  <c r="P42"/>
  <c r="M42"/>
  <c r="K42"/>
  <c r="J42"/>
  <c r="R41"/>
  <c r="Q41"/>
  <c r="P41"/>
  <c r="M41"/>
  <c r="K41"/>
  <c r="J41"/>
  <c r="R40"/>
  <c r="Q40"/>
  <c r="P40"/>
  <c r="M40"/>
  <c r="K40"/>
  <c r="J40"/>
  <c r="R39"/>
  <c r="Q39"/>
  <c r="P39"/>
  <c r="M39"/>
  <c r="K39"/>
  <c r="J39"/>
  <c r="R37"/>
  <c r="Q37"/>
  <c r="P37"/>
  <c r="M37"/>
  <c r="K37"/>
  <c r="J37"/>
  <c r="R36"/>
  <c r="Q36"/>
  <c r="P36"/>
  <c r="M36"/>
  <c r="K36"/>
  <c r="J36"/>
  <c r="R35"/>
  <c r="Q35"/>
  <c r="P35"/>
  <c r="M35"/>
  <c r="K35"/>
  <c r="J35"/>
  <c r="R34"/>
  <c r="Q34"/>
  <c r="P34"/>
  <c r="M34"/>
  <c r="K34"/>
  <c r="J34"/>
  <c r="R33"/>
  <c r="Q33"/>
  <c r="P33"/>
  <c r="M33"/>
  <c r="K33"/>
  <c r="J33"/>
  <c r="R32"/>
  <c r="Q32"/>
  <c r="P32"/>
  <c r="M32"/>
  <c r="K32"/>
  <c r="J32"/>
  <c r="R31"/>
  <c r="Q31"/>
  <c r="P31"/>
  <c r="M31"/>
  <c r="K31"/>
  <c r="J31"/>
  <c r="R29"/>
  <c r="Q29"/>
  <c r="P29"/>
  <c r="M29"/>
  <c r="K29"/>
  <c r="J29"/>
  <c r="R28"/>
  <c r="Q28"/>
  <c r="P28"/>
  <c r="M28"/>
  <c r="K28"/>
  <c r="J28"/>
  <c r="R27"/>
  <c r="Q27"/>
  <c r="P27"/>
  <c r="M27"/>
  <c r="K27"/>
  <c r="J27"/>
  <c r="R26"/>
  <c r="Q26"/>
  <c r="P26"/>
  <c r="M26"/>
  <c r="K26"/>
  <c r="J26"/>
  <c r="R24"/>
  <c r="Q24"/>
  <c r="P24"/>
  <c r="M24"/>
  <c r="K24"/>
  <c r="J24"/>
  <c r="R23"/>
  <c r="Q23"/>
  <c r="P23"/>
  <c r="M23"/>
  <c r="K23"/>
  <c r="J23"/>
  <c r="R22"/>
  <c r="Q22"/>
  <c r="P22"/>
  <c r="M22"/>
  <c r="K22"/>
  <c r="J22"/>
  <c r="R18"/>
  <c r="Q18"/>
  <c r="P18"/>
  <c r="M18"/>
  <c r="K18"/>
  <c r="J18"/>
  <c r="R17"/>
  <c r="Q17"/>
  <c r="P17"/>
  <c r="M17"/>
  <c r="K17"/>
  <c r="J17"/>
  <c r="R14"/>
  <c r="Q14"/>
  <c r="P14"/>
  <c r="M14"/>
  <c r="K14"/>
  <c r="J14"/>
  <c r="R13"/>
  <c r="Q13"/>
  <c r="P13"/>
  <c r="M13"/>
  <c r="K13"/>
  <c r="J13"/>
  <c r="R12"/>
  <c r="Q12"/>
  <c r="P12"/>
  <c r="M12"/>
  <c r="K12"/>
  <c r="J12"/>
  <c r="R5"/>
  <c r="Q5"/>
  <c r="P5"/>
  <c r="M5"/>
  <c r="K5"/>
  <c r="J5"/>
  <c r="R10"/>
  <c r="Q10"/>
  <c r="P10"/>
  <c r="M10"/>
  <c r="K10"/>
  <c r="J10"/>
  <c r="R6"/>
  <c r="Q6"/>
  <c r="P6"/>
  <c r="M6"/>
  <c r="K6"/>
  <c r="J6"/>
  <c r="R4"/>
  <c r="Q4"/>
  <c r="P4"/>
  <c r="M4"/>
  <c r="K4"/>
  <c r="J4"/>
  <c r="R3"/>
  <c r="Q3"/>
  <c r="P3"/>
  <c r="M3"/>
  <c r="K3"/>
  <c r="J3"/>
  <c r="R2"/>
  <c r="Q2"/>
  <c r="P2"/>
  <c r="M2"/>
  <c r="K2"/>
  <c r="L51" l="1"/>
  <c r="K51"/>
  <c r="J51"/>
  <c r="R51"/>
  <c r="M51"/>
  <c r="P51"/>
  <c r="Q51"/>
</calcChain>
</file>

<file path=xl/sharedStrings.xml><?xml version="1.0" encoding="utf-8"?>
<sst xmlns="http://schemas.openxmlformats.org/spreadsheetml/2006/main" count="82" uniqueCount="41">
  <si>
    <t>Inns</t>
  </si>
  <si>
    <t>Runs</t>
  </si>
  <si>
    <t>150-200</t>
  </si>
  <si>
    <t>200+</t>
  </si>
  <si>
    <t>bat 1st</t>
  </si>
  <si>
    <t>Bat 2nd</t>
  </si>
  <si>
    <t>balls</t>
  </si>
  <si>
    <t>Wkts</t>
  </si>
  <si>
    <t>R/O</t>
  </si>
  <si>
    <t>R/Wt</t>
  </si>
  <si>
    <t>R/Inns</t>
  </si>
  <si>
    <t>Fours</t>
  </si>
  <si>
    <t>Sixes</t>
  </si>
  <si>
    <t>% of runs</t>
  </si>
  <si>
    <t>% fours</t>
  </si>
  <si>
    <t>% sixes</t>
  </si>
  <si>
    <t>50 pp</t>
  </si>
  <si>
    <t>50 run</t>
  </si>
  <si>
    <t>Basin R</t>
  </si>
  <si>
    <t>Hagley</t>
  </si>
  <si>
    <t xml:space="preserve">Molyneux </t>
  </si>
  <si>
    <t>Uni Oval</t>
  </si>
  <si>
    <t xml:space="preserve">Seddon </t>
  </si>
  <si>
    <t>Eden Outer</t>
  </si>
  <si>
    <t>Pukekura</t>
  </si>
  <si>
    <t>McLean</t>
  </si>
  <si>
    <t>rain CvA</t>
  </si>
  <si>
    <t>S/R</t>
  </si>
  <si>
    <t>century</t>
  </si>
  <si>
    <t>MtMaung</t>
  </si>
  <si>
    <t>Basin Reserve</t>
  </si>
  <si>
    <t>Eden Park Outer</t>
  </si>
  <si>
    <t>Mt Maunganui</t>
  </si>
  <si>
    <t>Total</t>
  </si>
  <si>
    <t>2019/20</t>
  </si>
  <si>
    <t>Molyneux Park</t>
  </si>
  <si>
    <t>McLean Park</t>
  </si>
  <si>
    <t>Pukekura Park</t>
  </si>
  <si>
    <t>Seddon Park</t>
  </si>
  <si>
    <t>University Oval</t>
  </si>
  <si>
    <t>Hagley Oval</t>
  </si>
</sst>
</file>

<file path=xl/styles.xml><?xml version="1.0" encoding="utf-8"?>
<styleSheet xmlns="http://schemas.openxmlformats.org/spreadsheetml/2006/main">
  <fonts count="13">
    <font>
      <sz val="11"/>
      <color theme="1"/>
      <name val="Arial"/>
      <family val="2"/>
    </font>
    <font>
      <b/>
      <sz val="8"/>
      <name val="Arial"/>
      <family val="2"/>
    </font>
    <font>
      <b/>
      <sz val="10"/>
      <name val="Times New Roman"/>
      <family val="1"/>
    </font>
    <font>
      <sz val="9"/>
      <color theme="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2" fontId="4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0" fillId="0" borderId="0" xfId="0" applyFill="1"/>
    <xf numFmtId="2" fontId="4" fillId="0" borderId="3" xfId="0" applyNumberFormat="1" applyFont="1" applyFill="1" applyBorder="1" applyAlignment="1">
      <alignment horizontal="center"/>
    </xf>
    <xf numFmtId="0" fontId="3" fillId="0" borderId="0" xfId="0" applyFont="1" applyFill="1"/>
    <xf numFmtId="2" fontId="4" fillId="0" borderId="4" xfId="0" applyNumberFormat="1" applyFont="1" applyFill="1" applyBorder="1" applyAlignment="1">
      <alignment horizontal="center"/>
    </xf>
    <xf numFmtId="1" fontId="4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2" fontId="4" fillId="0" borderId="5" xfId="0" applyNumberFormat="1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3" fillId="0" borderId="2" xfId="0" applyFont="1" applyBorder="1" applyAlignment="1">
      <alignment horizontal="left"/>
    </xf>
    <xf numFmtId="1" fontId="3" fillId="0" borderId="2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0" fontId="4" fillId="0" borderId="0" xfId="0" applyFont="1" applyFill="1"/>
    <xf numFmtId="0" fontId="3" fillId="0" borderId="3" xfId="0" applyFont="1" applyFill="1" applyBorder="1" applyAlignment="1">
      <alignment horizontal="left"/>
    </xf>
    <xf numFmtId="2" fontId="3" fillId="0" borderId="2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8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6" fillId="0" borderId="0" xfId="0" applyFont="1" applyFill="1"/>
    <xf numFmtId="0" fontId="3" fillId="0" borderId="0" xfId="0" applyFont="1" applyBorder="1" applyAlignment="1">
      <alignment horizontal="left"/>
    </xf>
    <xf numFmtId="2" fontId="10" fillId="0" borderId="2" xfId="0" applyNumberFormat="1" applyFont="1" applyFill="1" applyBorder="1" applyAlignment="1">
      <alignment horizontal="center"/>
    </xf>
    <xf numFmtId="1" fontId="10" fillId="0" borderId="2" xfId="0" applyNumberFormat="1" applyFont="1" applyFill="1" applyBorder="1" applyAlignment="1">
      <alignment horizontal="center"/>
    </xf>
    <xf numFmtId="1" fontId="9" fillId="0" borderId="2" xfId="0" applyNumberFormat="1" applyFont="1" applyFill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0" fontId="3" fillId="2" borderId="2" xfId="0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1" fontId="4" fillId="2" borderId="2" xfId="0" applyNumberFormat="1" applyFont="1" applyFill="1" applyBorder="1" applyAlignment="1">
      <alignment horizontal="center"/>
    </xf>
    <xf numFmtId="2" fontId="4" fillId="2" borderId="3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" fontId="0" fillId="0" borderId="0" xfId="0" applyNumberFormat="1" applyFill="1"/>
    <xf numFmtId="0" fontId="3" fillId="3" borderId="0" xfId="0" applyFont="1" applyFill="1"/>
    <xf numFmtId="0" fontId="3" fillId="4" borderId="2" xfId="0" applyFont="1" applyFill="1" applyBorder="1" applyAlignment="1">
      <alignment horizontal="center"/>
    </xf>
    <xf numFmtId="0" fontId="3" fillId="4" borderId="0" xfId="0" applyFont="1" applyFill="1" applyAlignment="1">
      <alignment horizontal="left"/>
    </xf>
    <xf numFmtId="2" fontId="10" fillId="0" borderId="2" xfId="0" applyNumberFormat="1" applyFont="1" applyBorder="1" applyAlignment="1">
      <alignment horizontal="center"/>
    </xf>
    <xf numFmtId="0" fontId="0" fillId="0" borderId="2" xfId="0" applyBorder="1"/>
    <xf numFmtId="0" fontId="7" fillId="3" borderId="0" xfId="0" applyFont="1" applyFill="1"/>
    <xf numFmtId="0" fontId="7" fillId="4" borderId="0" xfId="0" applyFont="1" applyFill="1"/>
    <xf numFmtId="2" fontId="4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/>
    <xf numFmtId="1" fontId="3" fillId="2" borderId="2" xfId="0" applyNumberFormat="1" applyFont="1" applyFill="1" applyBorder="1"/>
    <xf numFmtId="0" fontId="3" fillId="0" borderId="2" xfId="0" applyFont="1" applyFill="1" applyBorder="1"/>
    <xf numFmtId="1" fontId="3" fillId="0" borderId="2" xfId="0" applyNumberFormat="1" applyFont="1" applyFill="1" applyBorder="1"/>
    <xf numFmtId="2" fontId="3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11" fillId="0" borderId="2" xfId="0" applyFont="1" applyBorder="1"/>
    <xf numFmtId="2" fontId="12" fillId="0" borderId="2" xfId="0" applyNumberFormat="1" applyFont="1" applyFill="1" applyBorder="1" applyAlignment="1">
      <alignment horizontal="center"/>
    </xf>
    <xf numFmtId="1" fontId="12" fillId="0" borderId="2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0"/>
  <sheetViews>
    <sheetView tabSelected="1" topLeftCell="A43" workbookViewId="0">
      <selection activeCell="L48" sqref="L48"/>
    </sheetView>
  </sheetViews>
  <sheetFormatPr defaultRowHeight="14"/>
  <cols>
    <col min="1" max="1" width="10.08203125" customWidth="1"/>
    <col min="2" max="2" width="6" customWidth="1"/>
    <col min="3" max="3" width="5.9140625" customWidth="1"/>
    <col min="4" max="4" width="6.33203125" customWidth="1"/>
    <col min="5" max="5" width="5.4140625" customWidth="1"/>
    <col min="6" max="6" width="6.9140625" customWidth="1"/>
    <col min="7" max="7" width="6.33203125" customWidth="1"/>
    <col min="8" max="8" width="5.5" customWidth="1"/>
    <col min="9" max="9" width="5.08203125" customWidth="1"/>
    <col min="10" max="10" width="5.9140625" customWidth="1"/>
    <col min="11" max="12" width="7.33203125" customWidth="1"/>
    <col min="13" max="13" width="6.4140625" customWidth="1"/>
    <col min="14" max="14" width="4.9140625" customWidth="1"/>
    <col min="15" max="15" width="5.6640625" customWidth="1"/>
    <col min="16" max="16" width="6.58203125" customWidth="1"/>
    <col min="17" max="17" width="6.1640625" customWidth="1"/>
    <col min="18" max="18" width="7" customWidth="1"/>
    <col min="19" max="19" width="5.25" customWidth="1"/>
    <col min="20" max="20" width="6.08203125" customWidth="1"/>
  </cols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27</v>
      </c>
      <c r="M1" s="2" t="s">
        <v>10</v>
      </c>
      <c r="N1" s="3" t="s">
        <v>11</v>
      </c>
      <c r="O1" s="3" t="s">
        <v>12</v>
      </c>
      <c r="P1" s="3" t="s">
        <v>13</v>
      </c>
      <c r="Q1" s="4" t="s">
        <v>14</v>
      </c>
      <c r="R1" s="5" t="s">
        <v>15</v>
      </c>
      <c r="S1" s="6" t="s">
        <v>17</v>
      </c>
      <c r="T1" s="6" t="s">
        <v>16</v>
      </c>
    </row>
    <row r="2" spans="1:23">
      <c r="A2" s="7" t="s">
        <v>18</v>
      </c>
      <c r="B2" s="8">
        <v>2</v>
      </c>
      <c r="C2" s="9">
        <v>342</v>
      </c>
      <c r="D2" s="9">
        <v>2</v>
      </c>
      <c r="E2" s="9">
        <v>0</v>
      </c>
      <c r="F2" s="10">
        <v>1</v>
      </c>
      <c r="H2" s="10">
        <v>240</v>
      </c>
      <c r="I2" s="9">
        <v>15</v>
      </c>
      <c r="J2" s="11">
        <f t="shared" ref="J2:J24" si="0">C2/(H2/6)</f>
        <v>8.5500000000000007</v>
      </c>
      <c r="K2" s="11">
        <f t="shared" ref="K2:K24" si="1">C2/I2</f>
        <v>22.8</v>
      </c>
      <c r="L2" s="13">
        <f>H2/I2</f>
        <v>16</v>
      </c>
      <c r="M2" s="12">
        <f t="shared" ref="M2:M37" si="2">C2/B2</f>
        <v>171</v>
      </c>
      <c r="N2" s="8">
        <v>26</v>
      </c>
      <c r="O2" s="8">
        <v>14</v>
      </c>
      <c r="P2" s="13">
        <f>(N2*4+O2*6)/C2*100</f>
        <v>54.970760233918128</v>
      </c>
      <c r="Q2" s="13">
        <f>(N2*4)/C2*100</f>
        <v>30.409356725146196</v>
      </c>
      <c r="R2" s="14">
        <f>(O2*6)/C2*100</f>
        <v>24.561403508771928</v>
      </c>
      <c r="S2" s="15">
        <v>1</v>
      </c>
      <c r="T2" s="15">
        <v>1</v>
      </c>
      <c r="U2" s="18"/>
      <c r="V2" s="18"/>
      <c r="W2" s="18"/>
    </row>
    <row r="3" spans="1:23">
      <c r="A3" s="16"/>
      <c r="B3" s="15">
        <v>2</v>
      </c>
      <c r="C3" s="17">
        <v>363</v>
      </c>
      <c r="D3" s="17">
        <v>2</v>
      </c>
      <c r="E3" s="17">
        <v>0</v>
      </c>
      <c r="F3" s="17">
        <v>1</v>
      </c>
      <c r="G3" s="17"/>
      <c r="H3" s="17">
        <v>240</v>
      </c>
      <c r="I3" s="17">
        <v>5</v>
      </c>
      <c r="J3" s="11">
        <f t="shared" si="0"/>
        <v>9.0749999999999993</v>
      </c>
      <c r="K3" s="11">
        <f t="shared" si="1"/>
        <v>72.599999999999994</v>
      </c>
      <c r="L3" s="13">
        <f t="shared" ref="L3:L8" si="3">H3/I3</f>
        <v>48</v>
      </c>
      <c r="M3" s="12">
        <f t="shared" si="2"/>
        <v>181.5</v>
      </c>
      <c r="N3" s="17">
        <v>31</v>
      </c>
      <c r="O3" s="17">
        <v>14</v>
      </c>
      <c r="P3" s="13">
        <f t="shared" ref="P3:P15" si="4">(N3*4+O3*6)/C3*100</f>
        <v>57.300275482093667</v>
      </c>
      <c r="Q3" s="13">
        <f t="shared" ref="Q3:Q13" si="5">(N3*4)/C3*100</f>
        <v>34.159779614325068</v>
      </c>
      <c r="R3" s="14">
        <f t="shared" ref="R3:R13" si="6">(O3*6)/C3*100</f>
        <v>23.140495867768596</v>
      </c>
      <c r="S3" s="15">
        <v>4</v>
      </c>
      <c r="T3" s="15">
        <v>3</v>
      </c>
      <c r="U3" s="25"/>
      <c r="V3" s="18"/>
      <c r="W3" s="18"/>
    </row>
    <row r="4" spans="1:23">
      <c r="A4" s="16"/>
      <c r="B4" s="15">
        <v>2</v>
      </c>
      <c r="C4" s="17">
        <v>324</v>
      </c>
      <c r="D4" s="17">
        <v>1</v>
      </c>
      <c r="E4" s="17">
        <v>0</v>
      </c>
      <c r="F4" s="17">
        <v>1</v>
      </c>
      <c r="G4" s="17"/>
      <c r="H4" s="17">
        <v>231</v>
      </c>
      <c r="I4" s="17">
        <v>14</v>
      </c>
      <c r="J4" s="11">
        <f t="shared" si="0"/>
        <v>8.4155844155844157</v>
      </c>
      <c r="K4" s="11">
        <f t="shared" si="1"/>
        <v>23.142857142857142</v>
      </c>
      <c r="L4" s="13">
        <f t="shared" si="3"/>
        <v>16.5</v>
      </c>
      <c r="M4" s="12">
        <f t="shared" si="2"/>
        <v>162</v>
      </c>
      <c r="N4" s="17">
        <v>29</v>
      </c>
      <c r="O4" s="17">
        <v>7</v>
      </c>
      <c r="P4" s="13">
        <f t="shared" si="4"/>
        <v>48.76543209876543</v>
      </c>
      <c r="Q4" s="13">
        <f t="shared" si="5"/>
        <v>35.802469135802468</v>
      </c>
      <c r="R4" s="14">
        <f t="shared" si="6"/>
        <v>12.962962962962962</v>
      </c>
      <c r="S4" s="15">
        <v>1</v>
      </c>
      <c r="T4" s="15">
        <v>2</v>
      </c>
      <c r="U4" s="18"/>
      <c r="V4" s="18"/>
      <c r="W4" s="18"/>
    </row>
    <row r="5" spans="1:23">
      <c r="A5" s="16"/>
      <c r="B5" s="15">
        <v>2</v>
      </c>
      <c r="C5" s="15">
        <v>293</v>
      </c>
      <c r="D5" s="15">
        <v>0</v>
      </c>
      <c r="E5" s="15">
        <v>0</v>
      </c>
      <c r="F5" s="15">
        <v>1</v>
      </c>
      <c r="G5" s="15"/>
      <c r="H5" s="15">
        <v>240</v>
      </c>
      <c r="I5" s="15">
        <v>17</v>
      </c>
      <c r="J5" s="11">
        <f>C5/(H5/6)</f>
        <v>7.3250000000000002</v>
      </c>
      <c r="K5" s="11">
        <f>C5/I5</f>
        <v>17.235294117647058</v>
      </c>
      <c r="L5" s="13">
        <f>H5/I5</f>
        <v>14.117647058823529</v>
      </c>
      <c r="M5" s="12">
        <f>C5/B5</f>
        <v>146.5</v>
      </c>
      <c r="N5" s="15">
        <v>28</v>
      </c>
      <c r="O5" s="15">
        <v>5</v>
      </c>
      <c r="P5" s="11">
        <f>(N5*4+O5*6)/C5*100</f>
        <v>48.464163822525599</v>
      </c>
      <c r="Q5" s="11">
        <f>(N5*4)/C5*100</f>
        <v>38.225255972696246</v>
      </c>
      <c r="R5" s="19">
        <f>(O5*6)/C5*100</f>
        <v>10.238907849829351</v>
      </c>
      <c r="S5" s="15">
        <v>1</v>
      </c>
      <c r="T5" s="15">
        <v>0</v>
      </c>
      <c r="U5" s="18"/>
      <c r="V5" s="18"/>
      <c r="W5" s="18"/>
    </row>
    <row r="6" spans="1:23">
      <c r="A6" s="16"/>
      <c r="B6" s="15">
        <v>2</v>
      </c>
      <c r="C6" s="17">
        <v>331</v>
      </c>
      <c r="D6" s="17">
        <v>2</v>
      </c>
      <c r="E6" s="17">
        <v>0</v>
      </c>
      <c r="F6" s="17"/>
      <c r="G6" s="17">
        <v>1</v>
      </c>
      <c r="H6" s="17">
        <v>228</v>
      </c>
      <c r="I6" s="17">
        <v>11</v>
      </c>
      <c r="J6" s="11">
        <f t="shared" ref="J6" si="7">C6/(H6/6)</f>
        <v>8.7105263157894743</v>
      </c>
      <c r="K6" s="11">
        <f t="shared" ref="K6" si="8">C6/I6</f>
        <v>30.09090909090909</v>
      </c>
      <c r="L6" s="13">
        <f t="shared" si="3"/>
        <v>20.727272727272727</v>
      </c>
      <c r="M6" s="12">
        <f t="shared" si="2"/>
        <v>165.5</v>
      </c>
      <c r="N6" s="15">
        <v>24</v>
      </c>
      <c r="O6" s="15">
        <v>10</v>
      </c>
      <c r="P6" s="11">
        <f t="shared" si="4"/>
        <v>47.129909365558916</v>
      </c>
      <c r="Q6" s="60">
        <f t="shared" si="5"/>
        <v>29.003021148036257</v>
      </c>
      <c r="R6" s="60">
        <f t="shared" si="6"/>
        <v>18.126888217522659</v>
      </c>
      <c r="S6" s="61">
        <v>3</v>
      </c>
      <c r="T6" s="62">
        <v>2</v>
      </c>
      <c r="U6" s="58" t="s">
        <v>28</v>
      </c>
      <c r="V6" s="18"/>
      <c r="W6" s="18"/>
    </row>
    <row r="7" spans="1:23">
      <c r="A7" s="16"/>
      <c r="B7" s="15">
        <v>2</v>
      </c>
      <c r="C7" s="17">
        <v>314</v>
      </c>
      <c r="D7" s="17">
        <v>1</v>
      </c>
      <c r="E7" s="17">
        <v>0</v>
      </c>
      <c r="F7" s="17">
        <v>1</v>
      </c>
      <c r="G7" s="17"/>
      <c r="H7" s="17">
        <v>240</v>
      </c>
      <c r="I7" s="17">
        <v>16</v>
      </c>
      <c r="J7" s="11">
        <f>C7/(H7/6)</f>
        <v>7.85</v>
      </c>
      <c r="K7" s="11">
        <f>C7/I7</f>
        <v>19.625</v>
      </c>
      <c r="L7" s="13">
        <f t="shared" si="3"/>
        <v>15</v>
      </c>
      <c r="M7" s="12">
        <f>C7/B7</f>
        <v>157</v>
      </c>
      <c r="N7" s="15">
        <v>22</v>
      </c>
      <c r="O7" s="15">
        <v>9</v>
      </c>
      <c r="P7" s="11">
        <f>(N7*4+O7*6)/C7*100</f>
        <v>45.222929936305732</v>
      </c>
      <c r="Q7" s="11">
        <f>(N7*4)/C7*100</f>
        <v>28.02547770700637</v>
      </c>
      <c r="R7" s="11">
        <f>(O7*6)/C7*100</f>
        <v>17.197452229299362</v>
      </c>
      <c r="S7" s="36">
        <v>1</v>
      </c>
      <c r="T7" s="36">
        <v>1</v>
      </c>
      <c r="U7" s="36"/>
      <c r="V7" s="18"/>
      <c r="W7" s="18"/>
    </row>
    <row r="8" spans="1:23">
      <c r="A8" s="16"/>
      <c r="B8" s="47">
        <f t="shared" ref="B8:I8" si="9">SUM(B2:B7)</f>
        <v>12</v>
      </c>
      <c r="C8" s="47">
        <f t="shared" si="9"/>
        <v>1967</v>
      </c>
      <c r="D8" s="47">
        <f t="shared" si="9"/>
        <v>8</v>
      </c>
      <c r="E8" s="47">
        <f t="shared" si="9"/>
        <v>0</v>
      </c>
      <c r="F8" s="47">
        <f t="shared" si="9"/>
        <v>5</v>
      </c>
      <c r="G8" s="47">
        <f t="shared" si="9"/>
        <v>1</v>
      </c>
      <c r="H8" s="47">
        <f t="shared" si="9"/>
        <v>1419</v>
      </c>
      <c r="I8" s="47">
        <f t="shared" si="9"/>
        <v>78</v>
      </c>
      <c r="J8" s="48">
        <f t="shared" ref="J8" si="10">C8/(H8/6)</f>
        <v>8.3171247357293865</v>
      </c>
      <c r="K8" s="48">
        <f t="shared" ref="K8" si="11">C8/I8</f>
        <v>25.217948717948719</v>
      </c>
      <c r="L8" s="48">
        <f t="shared" si="3"/>
        <v>18.192307692307693</v>
      </c>
      <c r="M8" s="49">
        <f t="shared" ref="M8" si="12">C8/B8</f>
        <v>163.91666666666666</v>
      </c>
      <c r="N8" s="47">
        <f>SUM(N2:N7)</f>
        <v>160</v>
      </c>
      <c r="O8" s="47">
        <f>SUM(O2:O7)</f>
        <v>59</v>
      </c>
      <c r="P8" s="48">
        <f t="shared" ref="P8" si="13">(N8*4+O8*6)/C8*100</f>
        <v>50.533807829181498</v>
      </c>
      <c r="Q8" s="48">
        <f t="shared" ref="Q8" si="14">(N8*4)/C8*100</f>
        <v>32.536858159633958</v>
      </c>
      <c r="R8" s="48">
        <f t="shared" ref="R8" si="15">(O8*6)/C8*100</f>
        <v>17.996949669547536</v>
      </c>
      <c r="S8" s="47">
        <f>SUM(S2:S7)</f>
        <v>11</v>
      </c>
      <c r="T8" s="47">
        <f>SUM(T2:T7)</f>
        <v>9</v>
      </c>
      <c r="U8" s="15"/>
      <c r="V8" s="18"/>
      <c r="W8" s="18"/>
    </row>
    <row r="9" spans="1:23">
      <c r="A9" s="16"/>
      <c r="S9" s="18"/>
      <c r="T9" s="18"/>
      <c r="U9" s="18"/>
      <c r="V9" s="18"/>
      <c r="W9" s="18"/>
    </row>
    <row r="10" spans="1:23">
      <c r="A10" s="16" t="s">
        <v>19</v>
      </c>
      <c r="B10" s="15">
        <v>2</v>
      </c>
      <c r="C10" s="17">
        <v>259</v>
      </c>
      <c r="D10" s="17">
        <v>0</v>
      </c>
      <c r="E10" s="17">
        <v>0</v>
      </c>
      <c r="F10" s="17"/>
      <c r="G10" s="17">
        <v>1</v>
      </c>
      <c r="H10" s="17">
        <v>230</v>
      </c>
      <c r="I10" s="17">
        <v>14</v>
      </c>
      <c r="J10" s="11">
        <f t="shared" si="0"/>
        <v>6.7565217391304344</v>
      </c>
      <c r="K10" s="11">
        <f t="shared" si="1"/>
        <v>18.5</v>
      </c>
      <c r="L10" s="13">
        <f t="shared" ref="L10:L15" si="16">H10/I10</f>
        <v>16.428571428571427</v>
      </c>
      <c r="M10" s="12">
        <f t="shared" si="2"/>
        <v>129.5</v>
      </c>
      <c r="N10" s="15">
        <v>21</v>
      </c>
      <c r="O10" s="15">
        <v>3</v>
      </c>
      <c r="P10" s="13">
        <f t="shared" si="4"/>
        <v>39.382239382239383</v>
      </c>
      <c r="Q10" s="13">
        <f t="shared" si="5"/>
        <v>32.432432432432435</v>
      </c>
      <c r="R10" s="14">
        <f t="shared" si="6"/>
        <v>6.9498069498069501</v>
      </c>
      <c r="S10" s="15"/>
      <c r="T10" s="15">
        <v>1</v>
      </c>
      <c r="U10" s="25"/>
      <c r="V10" s="18"/>
      <c r="W10" s="18"/>
    </row>
    <row r="11" spans="1:23">
      <c r="A11" s="53" t="s">
        <v>26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18"/>
      <c r="V11" s="18"/>
      <c r="W11" s="18"/>
    </row>
    <row r="12" spans="1:23">
      <c r="A12" s="16"/>
      <c r="B12" s="15">
        <v>2</v>
      </c>
      <c r="C12" s="15">
        <v>441</v>
      </c>
      <c r="D12" s="15">
        <v>2</v>
      </c>
      <c r="E12" s="15">
        <v>2</v>
      </c>
      <c r="F12" s="15"/>
      <c r="G12" s="15">
        <v>1</v>
      </c>
      <c r="H12" s="15">
        <v>233</v>
      </c>
      <c r="I12" s="15">
        <v>10</v>
      </c>
      <c r="J12" s="11">
        <f>C12/(H12/6)</f>
        <v>11.356223175965665</v>
      </c>
      <c r="K12" s="11">
        <f>C12/I12</f>
        <v>44.1</v>
      </c>
      <c r="L12" s="13">
        <f t="shared" si="16"/>
        <v>23.3</v>
      </c>
      <c r="M12" s="12">
        <f t="shared" si="2"/>
        <v>220.5</v>
      </c>
      <c r="N12" s="15">
        <v>36</v>
      </c>
      <c r="O12" s="15">
        <v>23</v>
      </c>
      <c r="P12" s="11">
        <f t="shared" si="4"/>
        <v>63.945578231292522</v>
      </c>
      <c r="Q12" s="11">
        <f t="shared" si="5"/>
        <v>32.653061224489797</v>
      </c>
      <c r="R12" s="19">
        <f t="shared" si="6"/>
        <v>31.292517006802722</v>
      </c>
      <c r="S12" s="15">
        <v>4</v>
      </c>
      <c r="T12" s="15">
        <v>3</v>
      </c>
      <c r="U12" s="37"/>
      <c r="V12" s="18"/>
      <c r="W12" s="18"/>
    </row>
    <row r="13" spans="1:23">
      <c r="A13" s="16"/>
      <c r="B13" s="15">
        <v>2</v>
      </c>
      <c r="C13" s="15">
        <v>345</v>
      </c>
      <c r="D13" s="15">
        <v>2</v>
      </c>
      <c r="E13" s="15">
        <v>0</v>
      </c>
      <c r="F13" s="15">
        <v>1</v>
      </c>
      <c r="G13" s="15"/>
      <c r="H13" s="15">
        <v>240</v>
      </c>
      <c r="I13" s="15">
        <v>16</v>
      </c>
      <c r="J13" s="11">
        <f t="shared" ref="J13:J15" si="17">C13/(H13/6)</f>
        <v>8.625</v>
      </c>
      <c r="K13" s="11">
        <f t="shared" ref="K13:K15" si="18">C13/I13</f>
        <v>21.5625</v>
      </c>
      <c r="L13" s="13">
        <f t="shared" si="16"/>
        <v>15</v>
      </c>
      <c r="M13" s="12">
        <f t="shared" si="2"/>
        <v>172.5</v>
      </c>
      <c r="N13" s="15">
        <v>29</v>
      </c>
      <c r="O13" s="15">
        <v>9</v>
      </c>
      <c r="P13" s="11">
        <f t="shared" si="4"/>
        <v>49.275362318840585</v>
      </c>
      <c r="Q13" s="11">
        <f t="shared" si="5"/>
        <v>33.623188405797102</v>
      </c>
      <c r="R13" s="19">
        <f t="shared" si="6"/>
        <v>15.65217391304348</v>
      </c>
      <c r="S13" s="15">
        <v>2</v>
      </c>
      <c r="T13" s="15">
        <v>3</v>
      </c>
      <c r="U13" s="18"/>
      <c r="V13" s="18"/>
      <c r="W13" s="18"/>
    </row>
    <row r="14" spans="1:23">
      <c r="A14" s="16"/>
      <c r="B14" s="15">
        <v>2</v>
      </c>
      <c r="C14" s="15">
        <v>335</v>
      </c>
      <c r="D14" s="15">
        <v>2</v>
      </c>
      <c r="E14" s="15">
        <v>0</v>
      </c>
      <c r="F14" s="15"/>
      <c r="G14" s="15">
        <v>1</v>
      </c>
      <c r="H14" s="15">
        <v>233</v>
      </c>
      <c r="I14" s="15">
        <v>9</v>
      </c>
      <c r="J14" s="11">
        <f t="shared" si="17"/>
        <v>8.6266094420600847</v>
      </c>
      <c r="K14" s="11">
        <f t="shared" si="18"/>
        <v>37.222222222222221</v>
      </c>
      <c r="L14" s="13">
        <f t="shared" si="16"/>
        <v>25.888888888888889</v>
      </c>
      <c r="M14" s="12">
        <f t="shared" si="2"/>
        <v>167.5</v>
      </c>
      <c r="N14" s="15">
        <v>32</v>
      </c>
      <c r="O14" s="15">
        <v>10</v>
      </c>
      <c r="P14" s="11">
        <f t="shared" si="4"/>
        <v>56.119402985074629</v>
      </c>
      <c r="Q14" s="11">
        <f>(N14*4)/C14*100</f>
        <v>38.208955223880601</v>
      </c>
      <c r="R14" s="19">
        <f>(O14*6)/C14*100</f>
        <v>17.910447761194028</v>
      </c>
      <c r="S14" s="15">
        <v>3</v>
      </c>
      <c r="T14" s="54">
        <v>2</v>
      </c>
      <c r="U14" s="59" t="s">
        <v>28</v>
      </c>
      <c r="V14" s="18"/>
      <c r="W14" s="18"/>
    </row>
    <row r="15" spans="1:23">
      <c r="A15" s="16"/>
      <c r="B15" s="63">
        <f t="shared" ref="B15:I15" si="19">SUM(B10:B14)</f>
        <v>8</v>
      </c>
      <c r="C15" s="63">
        <f t="shared" si="19"/>
        <v>1380</v>
      </c>
      <c r="D15" s="63">
        <f t="shared" si="19"/>
        <v>6</v>
      </c>
      <c r="E15" s="63">
        <f t="shared" si="19"/>
        <v>2</v>
      </c>
      <c r="F15" s="63">
        <f t="shared" si="19"/>
        <v>1</v>
      </c>
      <c r="G15" s="63">
        <f t="shared" si="19"/>
        <v>3</v>
      </c>
      <c r="H15" s="63">
        <f t="shared" si="19"/>
        <v>936</v>
      </c>
      <c r="I15" s="63">
        <f t="shared" si="19"/>
        <v>49</v>
      </c>
      <c r="J15" s="48">
        <f t="shared" si="17"/>
        <v>8.8461538461538467</v>
      </c>
      <c r="K15" s="48">
        <f t="shared" si="18"/>
        <v>28.163265306122447</v>
      </c>
      <c r="L15" s="48">
        <f t="shared" si="16"/>
        <v>19.102040816326532</v>
      </c>
      <c r="M15" s="49">
        <f t="shared" ref="M15" si="20">C15/B15</f>
        <v>172.5</v>
      </c>
      <c r="N15" s="64">
        <f>SUM(N10:N14)</f>
        <v>118</v>
      </c>
      <c r="O15" s="47">
        <f>SUM(O10:O14)</f>
        <v>45</v>
      </c>
      <c r="P15" s="48">
        <f t="shared" si="4"/>
        <v>53.768115942028984</v>
      </c>
      <c r="Q15" s="48">
        <f t="shared" ref="Q15" si="21">(N15*4)/C15*100</f>
        <v>34.202898550724633</v>
      </c>
      <c r="R15" s="50">
        <f t="shared" ref="R15" si="22">(O15*6)/C15*100</f>
        <v>19.565217391304348</v>
      </c>
      <c r="S15" s="65">
        <f>SUM(S10:S14)</f>
        <v>9</v>
      </c>
      <c r="T15" s="65">
        <f>SUM(T10:T14)</f>
        <v>9</v>
      </c>
      <c r="U15" s="59"/>
      <c r="V15" s="18"/>
      <c r="W15" s="18"/>
    </row>
    <row r="16" spans="1:23">
      <c r="A16" s="16"/>
      <c r="B16" s="20"/>
      <c r="C16" s="20"/>
      <c r="D16" s="20"/>
      <c r="E16" s="20"/>
      <c r="F16" s="20"/>
      <c r="G16" s="20"/>
      <c r="H16" s="20"/>
      <c r="I16" s="20"/>
      <c r="J16" s="21"/>
      <c r="K16" s="21"/>
      <c r="L16" s="21"/>
      <c r="M16" s="22"/>
      <c r="N16" s="23"/>
      <c r="O16" s="23"/>
      <c r="P16" s="21"/>
      <c r="Q16" s="21"/>
      <c r="R16" s="24"/>
      <c r="S16" s="23"/>
      <c r="T16" s="23"/>
      <c r="U16" s="18"/>
      <c r="V16" s="18"/>
      <c r="W16" s="18"/>
    </row>
    <row r="17" spans="1:23">
      <c r="A17" s="7" t="s">
        <v>25</v>
      </c>
      <c r="B17" s="15">
        <v>2</v>
      </c>
      <c r="C17" s="15">
        <v>322</v>
      </c>
      <c r="D17" s="15">
        <v>1</v>
      </c>
      <c r="E17" s="15">
        <v>1</v>
      </c>
      <c r="F17" s="15">
        <v>1</v>
      </c>
      <c r="G17" s="15"/>
      <c r="H17" s="15">
        <v>203</v>
      </c>
      <c r="I17" s="15">
        <v>15</v>
      </c>
      <c r="J17" s="11">
        <f>C17/(H17/6)</f>
        <v>9.5172413793103434</v>
      </c>
      <c r="K17" s="11">
        <f>C17/I17</f>
        <v>21.466666666666665</v>
      </c>
      <c r="L17" s="13">
        <f t="shared" ref="L17:L24" si="23">H17/I17</f>
        <v>13.533333333333333</v>
      </c>
      <c r="M17" s="12">
        <f>C17/B17</f>
        <v>161</v>
      </c>
      <c r="N17" s="15">
        <v>24</v>
      </c>
      <c r="O17" s="15">
        <v>19</v>
      </c>
      <c r="P17" s="11">
        <f>(N17*4+O17*6)/C17*100</f>
        <v>65.217391304347828</v>
      </c>
      <c r="Q17" s="11">
        <f>(N17*4)/C17*100</f>
        <v>29.813664596273291</v>
      </c>
      <c r="R17" s="19">
        <f>(O17*6)/C17*100</f>
        <v>35.403726708074537</v>
      </c>
      <c r="S17" s="15"/>
      <c r="T17" s="15">
        <v>2</v>
      </c>
      <c r="U17" s="18"/>
      <c r="V17" s="18"/>
      <c r="W17" s="18"/>
    </row>
    <row r="18" spans="1:23">
      <c r="A18" s="7"/>
      <c r="B18" s="15">
        <v>2</v>
      </c>
      <c r="C18" s="15">
        <v>298</v>
      </c>
      <c r="D18" s="15">
        <v>1</v>
      </c>
      <c r="E18" s="15">
        <v>0</v>
      </c>
      <c r="F18" s="15">
        <v>1</v>
      </c>
      <c r="G18" s="15"/>
      <c r="H18" s="15">
        <v>240</v>
      </c>
      <c r="I18" s="15">
        <v>17</v>
      </c>
      <c r="J18" s="11">
        <f t="shared" si="0"/>
        <v>7.45</v>
      </c>
      <c r="K18" s="11">
        <f t="shared" si="1"/>
        <v>17.529411764705884</v>
      </c>
      <c r="L18" s="13">
        <f t="shared" si="23"/>
        <v>14.117647058823529</v>
      </c>
      <c r="M18" s="12">
        <f t="shared" si="2"/>
        <v>149</v>
      </c>
      <c r="N18" s="15">
        <v>22</v>
      </c>
      <c r="O18" s="15">
        <v>10</v>
      </c>
      <c r="P18" s="11">
        <f t="shared" ref="P18:P43" si="24">(N18*4+O18*6)/C18*100</f>
        <v>49.664429530201346</v>
      </c>
      <c r="Q18" s="11">
        <f t="shared" ref="Q18:Q43" si="25">(N18*4)/C18*100</f>
        <v>29.530201342281881</v>
      </c>
      <c r="R18" s="19">
        <f t="shared" ref="R18:R43" si="26">(O18*6)/C18*100</f>
        <v>20.134228187919462</v>
      </c>
      <c r="S18" s="15">
        <v>0</v>
      </c>
      <c r="T18" s="15">
        <v>0</v>
      </c>
      <c r="U18" s="25"/>
      <c r="V18" s="18"/>
      <c r="W18" s="18"/>
    </row>
    <row r="19" spans="1:23">
      <c r="A19" s="7"/>
      <c r="B19" s="15">
        <v>2</v>
      </c>
      <c r="C19" s="15">
        <v>370</v>
      </c>
      <c r="D19" s="15">
        <v>2</v>
      </c>
      <c r="E19" s="15">
        <v>0</v>
      </c>
      <c r="F19" s="15"/>
      <c r="G19" s="15">
        <v>1</v>
      </c>
      <c r="H19" s="15">
        <v>234</v>
      </c>
      <c r="I19" s="15">
        <v>12</v>
      </c>
      <c r="J19" s="11">
        <f t="shared" ref="J19:J20" si="27">C19/(H19/6)</f>
        <v>9.4871794871794872</v>
      </c>
      <c r="K19" s="11">
        <f t="shared" ref="K19:K20" si="28">C19/I19</f>
        <v>30.833333333333332</v>
      </c>
      <c r="L19" s="13">
        <f t="shared" ref="L19:L20" si="29">H19/I19</f>
        <v>19.5</v>
      </c>
      <c r="M19" s="12">
        <f t="shared" ref="M19:M20" si="30">C19/B19</f>
        <v>185</v>
      </c>
      <c r="N19" s="27">
        <v>28</v>
      </c>
      <c r="O19" s="15">
        <v>18</v>
      </c>
      <c r="P19" s="11">
        <f t="shared" ref="P19:P20" si="31">(N19*4+O19*6)/C19*100</f>
        <v>59.45945945945946</v>
      </c>
      <c r="Q19" s="11">
        <f t="shared" ref="Q19:Q20" si="32">(N19*4)/C19*100</f>
        <v>30.270270270270274</v>
      </c>
      <c r="R19" s="19">
        <f t="shared" ref="R19:R20" si="33">(O19*6)/C19*100</f>
        <v>29.189189189189189</v>
      </c>
      <c r="S19" s="15">
        <v>1</v>
      </c>
      <c r="T19" s="15">
        <v>3</v>
      </c>
      <c r="U19" s="25"/>
      <c r="V19" s="18"/>
      <c r="W19" s="18"/>
    </row>
    <row r="20" spans="1:23">
      <c r="A20" s="7"/>
      <c r="B20" s="47">
        <f t="shared" ref="B20:I20" si="34">SUM(B17:B19)</f>
        <v>6</v>
      </c>
      <c r="C20" s="47">
        <f t="shared" si="34"/>
        <v>990</v>
      </c>
      <c r="D20" s="47">
        <f t="shared" si="34"/>
        <v>4</v>
      </c>
      <c r="E20" s="47">
        <f t="shared" si="34"/>
        <v>1</v>
      </c>
      <c r="F20" s="47">
        <f t="shared" si="34"/>
        <v>2</v>
      </c>
      <c r="G20" s="47">
        <f t="shared" si="34"/>
        <v>1</v>
      </c>
      <c r="H20" s="47">
        <f t="shared" si="34"/>
        <v>677</v>
      </c>
      <c r="I20" s="47">
        <f t="shared" si="34"/>
        <v>44</v>
      </c>
      <c r="J20" s="48">
        <f t="shared" si="27"/>
        <v>8.7740029542097489</v>
      </c>
      <c r="K20" s="48">
        <f t="shared" si="28"/>
        <v>22.5</v>
      </c>
      <c r="L20" s="48">
        <f t="shared" si="29"/>
        <v>15.386363636363637</v>
      </c>
      <c r="M20" s="49">
        <f t="shared" si="30"/>
        <v>165</v>
      </c>
      <c r="N20" s="64">
        <f>SUM(N17:N19)</f>
        <v>74</v>
      </c>
      <c r="O20" s="47">
        <f>SUM(O17:O19)</f>
        <v>47</v>
      </c>
      <c r="P20" s="48">
        <f t="shared" si="31"/>
        <v>58.383838383838381</v>
      </c>
      <c r="Q20" s="48">
        <f t="shared" si="32"/>
        <v>29.898989898989896</v>
      </c>
      <c r="R20" s="50">
        <f t="shared" si="33"/>
        <v>28.484848484848484</v>
      </c>
      <c r="S20" s="47">
        <f>SUM(S17:S19)</f>
        <v>1</v>
      </c>
      <c r="T20" s="47">
        <f>SUM(T17:T19)</f>
        <v>5</v>
      </c>
      <c r="U20" s="25"/>
      <c r="V20" s="18"/>
      <c r="W20" s="18"/>
    </row>
    <row r="21" spans="1:23">
      <c r="A21" s="7"/>
      <c r="B21" s="15"/>
      <c r="C21" s="15"/>
      <c r="D21" s="15"/>
      <c r="E21" s="15"/>
      <c r="F21" s="15"/>
      <c r="G21" s="15"/>
      <c r="H21" s="15"/>
      <c r="I21" s="15"/>
      <c r="J21" s="11"/>
      <c r="K21" s="11"/>
      <c r="L21" s="13"/>
      <c r="M21" s="12"/>
      <c r="N21" s="15"/>
      <c r="O21" s="15"/>
      <c r="P21" s="11"/>
      <c r="Q21" s="11"/>
      <c r="R21" s="19"/>
      <c r="S21" s="15"/>
      <c r="T21" s="15"/>
      <c r="U21" s="25"/>
      <c r="V21" s="18"/>
      <c r="W21" s="18"/>
    </row>
    <row r="22" spans="1:23">
      <c r="A22" s="7" t="s">
        <v>20</v>
      </c>
      <c r="B22" s="15">
        <v>2</v>
      </c>
      <c r="C22" s="15">
        <v>364</v>
      </c>
      <c r="D22" s="15">
        <v>2</v>
      </c>
      <c r="E22" s="15">
        <v>0</v>
      </c>
      <c r="F22" s="15"/>
      <c r="G22" s="15">
        <v>1</v>
      </c>
      <c r="H22" s="15">
        <v>240</v>
      </c>
      <c r="I22" s="15">
        <v>12</v>
      </c>
      <c r="J22" s="11">
        <f t="shared" si="0"/>
        <v>9.1</v>
      </c>
      <c r="K22" s="11">
        <f t="shared" si="1"/>
        <v>30.333333333333332</v>
      </c>
      <c r="L22" s="13">
        <f t="shared" si="23"/>
        <v>20</v>
      </c>
      <c r="M22" s="12">
        <f t="shared" si="2"/>
        <v>182</v>
      </c>
      <c r="N22" s="15">
        <v>32</v>
      </c>
      <c r="O22" s="15">
        <v>11</v>
      </c>
      <c r="P22" s="11">
        <f t="shared" si="24"/>
        <v>53.296703296703299</v>
      </c>
      <c r="Q22" s="11">
        <f t="shared" si="25"/>
        <v>35.164835164835168</v>
      </c>
      <c r="R22" s="19">
        <f t="shared" si="26"/>
        <v>18.131868131868131</v>
      </c>
      <c r="S22" s="15">
        <v>2</v>
      </c>
      <c r="T22" s="15">
        <v>1</v>
      </c>
      <c r="U22" s="18"/>
      <c r="V22" s="18"/>
      <c r="W22" s="18"/>
    </row>
    <row r="23" spans="1:23">
      <c r="A23" s="26"/>
      <c r="B23" s="15">
        <v>2</v>
      </c>
      <c r="C23" s="15">
        <v>329</v>
      </c>
      <c r="D23" s="15">
        <v>1</v>
      </c>
      <c r="E23" s="15">
        <v>0</v>
      </c>
      <c r="F23" s="15">
        <v>1</v>
      </c>
      <c r="G23" s="15"/>
      <c r="H23" s="15">
        <v>233</v>
      </c>
      <c r="I23" s="15">
        <v>15</v>
      </c>
      <c r="J23" s="11">
        <f t="shared" si="0"/>
        <v>8.4721030042918457</v>
      </c>
      <c r="K23" s="11">
        <f t="shared" si="1"/>
        <v>21.933333333333334</v>
      </c>
      <c r="L23" s="13">
        <f t="shared" si="23"/>
        <v>15.533333333333333</v>
      </c>
      <c r="M23" s="12">
        <f t="shared" si="2"/>
        <v>164.5</v>
      </c>
      <c r="N23" s="27">
        <v>28</v>
      </c>
      <c r="O23" s="15">
        <v>13</v>
      </c>
      <c r="P23" s="11">
        <f t="shared" si="24"/>
        <v>57.750759878419458</v>
      </c>
      <c r="Q23" s="11">
        <f t="shared" si="25"/>
        <v>34.042553191489361</v>
      </c>
      <c r="R23" s="19">
        <f t="shared" si="26"/>
        <v>23.70820668693009</v>
      </c>
      <c r="S23" s="15">
        <v>1</v>
      </c>
      <c r="T23" s="15">
        <v>2</v>
      </c>
      <c r="U23" s="18"/>
      <c r="V23" s="18"/>
      <c r="W23" s="18"/>
    </row>
    <row r="24" spans="1:23">
      <c r="A24" s="26"/>
      <c r="B24" s="47">
        <f t="shared" ref="B24:I24" si="35">SUM(B22:B23)</f>
        <v>4</v>
      </c>
      <c r="C24" s="47">
        <f t="shared" si="35"/>
        <v>693</v>
      </c>
      <c r="D24" s="63">
        <f t="shared" si="35"/>
        <v>3</v>
      </c>
      <c r="E24" s="63">
        <f t="shared" si="35"/>
        <v>0</v>
      </c>
      <c r="F24" s="63">
        <f t="shared" si="35"/>
        <v>1</v>
      </c>
      <c r="G24" s="63">
        <f t="shared" si="35"/>
        <v>1</v>
      </c>
      <c r="H24" s="63">
        <f t="shared" si="35"/>
        <v>473</v>
      </c>
      <c r="I24" s="63">
        <f t="shared" si="35"/>
        <v>27</v>
      </c>
      <c r="J24" s="48">
        <f t="shared" si="0"/>
        <v>8.7906976744186061</v>
      </c>
      <c r="K24" s="48">
        <f t="shared" si="1"/>
        <v>25.666666666666668</v>
      </c>
      <c r="L24" s="48">
        <f t="shared" si="23"/>
        <v>17.518518518518519</v>
      </c>
      <c r="M24" s="49">
        <f t="shared" si="2"/>
        <v>173.25</v>
      </c>
      <c r="N24" s="64">
        <f>SUM(N22:N23)</f>
        <v>60</v>
      </c>
      <c r="O24" s="47">
        <f>SUM(O22:O23)</f>
        <v>24</v>
      </c>
      <c r="P24" s="48">
        <f t="shared" si="24"/>
        <v>55.411255411255411</v>
      </c>
      <c r="Q24" s="48">
        <f t="shared" si="25"/>
        <v>34.632034632034632</v>
      </c>
      <c r="R24" s="50">
        <f t="shared" si="26"/>
        <v>20.779220779220779</v>
      </c>
      <c r="S24" s="65">
        <f>SUM(S22:S23)</f>
        <v>3</v>
      </c>
      <c r="T24" s="65">
        <f>SUM(T22:T23)</f>
        <v>3</v>
      </c>
      <c r="U24" s="18"/>
      <c r="V24" s="18"/>
      <c r="W24" s="18"/>
    </row>
    <row r="25" spans="1:23">
      <c r="B25" s="28"/>
      <c r="C25" s="28"/>
      <c r="D25" s="20"/>
      <c r="E25" s="20"/>
      <c r="F25" s="20"/>
      <c r="G25" s="20"/>
      <c r="H25" s="20"/>
      <c r="I25" s="20"/>
      <c r="J25" s="20"/>
      <c r="K25" s="20"/>
      <c r="L25" s="20"/>
      <c r="M25" s="29"/>
      <c r="N25" s="20"/>
      <c r="O25" s="20"/>
      <c r="P25" s="20"/>
      <c r="Q25" s="20"/>
      <c r="R25" s="20"/>
      <c r="S25" s="23"/>
      <c r="T25" s="23"/>
      <c r="U25" s="18"/>
      <c r="V25" s="18"/>
      <c r="W25" s="18"/>
    </row>
    <row r="26" spans="1:23">
      <c r="A26" s="26" t="s">
        <v>21</v>
      </c>
      <c r="B26" s="15">
        <v>2</v>
      </c>
      <c r="C26" s="15">
        <v>337</v>
      </c>
      <c r="D26" s="15">
        <v>2</v>
      </c>
      <c r="E26" s="15">
        <v>0</v>
      </c>
      <c r="F26" s="15"/>
      <c r="G26" s="15">
        <v>1</v>
      </c>
      <c r="H26" s="15">
        <v>219</v>
      </c>
      <c r="I26" s="15">
        <v>5</v>
      </c>
      <c r="J26" s="11">
        <f t="shared" ref="J26:J37" si="36">C26/(H26/6)</f>
        <v>9.2328767123287676</v>
      </c>
      <c r="K26" s="11">
        <f t="shared" ref="K26:K37" si="37">C26/I26</f>
        <v>67.400000000000006</v>
      </c>
      <c r="L26" s="13">
        <f t="shared" ref="L26:L37" si="38">H26/I26</f>
        <v>43.8</v>
      </c>
      <c r="M26" s="12">
        <f t="shared" ref="M26" si="39">C26/B26</f>
        <v>168.5</v>
      </c>
      <c r="N26" s="27">
        <v>31</v>
      </c>
      <c r="O26" s="15">
        <v>10</v>
      </c>
      <c r="P26" s="11">
        <f t="shared" ref="P26" si="40">(N26*4+O26*6)/C26*100</f>
        <v>54.59940652818991</v>
      </c>
      <c r="Q26" s="11">
        <f t="shared" ref="Q26" si="41">(N26*4)/C26*100</f>
        <v>36.795252225519285</v>
      </c>
      <c r="R26" s="19">
        <f t="shared" ref="R26" si="42">(O26*6)/C26*100</f>
        <v>17.804154302670625</v>
      </c>
      <c r="S26" s="54">
        <v>3</v>
      </c>
      <c r="T26" s="15">
        <v>2</v>
      </c>
      <c r="U26" s="58" t="s">
        <v>28</v>
      </c>
      <c r="V26" s="18"/>
      <c r="W26" s="18"/>
    </row>
    <row r="27" spans="1:23">
      <c r="A27" s="7"/>
      <c r="B27" s="15">
        <v>2</v>
      </c>
      <c r="C27" s="15">
        <v>280</v>
      </c>
      <c r="D27" s="15">
        <v>0</v>
      </c>
      <c r="E27" s="15">
        <v>0</v>
      </c>
      <c r="F27" s="15"/>
      <c r="G27" s="15">
        <v>1</v>
      </c>
      <c r="H27" s="15">
        <v>225</v>
      </c>
      <c r="I27" s="15">
        <v>7</v>
      </c>
      <c r="J27" s="11">
        <f t="shared" si="36"/>
        <v>7.4666666666666668</v>
      </c>
      <c r="K27" s="11">
        <f t="shared" si="37"/>
        <v>40</v>
      </c>
      <c r="L27" s="13">
        <f t="shared" si="38"/>
        <v>32.142857142857146</v>
      </c>
      <c r="M27" s="12">
        <f t="shared" si="2"/>
        <v>140</v>
      </c>
      <c r="N27" s="27">
        <v>24</v>
      </c>
      <c r="O27" s="15">
        <v>5</v>
      </c>
      <c r="P27" s="11">
        <f t="shared" si="24"/>
        <v>45</v>
      </c>
      <c r="Q27" s="11">
        <f t="shared" si="25"/>
        <v>34.285714285714285</v>
      </c>
      <c r="R27" s="19">
        <f t="shared" si="26"/>
        <v>10.714285714285714</v>
      </c>
      <c r="S27" s="15">
        <v>1</v>
      </c>
      <c r="T27" s="15">
        <v>3</v>
      </c>
      <c r="U27" s="18"/>
      <c r="V27" s="18"/>
      <c r="W27" s="18"/>
    </row>
    <row r="28" spans="1:23">
      <c r="A28" s="7"/>
      <c r="B28" s="15">
        <v>2</v>
      </c>
      <c r="C28" s="15">
        <v>352</v>
      </c>
      <c r="D28" s="15">
        <v>2</v>
      </c>
      <c r="E28" s="15">
        <v>0</v>
      </c>
      <c r="F28" s="15"/>
      <c r="G28" s="15">
        <v>1</v>
      </c>
      <c r="H28" s="15">
        <v>239</v>
      </c>
      <c r="I28" s="15">
        <v>15</v>
      </c>
      <c r="J28" s="11">
        <f t="shared" si="36"/>
        <v>8.8368200836820083</v>
      </c>
      <c r="K28" s="11">
        <f t="shared" si="37"/>
        <v>23.466666666666665</v>
      </c>
      <c r="L28" s="13">
        <f t="shared" si="38"/>
        <v>15.933333333333334</v>
      </c>
      <c r="M28" s="12">
        <f t="shared" si="2"/>
        <v>176</v>
      </c>
      <c r="N28" s="15">
        <v>27</v>
      </c>
      <c r="O28" s="15">
        <v>15</v>
      </c>
      <c r="P28" s="21">
        <f t="shared" si="24"/>
        <v>56.25</v>
      </c>
      <c r="Q28" s="11">
        <f t="shared" si="25"/>
        <v>30.681818181818183</v>
      </c>
      <c r="R28" s="11">
        <f t="shared" si="26"/>
        <v>25.568181818181817</v>
      </c>
      <c r="S28" s="15">
        <v>1</v>
      </c>
      <c r="T28" s="15">
        <v>2</v>
      </c>
      <c r="U28" s="18"/>
      <c r="V28" s="18"/>
      <c r="W28" s="18"/>
    </row>
    <row r="29" spans="1:23">
      <c r="A29" s="7"/>
      <c r="B29" s="47">
        <f>SUM(B26:B28)</f>
        <v>6</v>
      </c>
      <c r="C29" s="47">
        <f>SUM(C26:C28)</f>
        <v>969</v>
      </c>
      <c r="D29" s="47">
        <f>SUM(D26:D28)</f>
        <v>4</v>
      </c>
      <c r="E29" s="47">
        <f>SUM(E26:E28)</f>
        <v>0</v>
      </c>
      <c r="F29" s="66"/>
      <c r="G29" s="47">
        <f>SUM(G26:G28)</f>
        <v>3</v>
      </c>
      <c r="H29" s="47">
        <f>SUM(H26:H28)</f>
        <v>683</v>
      </c>
      <c r="I29" s="47">
        <f>SUM(I26:I28)</f>
        <v>27</v>
      </c>
      <c r="J29" s="48">
        <f t="shared" si="36"/>
        <v>8.5124450951683759</v>
      </c>
      <c r="K29" s="48">
        <f t="shared" si="37"/>
        <v>35.888888888888886</v>
      </c>
      <c r="L29" s="48">
        <f t="shared" si="38"/>
        <v>25.296296296296298</v>
      </c>
      <c r="M29" s="49">
        <f t="shared" si="2"/>
        <v>161.5</v>
      </c>
      <c r="N29" s="67">
        <f>SUM(N26:N28)</f>
        <v>82</v>
      </c>
      <c r="O29" s="66">
        <f>SUM(O26:O28)</f>
        <v>30</v>
      </c>
      <c r="P29" s="48">
        <f t="shared" si="24"/>
        <v>52.425180598555208</v>
      </c>
      <c r="Q29" s="48">
        <f t="shared" si="25"/>
        <v>33.849329205366359</v>
      </c>
      <c r="R29" s="48">
        <f t="shared" si="26"/>
        <v>18.575851393188856</v>
      </c>
      <c r="S29" s="47">
        <f>SUM(S26:S28)</f>
        <v>5</v>
      </c>
      <c r="T29" s="47">
        <f>SUM(T26:T28)</f>
        <v>7</v>
      </c>
      <c r="U29" s="18"/>
      <c r="V29" s="18"/>
      <c r="W29" s="18"/>
    </row>
    <row r="30" spans="1:23">
      <c r="A30" s="30"/>
      <c r="B30" s="15"/>
      <c r="C30" s="15"/>
      <c r="D30" s="15"/>
      <c r="E30" s="15"/>
      <c r="F30" s="68"/>
      <c r="G30" s="15"/>
      <c r="H30" s="15"/>
      <c r="I30" s="15"/>
      <c r="J30" s="11"/>
      <c r="K30" s="11"/>
      <c r="L30" s="11"/>
      <c r="M30" s="12"/>
      <c r="N30" s="69"/>
      <c r="O30" s="68"/>
      <c r="P30" s="11"/>
      <c r="Q30" s="11"/>
      <c r="R30" s="11"/>
      <c r="S30" s="15"/>
      <c r="T30" s="15"/>
      <c r="U30" s="18"/>
      <c r="V30" s="18"/>
      <c r="W30" s="18"/>
    </row>
    <row r="31" spans="1:23">
      <c r="A31" s="30" t="s">
        <v>22</v>
      </c>
      <c r="B31" s="15">
        <v>2</v>
      </c>
      <c r="C31" s="15">
        <v>353</v>
      </c>
      <c r="D31" s="15">
        <v>2</v>
      </c>
      <c r="E31" s="15">
        <v>0</v>
      </c>
      <c r="F31" s="15">
        <v>1</v>
      </c>
      <c r="G31" s="15"/>
      <c r="H31" s="15">
        <v>238</v>
      </c>
      <c r="I31" s="15">
        <v>18</v>
      </c>
      <c r="J31" s="11">
        <f t="shared" si="36"/>
        <v>8.8991596638655466</v>
      </c>
      <c r="K31" s="11">
        <f t="shared" si="37"/>
        <v>19.611111111111111</v>
      </c>
      <c r="L31" s="13">
        <f t="shared" si="38"/>
        <v>13.222222222222221</v>
      </c>
      <c r="M31" s="12">
        <f t="shared" si="2"/>
        <v>176.5</v>
      </c>
      <c r="N31" s="15">
        <v>23</v>
      </c>
      <c r="O31" s="15">
        <v>18</v>
      </c>
      <c r="P31" s="11">
        <f t="shared" si="24"/>
        <v>56.657223796033996</v>
      </c>
      <c r="Q31" s="11">
        <f t="shared" si="25"/>
        <v>26.062322946175637</v>
      </c>
      <c r="R31" s="19">
        <f t="shared" si="26"/>
        <v>30.594900849858359</v>
      </c>
      <c r="S31" s="15">
        <v>2</v>
      </c>
      <c r="T31" s="15">
        <v>3</v>
      </c>
      <c r="U31" s="18"/>
      <c r="V31" s="18"/>
      <c r="W31" s="18"/>
    </row>
    <row r="32" spans="1:23">
      <c r="A32" s="16"/>
      <c r="B32" s="15">
        <v>2</v>
      </c>
      <c r="C32" s="15">
        <v>362</v>
      </c>
      <c r="D32" s="15">
        <v>2</v>
      </c>
      <c r="E32" s="15">
        <v>0</v>
      </c>
      <c r="F32" s="15">
        <v>1</v>
      </c>
      <c r="G32" s="15"/>
      <c r="H32" s="15">
        <v>240</v>
      </c>
      <c r="I32" s="15">
        <v>13</v>
      </c>
      <c r="J32" s="31">
        <f t="shared" si="36"/>
        <v>9.0500000000000007</v>
      </c>
      <c r="K32" s="31">
        <f t="shared" si="37"/>
        <v>27.846153846153847</v>
      </c>
      <c r="L32" s="13">
        <f t="shared" si="38"/>
        <v>18.46153846153846</v>
      </c>
      <c r="M32" s="8">
        <f t="shared" si="2"/>
        <v>181</v>
      </c>
      <c r="N32" s="15">
        <v>33</v>
      </c>
      <c r="O32" s="15">
        <v>15</v>
      </c>
      <c r="P32" s="11">
        <f t="shared" si="24"/>
        <v>61.325966850828728</v>
      </c>
      <c r="Q32" s="11">
        <f t="shared" si="25"/>
        <v>36.464088397790057</v>
      </c>
      <c r="R32" s="19">
        <f t="shared" si="26"/>
        <v>24.861878453038674</v>
      </c>
      <c r="S32" s="15">
        <v>1</v>
      </c>
      <c r="T32" s="15">
        <v>2</v>
      </c>
      <c r="U32" s="18"/>
      <c r="V32" s="18"/>
      <c r="W32" s="18"/>
    </row>
    <row r="33" spans="1:23">
      <c r="A33" s="16"/>
      <c r="B33" s="51">
        <f>SUM(B31:B32)</f>
        <v>4</v>
      </c>
      <c r="C33" s="51">
        <f>SUM(C31:C32)</f>
        <v>715</v>
      </c>
      <c r="D33" s="47">
        <f>SUM(D31:D32)</f>
        <v>4</v>
      </c>
      <c r="E33" s="47">
        <f>SUM(E31:E32)</f>
        <v>0</v>
      </c>
      <c r="F33" s="47">
        <f>SUM(F31:F32)</f>
        <v>2</v>
      </c>
      <c r="G33" s="47"/>
      <c r="H33" s="47">
        <f>SUM(H31:H32)</f>
        <v>478</v>
      </c>
      <c r="I33" s="47">
        <f>SUM(I31:I32)</f>
        <v>31</v>
      </c>
      <c r="J33" s="70">
        <f>C40/(H33/6)</f>
        <v>3.3891213389121337</v>
      </c>
      <c r="K33" s="70">
        <f>C40/I33</f>
        <v>8.7096774193548381</v>
      </c>
      <c r="L33" s="48">
        <f t="shared" si="38"/>
        <v>15.419354838709678</v>
      </c>
      <c r="M33" s="71">
        <f>C40/B40</f>
        <v>135</v>
      </c>
      <c r="N33" s="47">
        <f>SUM(N31:N32)</f>
        <v>56</v>
      </c>
      <c r="O33" s="47">
        <f>SUM(O31:O32)</f>
        <v>33</v>
      </c>
      <c r="P33" s="48">
        <f>(N33*4+O33*6)/C40*100</f>
        <v>156.29629629629628</v>
      </c>
      <c r="Q33" s="48">
        <f>(N33*4)/C40*100</f>
        <v>82.962962962962962</v>
      </c>
      <c r="R33" s="50">
        <f>(O33*6)/C40*100</f>
        <v>73.333333333333329</v>
      </c>
      <c r="S33" s="47">
        <f>SUM(S31:S32)</f>
        <v>3</v>
      </c>
      <c r="T33" s="47">
        <f>SUM(T31:T32)</f>
        <v>5</v>
      </c>
      <c r="U33" s="18"/>
      <c r="V33" s="18"/>
      <c r="W33" s="18"/>
    </row>
    <row r="34" spans="1:23">
      <c r="A34" s="16"/>
      <c r="B34" s="15"/>
      <c r="C34" s="15"/>
      <c r="D34" s="15"/>
      <c r="E34" s="15"/>
      <c r="F34" s="15"/>
      <c r="G34" s="15"/>
      <c r="H34" s="15"/>
      <c r="I34" s="15"/>
      <c r="J34" s="11" t="e">
        <f t="shared" ref="J34:J35" si="43">C34/(H34/6)</f>
        <v>#DIV/0!</v>
      </c>
      <c r="K34" s="11" t="e">
        <f t="shared" ref="K34:K35" si="44">C34/I34</f>
        <v>#DIV/0!</v>
      </c>
      <c r="L34" s="13" t="e">
        <f t="shared" si="38"/>
        <v>#DIV/0!</v>
      </c>
      <c r="M34" s="12" t="e">
        <f t="shared" ref="M34:M35" si="45">C34/B34</f>
        <v>#DIV/0!</v>
      </c>
      <c r="N34" s="15"/>
      <c r="O34" s="15"/>
      <c r="P34" s="11" t="e">
        <f t="shared" ref="P34:P35" si="46">(N34*4+O34*6)/C34*100</f>
        <v>#DIV/0!</v>
      </c>
      <c r="Q34" s="11" t="e">
        <f t="shared" ref="Q34:Q35" si="47">(N34*4)/C34*100</f>
        <v>#DIV/0!</v>
      </c>
      <c r="R34" s="19" t="e">
        <f t="shared" ref="R34:R35" si="48">(O34*6)/C34*100</f>
        <v>#DIV/0!</v>
      </c>
      <c r="S34" s="15"/>
      <c r="T34" s="15"/>
      <c r="U34" s="20"/>
      <c r="V34" s="18"/>
      <c r="W34" s="18"/>
    </row>
    <row r="35" spans="1:23">
      <c r="A35" s="16" t="s">
        <v>29</v>
      </c>
      <c r="B35" s="15">
        <v>2</v>
      </c>
      <c r="C35" s="15">
        <v>323</v>
      </c>
      <c r="D35" s="15">
        <v>2</v>
      </c>
      <c r="E35" s="15">
        <v>0</v>
      </c>
      <c r="F35" s="15"/>
      <c r="G35" s="15">
        <v>1</v>
      </c>
      <c r="H35" s="15">
        <v>234</v>
      </c>
      <c r="I35" s="15">
        <v>13</v>
      </c>
      <c r="J35" s="11">
        <f t="shared" si="43"/>
        <v>8.2820512820512828</v>
      </c>
      <c r="K35" s="11">
        <f t="shared" si="44"/>
        <v>24.846153846153847</v>
      </c>
      <c r="L35" s="13">
        <f t="shared" si="38"/>
        <v>18</v>
      </c>
      <c r="M35" s="12">
        <f t="shared" si="45"/>
        <v>161.5</v>
      </c>
      <c r="N35" s="27">
        <v>33</v>
      </c>
      <c r="O35" s="15">
        <v>6</v>
      </c>
      <c r="P35" s="11">
        <f t="shared" si="46"/>
        <v>52.012383900928796</v>
      </c>
      <c r="Q35" s="11">
        <f t="shared" si="47"/>
        <v>40.866873065015483</v>
      </c>
      <c r="R35" s="11">
        <f t="shared" si="48"/>
        <v>11.145510835913312</v>
      </c>
      <c r="S35" s="15">
        <v>1</v>
      </c>
      <c r="T35" s="15">
        <v>0</v>
      </c>
      <c r="U35" s="20"/>
      <c r="V35" s="18"/>
      <c r="W35" s="18"/>
    </row>
    <row r="36" spans="1:23">
      <c r="A36" s="16"/>
      <c r="B36" s="15">
        <v>2</v>
      </c>
      <c r="C36" s="15">
        <v>310</v>
      </c>
      <c r="D36" s="15">
        <v>2</v>
      </c>
      <c r="E36" s="15">
        <v>0</v>
      </c>
      <c r="F36" s="15"/>
      <c r="G36" s="15">
        <v>1</v>
      </c>
      <c r="H36" s="15">
        <v>238</v>
      </c>
      <c r="I36" s="15">
        <v>12</v>
      </c>
      <c r="J36" s="11">
        <f t="shared" si="36"/>
        <v>7.8151260504201687</v>
      </c>
      <c r="K36" s="11">
        <f t="shared" si="37"/>
        <v>25.833333333333332</v>
      </c>
      <c r="L36" s="13">
        <f t="shared" si="38"/>
        <v>19.833333333333332</v>
      </c>
      <c r="M36" s="12">
        <f t="shared" si="2"/>
        <v>155</v>
      </c>
      <c r="N36" s="27">
        <v>26</v>
      </c>
      <c r="O36" s="15">
        <v>8</v>
      </c>
      <c r="P36" s="11">
        <f>(N36*4+O36*6)/C36*100</f>
        <v>49.032258064516128</v>
      </c>
      <c r="Q36" s="11">
        <f>(N36*4)/C36*100</f>
        <v>33.548387096774199</v>
      </c>
      <c r="R36" s="19">
        <f>(O36*6)/C36*100</f>
        <v>15.483870967741936</v>
      </c>
      <c r="S36" s="15">
        <v>2</v>
      </c>
      <c r="T36" s="15">
        <v>0</v>
      </c>
      <c r="U36" s="37"/>
      <c r="V36" s="37"/>
      <c r="W36" s="18"/>
    </row>
    <row r="37" spans="1:23">
      <c r="A37" s="16"/>
      <c r="B37" s="47">
        <f>SUM(B35:B36)</f>
        <v>4</v>
      </c>
      <c r="C37" s="47">
        <f>SUM(C35:C36)</f>
        <v>633</v>
      </c>
      <c r="D37" s="47">
        <f>SUM(D35:D36)</f>
        <v>4</v>
      </c>
      <c r="E37" s="47">
        <f>SUM(E35:E36)</f>
        <v>0</v>
      </c>
      <c r="F37" s="47"/>
      <c r="G37" s="47">
        <f>SUM(G35:G36)</f>
        <v>2</v>
      </c>
      <c r="H37" s="47">
        <f>SUM(H35:H36)</f>
        <v>472</v>
      </c>
      <c r="I37" s="47">
        <f>SUM(I35:I36)</f>
        <v>25</v>
      </c>
      <c r="J37" s="48">
        <f t="shared" si="36"/>
        <v>8.0466101694915242</v>
      </c>
      <c r="K37" s="48">
        <f t="shared" si="37"/>
        <v>25.32</v>
      </c>
      <c r="L37" s="48">
        <f t="shared" si="38"/>
        <v>18.88</v>
      </c>
      <c r="M37" s="49">
        <f t="shared" si="2"/>
        <v>158.25</v>
      </c>
      <c r="N37" s="64">
        <f>SUM(N35:N36)</f>
        <v>59</v>
      </c>
      <c r="O37" s="47">
        <f>SUM(O35:O36)</f>
        <v>14</v>
      </c>
      <c r="P37" s="48">
        <f t="shared" ref="P37" si="49">(N37*4+O37*6)/C37*100</f>
        <v>50.552922590837277</v>
      </c>
      <c r="Q37" s="48">
        <f t="shared" ref="Q37" si="50">(N37*4)/C37*100</f>
        <v>37.282780410742497</v>
      </c>
      <c r="R37" s="50">
        <f t="shared" ref="R37" si="51">(O37*6)/C37*100</f>
        <v>13.270142180094787</v>
      </c>
      <c r="S37" s="47">
        <f>SUM(S35:S36)</f>
        <v>3</v>
      </c>
      <c r="T37" s="47">
        <f>SUM(T35:T36)</f>
        <v>0</v>
      </c>
      <c r="U37" s="18"/>
      <c r="V37" s="18"/>
      <c r="W37" s="18"/>
    </row>
    <row r="38" spans="1:23">
      <c r="A38" s="16"/>
      <c r="B38" s="15"/>
      <c r="C38" s="15"/>
      <c r="D38" s="15"/>
      <c r="E38" s="15"/>
      <c r="F38" s="15"/>
      <c r="G38" s="15"/>
      <c r="H38" s="15"/>
      <c r="I38" s="15"/>
      <c r="J38" s="11"/>
      <c r="K38" s="11"/>
      <c r="L38" s="11"/>
      <c r="M38" s="12"/>
      <c r="N38" s="27"/>
      <c r="O38" s="15"/>
      <c r="P38" s="11"/>
      <c r="Q38" s="11"/>
      <c r="R38" s="19"/>
      <c r="S38" s="15"/>
      <c r="T38" s="15"/>
      <c r="U38" s="18"/>
      <c r="V38" s="18"/>
      <c r="W38" s="18"/>
    </row>
    <row r="39" spans="1:23">
      <c r="A39" s="32" t="s">
        <v>23</v>
      </c>
      <c r="B39" s="15">
        <v>2</v>
      </c>
      <c r="C39" s="15">
        <v>407</v>
      </c>
      <c r="D39" s="15">
        <v>2</v>
      </c>
      <c r="E39" s="15">
        <v>1</v>
      </c>
      <c r="F39" s="15">
        <v>1</v>
      </c>
      <c r="G39" s="15"/>
      <c r="H39" s="15">
        <v>240</v>
      </c>
      <c r="I39" s="15">
        <v>11</v>
      </c>
      <c r="J39" s="11">
        <f t="shared" ref="J39:J43" si="52">C39/(H39/6)</f>
        <v>10.175000000000001</v>
      </c>
      <c r="K39" s="11">
        <f t="shared" ref="K39:K43" si="53">C39/I39</f>
        <v>37</v>
      </c>
      <c r="L39" s="13">
        <f t="shared" ref="L39:L44" si="54">H39/I39</f>
        <v>21.818181818181817</v>
      </c>
      <c r="M39" s="12">
        <f t="shared" ref="M39:M44" si="55">C39/B39</f>
        <v>203.5</v>
      </c>
      <c r="N39" s="27">
        <v>28</v>
      </c>
      <c r="O39" s="15">
        <v>23</v>
      </c>
      <c r="P39" s="11">
        <f>(N39*4+O39*6)/C39*100</f>
        <v>61.425061425061422</v>
      </c>
      <c r="Q39" s="11">
        <f>(N39*4)/C39*100</f>
        <v>27.518427518427519</v>
      </c>
      <c r="R39" s="19">
        <f>(O39*6)/C39*100</f>
        <v>33.906633906633907</v>
      </c>
      <c r="S39" s="15">
        <v>3</v>
      </c>
      <c r="T39" s="15">
        <v>2</v>
      </c>
      <c r="U39" s="33"/>
      <c r="V39" s="18"/>
      <c r="W39" s="18"/>
    </row>
    <row r="40" spans="1:23">
      <c r="A40" s="7"/>
      <c r="B40" s="15">
        <v>2</v>
      </c>
      <c r="C40" s="15">
        <v>270</v>
      </c>
      <c r="D40" s="15">
        <v>0</v>
      </c>
      <c r="E40" s="15">
        <v>0</v>
      </c>
      <c r="F40" s="15"/>
      <c r="G40" s="15">
        <v>1</v>
      </c>
      <c r="H40" s="15">
        <v>231</v>
      </c>
      <c r="I40" s="15">
        <v>12</v>
      </c>
      <c r="J40" s="11">
        <f t="shared" si="52"/>
        <v>7.0129870129870131</v>
      </c>
      <c r="K40" s="11">
        <f t="shared" si="53"/>
        <v>22.5</v>
      </c>
      <c r="L40" s="13">
        <f t="shared" si="54"/>
        <v>19.25</v>
      </c>
      <c r="M40" s="12">
        <f t="shared" si="55"/>
        <v>135</v>
      </c>
      <c r="N40" s="15">
        <v>22</v>
      </c>
      <c r="O40" s="15">
        <v>6</v>
      </c>
      <c r="P40" s="11">
        <f t="shared" ref="P40" si="56">(N40*4+O40*6)/C40*100</f>
        <v>45.925925925925924</v>
      </c>
      <c r="Q40" s="11">
        <f t="shared" ref="Q40" si="57">(N40*4)/C40*100</f>
        <v>32.592592592592595</v>
      </c>
      <c r="R40" s="19">
        <f t="shared" ref="R40" si="58">(O40*6)/C40*100</f>
        <v>13.333333333333334</v>
      </c>
      <c r="S40" s="15">
        <v>1</v>
      </c>
      <c r="T40" s="15">
        <v>1</v>
      </c>
      <c r="U40" s="18"/>
      <c r="V40" s="18"/>
      <c r="W40" s="18"/>
    </row>
    <row r="41" spans="1:23">
      <c r="A41" s="7"/>
      <c r="B41" s="15">
        <v>2</v>
      </c>
      <c r="C41" s="15">
        <v>389</v>
      </c>
      <c r="D41" s="15">
        <v>2</v>
      </c>
      <c r="E41" s="15">
        <v>0</v>
      </c>
      <c r="F41" s="15"/>
      <c r="G41" s="15">
        <v>1</v>
      </c>
      <c r="H41" s="15">
        <v>237</v>
      </c>
      <c r="I41" s="15">
        <v>6</v>
      </c>
      <c r="J41" s="11">
        <f t="shared" si="52"/>
        <v>9.848101265822784</v>
      </c>
      <c r="K41" s="11">
        <f t="shared" si="53"/>
        <v>64.833333333333329</v>
      </c>
      <c r="L41" s="13">
        <f t="shared" si="54"/>
        <v>39.5</v>
      </c>
      <c r="M41" s="12">
        <f t="shared" si="55"/>
        <v>194.5</v>
      </c>
      <c r="N41" s="15">
        <v>36</v>
      </c>
      <c r="O41" s="15">
        <v>17</v>
      </c>
      <c r="P41" s="11">
        <f t="shared" si="24"/>
        <v>63.239074550128535</v>
      </c>
      <c r="Q41" s="11">
        <f t="shared" si="25"/>
        <v>37.017994858611821</v>
      </c>
      <c r="R41" s="19">
        <f t="shared" si="26"/>
        <v>26.221079691516707</v>
      </c>
      <c r="S41" s="15">
        <v>4</v>
      </c>
      <c r="T41" s="54">
        <v>4</v>
      </c>
      <c r="U41" s="55" t="s">
        <v>28</v>
      </c>
      <c r="V41" s="18"/>
      <c r="W41" s="18"/>
    </row>
    <row r="42" spans="1:23">
      <c r="A42" s="7"/>
      <c r="B42" s="15">
        <v>2</v>
      </c>
      <c r="C42" s="15">
        <v>279</v>
      </c>
      <c r="D42" s="15">
        <v>0</v>
      </c>
      <c r="E42" s="15">
        <v>0</v>
      </c>
      <c r="F42" s="15"/>
      <c r="G42" s="15">
        <v>1</v>
      </c>
      <c r="H42" s="15">
        <v>237</v>
      </c>
      <c r="I42" s="15">
        <v>14</v>
      </c>
      <c r="J42" s="11">
        <f t="shared" si="52"/>
        <v>7.0632911392405067</v>
      </c>
      <c r="K42" s="11">
        <f t="shared" si="53"/>
        <v>19.928571428571427</v>
      </c>
      <c r="L42" s="13">
        <f t="shared" si="54"/>
        <v>16.928571428571427</v>
      </c>
      <c r="M42" s="12">
        <f t="shared" si="55"/>
        <v>139.5</v>
      </c>
      <c r="N42" s="15">
        <v>24</v>
      </c>
      <c r="O42" s="15">
        <v>7</v>
      </c>
      <c r="P42" s="11">
        <f t="shared" si="24"/>
        <v>49.462365591397848</v>
      </c>
      <c r="Q42" s="11">
        <f t="shared" si="25"/>
        <v>34.408602150537639</v>
      </c>
      <c r="R42" s="11">
        <f t="shared" si="26"/>
        <v>15.053763440860216</v>
      </c>
      <c r="S42" s="15">
        <v>0</v>
      </c>
      <c r="T42" s="15">
        <v>1</v>
      </c>
      <c r="U42" s="25"/>
      <c r="V42" s="18"/>
      <c r="W42" s="18"/>
    </row>
    <row r="43" spans="1:23">
      <c r="A43" s="7"/>
      <c r="B43" s="15">
        <v>2</v>
      </c>
      <c r="C43" s="15">
        <v>343</v>
      </c>
      <c r="D43" s="15">
        <v>2</v>
      </c>
      <c r="E43" s="15">
        <v>0</v>
      </c>
      <c r="F43" s="15"/>
      <c r="G43" s="15">
        <v>1</v>
      </c>
      <c r="H43" s="15">
        <v>234</v>
      </c>
      <c r="I43" s="15">
        <v>14</v>
      </c>
      <c r="J43" s="11">
        <f t="shared" si="52"/>
        <v>8.7948717948717956</v>
      </c>
      <c r="K43" s="11">
        <f t="shared" si="53"/>
        <v>24.5</v>
      </c>
      <c r="L43" s="13">
        <f t="shared" si="54"/>
        <v>16.714285714285715</v>
      </c>
      <c r="M43" s="12">
        <f t="shared" si="55"/>
        <v>171.5</v>
      </c>
      <c r="N43" s="15">
        <v>30</v>
      </c>
      <c r="O43" s="15">
        <v>13</v>
      </c>
      <c r="P43" s="11">
        <f t="shared" si="24"/>
        <v>57.725947521865898</v>
      </c>
      <c r="Q43" s="11">
        <f t="shared" si="25"/>
        <v>34.985422740524783</v>
      </c>
      <c r="R43" s="11">
        <f t="shared" si="26"/>
        <v>22.740524781341108</v>
      </c>
      <c r="S43" s="15">
        <v>1</v>
      </c>
      <c r="T43" s="15">
        <v>2</v>
      </c>
      <c r="U43" s="25"/>
      <c r="V43" s="18"/>
      <c r="W43" s="18"/>
    </row>
    <row r="44" spans="1:23">
      <c r="A44" s="7"/>
      <c r="B44" s="47">
        <f t="shared" ref="B44:I44" si="59">SUM(B39:B43)</f>
        <v>10</v>
      </c>
      <c r="C44" s="47">
        <f t="shared" si="59"/>
        <v>1688</v>
      </c>
      <c r="D44" s="47">
        <f t="shared" si="59"/>
        <v>6</v>
      </c>
      <c r="E44" s="47">
        <f t="shared" si="59"/>
        <v>1</v>
      </c>
      <c r="F44" s="47">
        <f t="shared" si="59"/>
        <v>1</v>
      </c>
      <c r="G44" s="47">
        <f t="shared" si="59"/>
        <v>4</v>
      </c>
      <c r="H44" s="47">
        <f t="shared" si="59"/>
        <v>1179</v>
      </c>
      <c r="I44" s="47">
        <f t="shared" si="59"/>
        <v>57</v>
      </c>
      <c r="J44" s="48">
        <f>C44/(H44/6)</f>
        <v>8.5903307888040707</v>
      </c>
      <c r="K44" s="48">
        <f>C44/I44</f>
        <v>29.614035087719298</v>
      </c>
      <c r="L44" s="48">
        <f t="shared" si="54"/>
        <v>20.684210526315791</v>
      </c>
      <c r="M44" s="49">
        <f t="shared" si="55"/>
        <v>168.8</v>
      </c>
      <c r="N44" s="64">
        <f>SUM(N39:N43)</f>
        <v>140</v>
      </c>
      <c r="O44" s="47">
        <f>SUM(O39:O43)</f>
        <v>66</v>
      </c>
      <c r="P44" s="48">
        <f t="shared" ref="P44" si="60">(N44*4+O44*6)/C44*100</f>
        <v>56.635071090047397</v>
      </c>
      <c r="Q44" s="48">
        <f t="shared" ref="Q44" si="61">(N44*4)/C44*100</f>
        <v>33.175355450236964</v>
      </c>
      <c r="R44" s="48">
        <f t="shared" ref="R44" si="62">(O44*6)/C44*100</f>
        <v>23.459715639810426</v>
      </c>
      <c r="S44" s="47">
        <f>SUM(S39:S43)</f>
        <v>9</v>
      </c>
      <c r="T44" s="47">
        <f>SUM(T39:T43)</f>
        <v>10</v>
      </c>
      <c r="U44" s="25"/>
      <c r="V44" s="18"/>
      <c r="W44" s="18"/>
    </row>
    <row r="45" spans="1:23">
      <c r="A45" s="26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9"/>
      <c r="N45" s="20"/>
      <c r="O45" s="20"/>
      <c r="P45" s="20"/>
      <c r="Q45" s="20"/>
      <c r="R45" s="20"/>
      <c r="S45" s="23"/>
      <c r="T45" s="23"/>
      <c r="U45" s="18"/>
      <c r="V45" s="18"/>
      <c r="W45" s="18"/>
    </row>
    <row r="46" spans="1:23">
      <c r="A46" s="26" t="s">
        <v>24</v>
      </c>
      <c r="B46" s="15">
        <v>2</v>
      </c>
      <c r="C46" s="15">
        <v>350</v>
      </c>
      <c r="D46" s="15">
        <v>2</v>
      </c>
      <c r="E46" s="15">
        <v>0</v>
      </c>
      <c r="F46" s="15">
        <v>1</v>
      </c>
      <c r="G46" s="15"/>
      <c r="H46" s="15">
        <v>229</v>
      </c>
      <c r="I46" s="15">
        <v>18</v>
      </c>
      <c r="J46" s="11">
        <f t="shared" ref="J46:J47" si="63">C46/(H46/6)</f>
        <v>9.1703056768558966</v>
      </c>
      <c r="K46" s="11">
        <f t="shared" ref="K46:K47" si="64">C46/I46</f>
        <v>19.444444444444443</v>
      </c>
      <c r="L46" s="13">
        <f t="shared" ref="L46:L50" si="65">H46/I46</f>
        <v>12.722222222222221</v>
      </c>
      <c r="M46" s="12">
        <f t="shared" ref="M46:M47" si="66">C46/B46</f>
        <v>175</v>
      </c>
      <c r="N46" s="15">
        <v>27</v>
      </c>
      <c r="O46" s="15">
        <v>19</v>
      </c>
      <c r="P46" s="11">
        <f t="shared" ref="P46:P51" si="67">(N46*4+O46*6)/C46*100</f>
        <v>63.428571428571423</v>
      </c>
      <c r="Q46" s="11">
        <f t="shared" ref="Q46:Q51" si="68">(N46*4)/C46*100</f>
        <v>30.857142857142854</v>
      </c>
      <c r="R46" s="19">
        <f t="shared" ref="R46:R51" si="69">(O46*6)/C46*100</f>
        <v>32.571428571428577</v>
      </c>
      <c r="S46" s="15">
        <v>2</v>
      </c>
      <c r="T46" s="15">
        <v>2</v>
      </c>
      <c r="U46" s="18"/>
      <c r="V46" s="18"/>
      <c r="W46" s="18"/>
    </row>
    <row r="47" spans="1:23">
      <c r="B47" s="34">
        <v>2</v>
      </c>
      <c r="C47" s="34">
        <v>418</v>
      </c>
      <c r="D47" s="34">
        <v>2</v>
      </c>
      <c r="E47" s="34">
        <v>2</v>
      </c>
      <c r="F47" s="34">
        <v>1</v>
      </c>
      <c r="G47" s="34"/>
      <c r="H47" s="34">
        <v>240</v>
      </c>
      <c r="I47" s="34">
        <v>11</v>
      </c>
      <c r="J47" s="11">
        <f t="shared" si="63"/>
        <v>10.45</v>
      </c>
      <c r="K47" s="11">
        <f t="shared" si="64"/>
        <v>38</v>
      </c>
      <c r="L47" s="13">
        <f t="shared" si="65"/>
        <v>21.818181818181817</v>
      </c>
      <c r="M47" s="12">
        <f t="shared" si="66"/>
        <v>209</v>
      </c>
      <c r="N47" s="15">
        <v>32</v>
      </c>
      <c r="O47" s="15">
        <v>28</v>
      </c>
      <c r="P47" s="11">
        <f t="shared" si="67"/>
        <v>70.813397129186612</v>
      </c>
      <c r="Q47" s="11">
        <f t="shared" si="68"/>
        <v>30.62200956937799</v>
      </c>
      <c r="R47" s="19">
        <f t="shared" si="69"/>
        <v>40.191387559808611</v>
      </c>
      <c r="S47" s="34">
        <v>3</v>
      </c>
      <c r="T47" s="34">
        <v>4</v>
      </c>
      <c r="U47" s="25"/>
      <c r="V47" s="18"/>
      <c r="W47" s="18"/>
    </row>
    <row r="48" spans="1:23">
      <c r="A48" s="26"/>
      <c r="B48" s="72">
        <f>SUM(B46:B47)</f>
        <v>4</v>
      </c>
      <c r="C48" s="47">
        <f>SUM(C46:C47)</f>
        <v>768</v>
      </c>
      <c r="D48" s="47">
        <f>SUM(D46:D47)</f>
        <v>4</v>
      </c>
      <c r="E48" s="47">
        <f>SUM(E46:E47)</f>
        <v>2</v>
      </c>
      <c r="F48" s="47">
        <f>SUM(F46:F47)</f>
        <v>2</v>
      </c>
      <c r="G48" s="47"/>
      <c r="H48" s="47">
        <f>SUM(H46:H47)</f>
        <v>469</v>
      </c>
      <c r="I48" s="47">
        <f>SUM(I46:I47)</f>
        <v>29</v>
      </c>
      <c r="J48" s="48">
        <f>C48/(H48/6)</f>
        <v>9.8251599147121524</v>
      </c>
      <c r="K48" s="48">
        <f>C48/I48</f>
        <v>26.482758620689655</v>
      </c>
      <c r="L48" s="48">
        <f t="shared" si="65"/>
        <v>16.172413793103448</v>
      </c>
      <c r="M48" s="49">
        <f>C48/B48</f>
        <v>192</v>
      </c>
      <c r="N48" s="47">
        <f>SUM(N46:N47)</f>
        <v>59</v>
      </c>
      <c r="O48" s="47">
        <f>SUM(O46:O47)</f>
        <v>47</v>
      </c>
      <c r="P48" s="48">
        <f>(N48*4+O48*6)/C48*100</f>
        <v>67.447916666666657</v>
      </c>
      <c r="Q48" s="48">
        <f>(N48*4)/C48*100</f>
        <v>30.729166666666668</v>
      </c>
      <c r="R48" s="50">
        <f>(O48*6)/C48*100</f>
        <v>36.71875</v>
      </c>
      <c r="S48" s="47">
        <f>SUM(S46:S47)</f>
        <v>5</v>
      </c>
      <c r="T48" s="73">
        <f>SUM(T46:T47)</f>
        <v>6</v>
      </c>
      <c r="U48" s="37"/>
      <c r="V48" s="18"/>
      <c r="W48" s="18"/>
    </row>
    <row r="49" spans="1:23">
      <c r="A49" s="38"/>
      <c r="B49" s="35"/>
      <c r="C49" s="15"/>
      <c r="D49" s="15"/>
      <c r="E49" s="15"/>
      <c r="F49" s="15"/>
      <c r="G49" s="15"/>
      <c r="H49" s="15"/>
      <c r="I49" s="15"/>
      <c r="S49" s="15"/>
      <c r="T49" s="15"/>
      <c r="U49" s="18"/>
      <c r="V49" s="18"/>
      <c r="W49" s="18"/>
    </row>
    <row r="50" spans="1:23">
      <c r="A50" s="38"/>
      <c r="B50" s="35"/>
      <c r="C50" s="15"/>
      <c r="D50" s="15"/>
      <c r="E50" s="15"/>
      <c r="F50" s="15"/>
      <c r="G50" s="15"/>
      <c r="H50" s="15"/>
      <c r="I50" s="15"/>
      <c r="J50" s="11" t="e">
        <f t="shared" ref="J50" si="70">C50/(H50/6)</f>
        <v>#DIV/0!</v>
      </c>
      <c r="K50" s="11" t="e">
        <f t="shared" ref="K50" si="71">C50/I50</f>
        <v>#DIV/0!</v>
      </c>
      <c r="L50" s="13" t="e">
        <f t="shared" si="65"/>
        <v>#DIV/0!</v>
      </c>
      <c r="M50" s="12" t="e">
        <f t="shared" ref="M50:M51" si="72">C50/B50</f>
        <v>#DIV/0!</v>
      </c>
      <c r="N50" s="15"/>
      <c r="O50" s="15"/>
      <c r="P50" s="11" t="e">
        <f t="shared" ref="P50" si="73">(N50*4+O50*6)/C50*100</f>
        <v>#DIV/0!</v>
      </c>
      <c r="Q50" s="11" t="e">
        <f t="shared" ref="Q50" si="74">(N50*4)/C50*100</f>
        <v>#DIV/0!</v>
      </c>
      <c r="R50" s="19" t="e">
        <f t="shared" ref="R50" si="75">(O50*6)/C50*100</f>
        <v>#DIV/0!</v>
      </c>
      <c r="S50" s="15"/>
      <c r="T50" s="15"/>
      <c r="U50" s="18"/>
      <c r="V50" s="18"/>
      <c r="W50" s="18"/>
    </row>
    <row r="51" spans="1:23">
      <c r="A51" s="16"/>
      <c r="B51" s="35">
        <f t="shared" ref="B51:I51" si="76">SUM(B2:B50)</f>
        <v>116</v>
      </c>
      <c r="C51" s="35">
        <f t="shared" si="76"/>
        <v>19606</v>
      </c>
      <c r="D51" s="35">
        <f t="shared" si="76"/>
        <v>86</v>
      </c>
      <c r="E51" s="35">
        <f t="shared" si="76"/>
        <v>12</v>
      </c>
      <c r="F51" s="35">
        <f t="shared" si="76"/>
        <v>28</v>
      </c>
      <c r="G51" s="35">
        <f t="shared" si="76"/>
        <v>30</v>
      </c>
      <c r="H51" s="35">
        <f t="shared" si="76"/>
        <v>13572</v>
      </c>
      <c r="I51" s="35">
        <f t="shared" si="76"/>
        <v>734</v>
      </c>
      <c r="J51" s="39">
        <f t="shared" ref="J51" si="77">C51/(H51/6)</f>
        <v>8.6675508399646333</v>
      </c>
      <c r="K51" s="39">
        <f t="shared" ref="K51" si="78">C51/I51</f>
        <v>26.711171662125341</v>
      </c>
      <c r="L51" s="56">
        <f t="shared" ref="L51" si="79">H51/I51</f>
        <v>18.490463215258856</v>
      </c>
      <c r="M51" s="40">
        <f t="shared" si="72"/>
        <v>169.01724137931035</v>
      </c>
      <c r="N51" s="41">
        <f>SUM(N2:N50)</f>
        <v>1616</v>
      </c>
      <c r="O51" s="41">
        <f>SUM(O2:O50)</f>
        <v>730</v>
      </c>
      <c r="P51" s="39">
        <f t="shared" si="67"/>
        <v>55.309599102315623</v>
      </c>
      <c r="Q51" s="39">
        <f t="shared" si="68"/>
        <v>32.969499132918493</v>
      </c>
      <c r="R51" s="39">
        <f t="shared" si="69"/>
        <v>22.340099969397123</v>
      </c>
      <c r="S51" s="35">
        <f>SUM(S2:S50)</f>
        <v>98</v>
      </c>
      <c r="T51" s="35">
        <f>SUM(T2:T50)</f>
        <v>108</v>
      </c>
      <c r="U51" s="18"/>
      <c r="V51" s="18"/>
      <c r="W51" s="18"/>
    </row>
    <row r="52" spans="1:23">
      <c r="B52" s="6" t="s">
        <v>0</v>
      </c>
      <c r="C52" s="6" t="s">
        <v>1</v>
      </c>
      <c r="D52" s="6" t="s">
        <v>2</v>
      </c>
      <c r="E52" s="6" t="s">
        <v>3</v>
      </c>
      <c r="F52" s="6" t="s">
        <v>4</v>
      </c>
      <c r="G52" s="6" t="s">
        <v>5</v>
      </c>
      <c r="H52" s="6" t="s">
        <v>6</v>
      </c>
      <c r="I52" s="6" t="s">
        <v>7</v>
      </c>
      <c r="J52" s="6" t="s">
        <v>8</v>
      </c>
      <c r="K52" s="6" t="s">
        <v>9</v>
      </c>
      <c r="L52" s="6" t="s">
        <v>27</v>
      </c>
      <c r="M52" s="42" t="s">
        <v>10</v>
      </c>
      <c r="N52" s="43" t="s">
        <v>11</v>
      </c>
      <c r="O52" s="43" t="s">
        <v>12</v>
      </c>
      <c r="P52" s="43" t="s">
        <v>13</v>
      </c>
      <c r="Q52" s="4" t="s">
        <v>14</v>
      </c>
      <c r="R52" s="4" t="s">
        <v>15</v>
      </c>
      <c r="S52" s="6" t="s">
        <v>17</v>
      </c>
      <c r="T52" s="6" t="s">
        <v>16</v>
      </c>
      <c r="U52" s="18"/>
      <c r="V52" s="18"/>
      <c r="W52" s="18"/>
    </row>
    <row r="53" spans="1:23">
      <c r="F53" s="44"/>
      <c r="J53" s="45"/>
      <c r="K53" s="45"/>
      <c r="L53" s="45"/>
      <c r="M53" s="46"/>
      <c r="P53" s="45"/>
      <c r="Q53" s="45"/>
      <c r="R53" s="45"/>
      <c r="S53" s="52"/>
      <c r="T53" s="52"/>
      <c r="U53" s="18"/>
      <c r="V53" s="18"/>
      <c r="W53" s="18"/>
    </row>
    <row r="54" spans="1:23">
      <c r="S54" s="18"/>
      <c r="T54" s="18"/>
      <c r="U54" s="18"/>
      <c r="V54" s="18"/>
      <c r="W54" s="18"/>
    </row>
    <row r="55" spans="1:23">
      <c r="A55" s="82" t="s">
        <v>34</v>
      </c>
      <c r="B55" s="83" t="s">
        <v>0</v>
      </c>
      <c r="C55" s="83" t="s">
        <v>1</v>
      </c>
      <c r="D55" s="83" t="s">
        <v>2</v>
      </c>
      <c r="E55" s="83" t="s">
        <v>3</v>
      </c>
      <c r="F55" s="83" t="s">
        <v>4</v>
      </c>
      <c r="G55" s="83" t="s">
        <v>5</v>
      </c>
      <c r="H55" s="82" t="s">
        <v>6</v>
      </c>
      <c r="I55" s="82" t="s">
        <v>7</v>
      </c>
      <c r="J55" s="82" t="s">
        <v>8</v>
      </c>
      <c r="K55" s="82" t="s">
        <v>9</v>
      </c>
      <c r="L55" s="84" t="s">
        <v>27</v>
      </c>
      <c r="M55" s="82" t="s">
        <v>10</v>
      </c>
      <c r="N55" s="82" t="s">
        <v>11</v>
      </c>
      <c r="O55" s="82" t="s">
        <v>12</v>
      </c>
      <c r="P55" s="82" t="s">
        <v>13</v>
      </c>
      <c r="Q55" s="82" t="s">
        <v>14</v>
      </c>
      <c r="R55" s="82" t="s">
        <v>15</v>
      </c>
      <c r="S55" s="35" t="s">
        <v>16</v>
      </c>
      <c r="T55" s="35" t="s">
        <v>17</v>
      </c>
      <c r="U55" s="18"/>
      <c r="V55" s="18"/>
      <c r="W55" s="18"/>
    </row>
    <row r="56" spans="1:23">
      <c r="A56" s="75" t="s">
        <v>30</v>
      </c>
      <c r="B56" s="36">
        <v>12</v>
      </c>
      <c r="C56" s="36">
        <v>1967</v>
      </c>
      <c r="D56" s="36">
        <v>8</v>
      </c>
      <c r="E56" s="36">
        <v>0</v>
      </c>
      <c r="F56" s="36">
        <v>5</v>
      </c>
      <c r="G56" s="36">
        <v>1</v>
      </c>
      <c r="H56" s="36">
        <v>1419</v>
      </c>
      <c r="I56" s="36">
        <v>78</v>
      </c>
      <c r="J56" s="76">
        <v>8.3171247357293865</v>
      </c>
      <c r="K56" s="76">
        <v>25.217948717948719</v>
      </c>
      <c r="L56" s="76">
        <v>18.192307692307693</v>
      </c>
      <c r="M56" s="77">
        <v>163.91666666666666</v>
      </c>
      <c r="N56" s="36">
        <v>160</v>
      </c>
      <c r="O56" s="36">
        <v>59</v>
      </c>
      <c r="P56" s="76">
        <f t="shared" ref="P56:P62" si="80">(N56*4+O56*6)/C56*100</f>
        <v>50.533807829181498</v>
      </c>
      <c r="Q56" s="76">
        <f t="shared" ref="Q56:Q62" si="81">(N56*4)/C56*100</f>
        <v>32.536858159633958</v>
      </c>
      <c r="R56" s="76">
        <f t="shared" ref="R56:R62" si="82">(O56*6)/C56*100</f>
        <v>17.996949669547536</v>
      </c>
      <c r="S56" s="36">
        <v>11</v>
      </c>
      <c r="T56" s="36">
        <v>9</v>
      </c>
      <c r="U56" s="18"/>
      <c r="V56" s="18"/>
      <c r="W56" s="18"/>
    </row>
    <row r="57" spans="1:23">
      <c r="A57" s="75" t="s">
        <v>31</v>
      </c>
      <c r="B57" s="36">
        <v>10</v>
      </c>
      <c r="C57" s="36">
        <v>1688</v>
      </c>
      <c r="D57" s="36">
        <v>6</v>
      </c>
      <c r="E57" s="36">
        <v>1</v>
      </c>
      <c r="F57" s="36">
        <v>1</v>
      </c>
      <c r="G57" s="36">
        <v>4</v>
      </c>
      <c r="H57" s="36">
        <v>1179</v>
      </c>
      <c r="I57" s="36">
        <v>57</v>
      </c>
      <c r="J57" s="76">
        <v>8.5903307888040707</v>
      </c>
      <c r="K57" s="76">
        <v>29.614035087719298</v>
      </c>
      <c r="L57" s="76">
        <v>20.684210526315791</v>
      </c>
      <c r="M57" s="77">
        <v>168.8</v>
      </c>
      <c r="N57" s="36">
        <v>140</v>
      </c>
      <c r="O57" s="36">
        <v>66</v>
      </c>
      <c r="P57" s="76">
        <f t="shared" si="80"/>
        <v>56.635071090047397</v>
      </c>
      <c r="Q57" s="76">
        <f t="shared" si="81"/>
        <v>33.175355450236964</v>
      </c>
      <c r="R57" s="76">
        <f t="shared" si="82"/>
        <v>23.459715639810426</v>
      </c>
      <c r="S57" s="36">
        <v>9</v>
      </c>
      <c r="T57" s="36">
        <v>10</v>
      </c>
      <c r="U57" s="18"/>
      <c r="V57" s="18"/>
      <c r="W57" s="18"/>
    </row>
    <row r="58" spans="1:23">
      <c r="A58" s="74" t="s">
        <v>40</v>
      </c>
      <c r="B58" s="36">
        <v>8</v>
      </c>
      <c r="C58" s="36">
        <v>1380</v>
      </c>
      <c r="D58" s="36">
        <v>6</v>
      </c>
      <c r="E58" s="36">
        <v>2</v>
      </c>
      <c r="F58" s="36">
        <v>1</v>
      </c>
      <c r="G58" s="36">
        <v>3</v>
      </c>
      <c r="H58" s="36">
        <v>936</v>
      </c>
      <c r="I58" s="36">
        <v>49</v>
      </c>
      <c r="J58" s="76">
        <v>8.8461538461538467</v>
      </c>
      <c r="K58" s="76">
        <v>28.163265306122447</v>
      </c>
      <c r="L58" s="76">
        <v>19.102040816326532</v>
      </c>
      <c r="M58" s="77">
        <v>172.5</v>
      </c>
      <c r="N58" s="36">
        <v>118</v>
      </c>
      <c r="O58" s="36">
        <v>45</v>
      </c>
      <c r="P58" s="76">
        <f t="shared" si="80"/>
        <v>53.768115942028984</v>
      </c>
      <c r="Q58" s="76">
        <f t="shared" si="81"/>
        <v>34.202898550724633</v>
      </c>
      <c r="R58" s="76">
        <f t="shared" si="82"/>
        <v>19.565217391304348</v>
      </c>
      <c r="S58" s="36">
        <v>9</v>
      </c>
      <c r="T58" s="36">
        <v>9</v>
      </c>
      <c r="U58" s="18"/>
      <c r="V58" s="18"/>
      <c r="W58" s="18"/>
    </row>
    <row r="59" spans="1:23">
      <c r="A59" s="74" t="s">
        <v>36</v>
      </c>
      <c r="B59" s="36">
        <v>6</v>
      </c>
      <c r="C59" s="36">
        <v>990</v>
      </c>
      <c r="D59" s="36">
        <v>4</v>
      </c>
      <c r="E59" s="36">
        <v>1</v>
      </c>
      <c r="F59" s="36">
        <v>2</v>
      </c>
      <c r="G59" s="36">
        <v>1</v>
      </c>
      <c r="H59" s="36">
        <v>677</v>
      </c>
      <c r="I59" s="36">
        <v>44</v>
      </c>
      <c r="J59" s="76">
        <v>8.7740029542097489</v>
      </c>
      <c r="K59" s="76">
        <v>22.5</v>
      </c>
      <c r="L59" s="76">
        <v>15.386363636363637</v>
      </c>
      <c r="M59" s="77">
        <v>165</v>
      </c>
      <c r="N59" s="36">
        <v>74</v>
      </c>
      <c r="O59" s="36">
        <v>47</v>
      </c>
      <c r="P59" s="76">
        <f t="shared" si="80"/>
        <v>58.383838383838381</v>
      </c>
      <c r="Q59" s="76">
        <f t="shared" si="81"/>
        <v>29.898989898989896</v>
      </c>
      <c r="R59" s="76">
        <f t="shared" si="82"/>
        <v>28.484848484848484</v>
      </c>
      <c r="S59" s="36">
        <v>1</v>
      </c>
      <c r="T59" s="36">
        <v>5</v>
      </c>
    </row>
    <row r="60" spans="1:23">
      <c r="A60" s="74" t="s">
        <v>32</v>
      </c>
      <c r="B60" s="36">
        <v>4</v>
      </c>
      <c r="C60" s="36">
        <v>633</v>
      </c>
      <c r="D60" s="36">
        <v>4</v>
      </c>
      <c r="E60" s="36">
        <v>0</v>
      </c>
      <c r="F60" s="36"/>
      <c r="G60" s="36">
        <v>2</v>
      </c>
      <c r="H60" s="36">
        <v>472</v>
      </c>
      <c r="I60" s="36">
        <v>25</v>
      </c>
      <c r="J60" s="76">
        <v>8.0466101694915242</v>
      </c>
      <c r="K60" s="76">
        <v>25.32</v>
      </c>
      <c r="L60" s="76">
        <v>18.88</v>
      </c>
      <c r="M60" s="77">
        <v>158.25</v>
      </c>
      <c r="N60" s="36">
        <v>59</v>
      </c>
      <c r="O60" s="36">
        <v>14</v>
      </c>
      <c r="P60" s="76">
        <f t="shared" si="80"/>
        <v>50.552922590837277</v>
      </c>
      <c r="Q60" s="76">
        <f t="shared" si="81"/>
        <v>37.282780410742497</v>
      </c>
      <c r="R60" s="76">
        <f t="shared" si="82"/>
        <v>13.270142180094787</v>
      </c>
      <c r="S60" s="36">
        <v>3</v>
      </c>
      <c r="T60" s="36">
        <v>0</v>
      </c>
    </row>
    <row r="61" spans="1:23">
      <c r="A61" s="74" t="s">
        <v>35</v>
      </c>
      <c r="B61" s="36">
        <v>4</v>
      </c>
      <c r="C61" s="36">
        <v>693</v>
      </c>
      <c r="D61" s="36">
        <v>3</v>
      </c>
      <c r="E61" s="36">
        <v>0</v>
      </c>
      <c r="F61" s="36">
        <v>1</v>
      </c>
      <c r="G61" s="36">
        <v>1</v>
      </c>
      <c r="H61" s="36">
        <v>473</v>
      </c>
      <c r="I61" s="36">
        <v>27</v>
      </c>
      <c r="J61" s="76">
        <v>8.7906976744186061</v>
      </c>
      <c r="K61" s="76">
        <v>25.666666666666668</v>
      </c>
      <c r="L61" s="76">
        <v>17.518518518518519</v>
      </c>
      <c r="M61" s="77">
        <v>173.25</v>
      </c>
      <c r="N61" s="36">
        <v>60</v>
      </c>
      <c r="O61" s="36">
        <v>24</v>
      </c>
      <c r="P61" s="76">
        <f>(N61*4+O61*6)/C61*100</f>
        <v>55.411255411255411</v>
      </c>
      <c r="Q61" s="76">
        <f>(N61*4)/C61*100</f>
        <v>34.632034632034632</v>
      </c>
      <c r="R61" s="76">
        <f>(O61*6)/C61*100</f>
        <v>20.779220779220779</v>
      </c>
      <c r="S61" s="36">
        <v>3</v>
      </c>
      <c r="T61" s="36">
        <v>3</v>
      </c>
    </row>
    <row r="62" spans="1:23">
      <c r="A62" s="74" t="s">
        <v>37</v>
      </c>
      <c r="B62" s="36">
        <v>4</v>
      </c>
      <c r="C62" s="36">
        <v>768</v>
      </c>
      <c r="D62" s="36">
        <v>4</v>
      </c>
      <c r="E62" s="36">
        <v>2</v>
      </c>
      <c r="F62" s="36">
        <v>2</v>
      </c>
      <c r="G62" s="36"/>
      <c r="H62" s="36">
        <v>469</v>
      </c>
      <c r="I62" s="36">
        <v>29</v>
      </c>
      <c r="J62" s="76">
        <v>9.8251599147121524</v>
      </c>
      <c r="K62" s="76">
        <v>26.482758620689655</v>
      </c>
      <c r="L62" s="76">
        <v>16.172413793103448</v>
      </c>
      <c r="M62" s="77">
        <v>192</v>
      </c>
      <c r="N62" s="36">
        <v>59</v>
      </c>
      <c r="O62" s="36">
        <v>47</v>
      </c>
      <c r="P62" s="76">
        <f t="shared" si="80"/>
        <v>67.447916666666657</v>
      </c>
      <c r="Q62" s="76">
        <f t="shared" si="81"/>
        <v>30.729166666666668</v>
      </c>
      <c r="R62" s="76">
        <f t="shared" si="82"/>
        <v>36.71875</v>
      </c>
      <c r="S62" s="36">
        <v>5</v>
      </c>
      <c r="T62" s="36">
        <v>6</v>
      </c>
    </row>
    <row r="63" spans="1:23">
      <c r="A63" s="74" t="s">
        <v>38</v>
      </c>
      <c r="B63" s="36">
        <v>4</v>
      </c>
      <c r="C63" s="36">
        <v>715</v>
      </c>
      <c r="D63" s="36">
        <v>4</v>
      </c>
      <c r="E63" s="36">
        <v>0</v>
      </c>
      <c r="F63" s="36">
        <v>2</v>
      </c>
      <c r="G63" s="36"/>
      <c r="H63" s="36">
        <v>478</v>
      </c>
      <c r="I63" s="36">
        <v>31</v>
      </c>
      <c r="J63" s="76">
        <v>3.3891213389121337</v>
      </c>
      <c r="K63" s="76">
        <v>8.7096774193548381</v>
      </c>
      <c r="L63" s="76">
        <v>15.419354838709678</v>
      </c>
      <c r="M63" s="77">
        <v>135</v>
      </c>
      <c r="N63" s="36">
        <v>56</v>
      </c>
      <c r="O63" s="36">
        <v>33</v>
      </c>
      <c r="P63" s="76">
        <f t="shared" ref="P63" si="83">(N63*4+O63*6)/C63*100</f>
        <v>59.020979020979027</v>
      </c>
      <c r="Q63" s="76">
        <f t="shared" ref="Q63" si="84">(N63*4)/C63*100</f>
        <v>31.32867132867133</v>
      </c>
      <c r="R63" s="76">
        <f t="shared" ref="R63" si="85">(O63*6)/C63*100</f>
        <v>27.692307692307693</v>
      </c>
      <c r="S63" s="36">
        <v>3</v>
      </c>
      <c r="T63" s="36">
        <v>5</v>
      </c>
    </row>
    <row r="64" spans="1:23">
      <c r="A64" s="74" t="s">
        <v>39</v>
      </c>
      <c r="B64" s="36">
        <v>6</v>
      </c>
      <c r="C64" s="36">
        <v>969</v>
      </c>
      <c r="D64" s="36">
        <v>4</v>
      </c>
      <c r="E64" s="36">
        <v>0</v>
      </c>
      <c r="F64" s="36"/>
      <c r="G64" s="36">
        <v>3</v>
      </c>
      <c r="H64" s="36">
        <v>683</v>
      </c>
      <c r="I64" s="36">
        <v>27</v>
      </c>
      <c r="J64" s="76">
        <v>8.5124450951683759</v>
      </c>
      <c r="K64" s="76">
        <v>35.888888888888886</v>
      </c>
      <c r="L64" s="76">
        <v>25.296296296296298</v>
      </c>
      <c r="M64" s="77">
        <v>161.5</v>
      </c>
      <c r="N64" s="36">
        <v>82</v>
      </c>
      <c r="O64" s="36">
        <v>30</v>
      </c>
      <c r="P64" s="76">
        <f t="shared" ref="P64:P65" si="86">(N64*4+O64*6)/C64*100</f>
        <v>52.425180598555208</v>
      </c>
      <c r="Q64" s="76">
        <f t="shared" ref="Q64:Q65" si="87">(N64*4)/C64*100</f>
        <v>33.849329205366359</v>
      </c>
      <c r="R64" s="76">
        <f t="shared" ref="R64:R65" si="88">(O64*6)/C64*100</f>
        <v>18.575851393188856</v>
      </c>
      <c r="S64" s="36">
        <v>5</v>
      </c>
      <c r="T64" s="36">
        <v>7</v>
      </c>
    </row>
    <row r="65" spans="1:24">
      <c r="A65" s="78" t="s">
        <v>33</v>
      </c>
      <c r="B65" s="79">
        <f>SUM(B56:B64)</f>
        <v>58</v>
      </c>
      <c r="C65" s="79">
        <f>SUM(C56:C64)</f>
        <v>9803</v>
      </c>
      <c r="D65" s="79">
        <f>SUM(D56:D64)</f>
        <v>43</v>
      </c>
      <c r="E65" s="79">
        <f>SUM(E56:E64)</f>
        <v>6</v>
      </c>
      <c r="F65" s="79">
        <f>SUM(F56:F64)</f>
        <v>14</v>
      </c>
      <c r="G65" s="79">
        <f>SUM(G56:G64)</f>
        <v>15</v>
      </c>
      <c r="H65" s="79">
        <f>SUM(H56:H64)</f>
        <v>6786</v>
      </c>
      <c r="I65" s="79">
        <f>SUM(I56:I64)</f>
        <v>367</v>
      </c>
      <c r="J65" s="80">
        <f t="shared" ref="J65" si="89">C65/(H65/6)</f>
        <v>8.6675508399646333</v>
      </c>
      <c r="K65" s="80">
        <f t="shared" ref="K65" si="90">C65/I65</f>
        <v>26.711171662125341</v>
      </c>
      <c r="L65" s="80">
        <f t="shared" ref="L65" si="91">H65/I65</f>
        <v>18.490463215258856</v>
      </c>
      <c r="M65" s="81">
        <f t="shared" ref="M65" si="92">C65/B65</f>
        <v>169.01724137931035</v>
      </c>
      <c r="N65" s="79">
        <f>SUM(N56:N64)</f>
        <v>808</v>
      </c>
      <c r="O65" s="79">
        <f>SUM(O56:O64)</f>
        <v>365</v>
      </c>
      <c r="P65" s="80">
        <f t="shared" si="86"/>
        <v>55.309599102315623</v>
      </c>
      <c r="Q65" s="80">
        <f t="shared" si="87"/>
        <v>32.969499132918493</v>
      </c>
      <c r="R65" s="80">
        <f t="shared" si="88"/>
        <v>22.340099969397123</v>
      </c>
      <c r="S65" s="79">
        <f>SUM(S56:S64)</f>
        <v>49</v>
      </c>
      <c r="T65" s="79">
        <f>SUM(T56:T64)</f>
        <v>54</v>
      </c>
    </row>
    <row r="67" spans="1:24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 spans="1:24">
      <c r="A68" s="18"/>
      <c r="V68" s="18"/>
      <c r="W68" s="18"/>
      <c r="X68" s="18"/>
    </row>
    <row r="69" spans="1:24">
      <c r="A69" s="18"/>
      <c r="U69" s="18"/>
      <c r="V69" s="18"/>
      <c r="W69" s="18"/>
      <c r="X69" s="18"/>
    </row>
    <row r="70" spans="1:24">
      <c r="S70" s="4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2019-12-14T21:04:51Z</dcterms:created>
  <dcterms:modified xsi:type="dcterms:W3CDTF">2020-02-03T08:45:29Z</dcterms:modified>
</cp:coreProperties>
</file>