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40" yWindow="360" windowWidth="1829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7" i="1"/>
  <c r="R7"/>
  <c r="Q7"/>
  <c r="K7"/>
  <c r="L7"/>
  <c r="J7"/>
  <c r="M7"/>
  <c r="P41" l="1"/>
  <c r="R41"/>
  <c r="Q41"/>
  <c r="K41"/>
  <c r="L41"/>
  <c r="J41"/>
  <c r="M41"/>
  <c r="R40" l="1"/>
  <c r="Q40"/>
  <c r="R39"/>
  <c r="Q39"/>
  <c r="P40"/>
  <c r="K40"/>
  <c r="L40"/>
  <c r="J40"/>
  <c r="M40"/>
  <c r="P39" l="1"/>
  <c r="K39"/>
  <c r="L39"/>
  <c r="J39"/>
  <c r="M39"/>
  <c r="R6" l="1"/>
  <c r="Q6"/>
  <c r="P6"/>
  <c r="M6"/>
  <c r="L6"/>
  <c r="K6"/>
  <c r="J6"/>
  <c r="P14" l="1"/>
  <c r="R14"/>
  <c r="Q14"/>
  <c r="K14"/>
  <c r="L14"/>
  <c r="J14"/>
  <c r="M14"/>
  <c r="R45" l="1"/>
  <c r="Q45"/>
  <c r="P45"/>
  <c r="M45"/>
  <c r="L45"/>
  <c r="K45"/>
  <c r="J45"/>
  <c r="C47"/>
  <c r="S47"/>
  <c r="R12"/>
  <c r="Q12"/>
  <c r="P12"/>
  <c r="M12"/>
  <c r="L12"/>
  <c r="K12"/>
  <c r="J12"/>
  <c r="R11"/>
  <c r="Q11"/>
  <c r="P11"/>
  <c r="M11"/>
  <c r="L11"/>
  <c r="K11"/>
  <c r="J11"/>
  <c r="R44" l="1"/>
  <c r="Q44"/>
  <c r="P44"/>
  <c r="M44"/>
  <c r="L44"/>
  <c r="K44"/>
  <c r="J44"/>
  <c r="R43"/>
  <c r="Q43"/>
  <c r="P43"/>
  <c r="M43"/>
  <c r="L43"/>
  <c r="K43"/>
  <c r="J43"/>
  <c r="R28" l="1"/>
  <c r="M28"/>
  <c r="L28"/>
  <c r="K28"/>
  <c r="J28"/>
  <c r="P28" l="1"/>
  <c r="Q28"/>
  <c r="R32" l="1"/>
  <c r="Q32"/>
  <c r="P32"/>
  <c r="M32"/>
  <c r="L32"/>
  <c r="K32"/>
  <c r="J32"/>
  <c r="R20" l="1"/>
  <c r="Q20"/>
  <c r="P20"/>
  <c r="M20"/>
  <c r="L20"/>
  <c r="K20"/>
  <c r="J20"/>
  <c r="M60" l="1"/>
  <c r="L60"/>
  <c r="K60"/>
  <c r="J60"/>
  <c r="M59"/>
  <c r="L59"/>
  <c r="K59"/>
  <c r="J59"/>
  <c r="M58"/>
  <c r="L58"/>
  <c r="K58"/>
  <c r="J58"/>
  <c r="M57"/>
  <c r="L57"/>
  <c r="K57"/>
  <c r="J57"/>
  <c r="M56"/>
  <c r="L56"/>
  <c r="K56"/>
  <c r="J56"/>
  <c r="M55"/>
  <c r="L55"/>
  <c r="K55"/>
  <c r="J55"/>
  <c r="M54"/>
  <c r="L54"/>
  <c r="K54"/>
  <c r="J54"/>
  <c r="M53"/>
  <c r="L53"/>
  <c r="K53"/>
  <c r="J53"/>
  <c r="M52"/>
  <c r="L52"/>
  <c r="K52"/>
  <c r="J52"/>
  <c r="T61"/>
  <c r="S61"/>
  <c r="O61"/>
  <c r="N61"/>
  <c r="I61"/>
  <c r="H61"/>
  <c r="G61"/>
  <c r="F61"/>
  <c r="E61"/>
  <c r="D61"/>
  <c r="C61"/>
  <c r="B61"/>
  <c r="R60"/>
  <c r="Q60"/>
  <c r="P60"/>
  <c r="R59"/>
  <c r="Q59"/>
  <c r="P59"/>
  <c r="R58"/>
  <c r="Q58"/>
  <c r="P58"/>
  <c r="R57"/>
  <c r="Q57"/>
  <c r="P57"/>
  <c r="R56"/>
  <c r="Q56"/>
  <c r="P56"/>
  <c r="R55"/>
  <c r="Q55"/>
  <c r="P55"/>
  <c r="R54"/>
  <c r="Q54"/>
  <c r="P54"/>
  <c r="R53"/>
  <c r="Q53"/>
  <c r="P53"/>
  <c r="R52"/>
  <c r="Q52"/>
  <c r="P52"/>
  <c r="R38"/>
  <c r="Q38"/>
  <c r="P38"/>
  <c r="M38"/>
  <c r="L38"/>
  <c r="K38"/>
  <c r="J38"/>
  <c r="R37"/>
  <c r="Q37"/>
  <c r="P37"/>
  <c r="M37"/>
  <c r="L37"/>
  <c r="K37"/>
  <c r="J37"/>
  <c r="R36"/>
  <c r="Q36"/>
  <c r="P36"/>
  <c r="M36"/>
  <c r="L36"/>
  <c r="K36"/>
  <c r="J36"/>
  <c r="R34"/>
  <c r="Q34"/>
  <c r="P34"/>
  <c r="M34"/>
  <c r="L34"/>
  <c r="K34"/>
  <c r="J34"/>
  <c r="R33"/>
  <c r="Q33"/>
  <c r="P33"/>
  <c r="M33"/>
  <c r="L33"/>
  <c r="K33"/>
  <c r="J33"/>
  <c r="Q31"/>
  <c r="M31"/>
  <c r="K31"/>
  <c r="R30"/>
  <c r="Q30"/>
  <c r="P30"/>
  <c r="M30"/>
  <c r="L30"/>
  <c r="K30"/>
  <c r="J30"/>
  <c r="R29"/>
  <c r="Q29"/>
  <c r="P29"/>
  <c r="M29"/>
  <c r="L29"/>
  <c r="K29"/>
  <c r="J29"/>
  <c r="R26"/>
  <c r="Q26"/>
  <c r="P26"/>
  <c r="M26"/>
  <c r="L26"/>
  <c r="K26"/>
  <c r="J26"/>
  <c r="R25"/>
  <c r="Q25"/>
  <c r="P25"/>
  <c r="M25"/>
  <c r="L25"/>
  <c r="K25"/>
  <c r="J25"/>
  <c r="R24"/>
  <c r="Q24"/>
  <c r="P24"/>
  <c r="M24"/>
  <c r="L24"/>
  <c r="K24"/>
  <c r="J24"/>
  <c r="R22"/>
  <c r="Q22"/>
  <c r="P22"/>
  <c r="M22"/>
  <c r="L22"/>
  <c r="K22"/>
  <c r="J22"/>
  <c r="R21"/>
  <c r="Q21"/>
  <c r="P21"/>
  <c r="M21"/>
  <c r="L21"/>
  <c r="K21"/>
  <c r="J21"/>
  <c r="R19"/>
  <c r="Q19"/>
  <c r="P19"/>
  <c r="M19"/>
  <c r="L19"/>
  <c r="K19"/>
  <c r="J19"/>
  <c r="R18"/>
  <c r="Q18"/>
  <c r="P18"/>
  <c r="M18"/>
  <c r="L18"/>
  <c r="K18"/>
  <c r="J18"/>
  <c r="R17"/>
  <c r="Q17"/>
  <c r="P17"/>
  <c r="M17"/>
  <c r="L17"/>
  <c r="K17"/>
  <c r="J17"/>
  <c r="N47"/>
  <c r="B47"/>
  <c r="R13"/>
  <c r="Q13"/>
  <c r="P13"/>
  <c r="M13"/>
  <c r="L13"/>
  <c r="K13"/>
  <c r="J13"/>
  <c r="R10"/>
  <c r="Q10"/>
  <c r="P10"/>
  <c r="M10"/>
  <c r="L10"/>
  <c r="K10"/>
  <c r="J10"/>
  <c r="R5"/>
  <c r="Q5"/>
  <c r="P5"/>
  <c r="M5"/>
  <c r="L5"/>
  <c r="K5"/>
  <c r="J5"/>
  <c r="R4"/>
  <c r="Q4"/>
  <c r="P4"/>
  <c r="M4"/>
  <c r="L4"/>
  <c r="K4"/>
  <c r="J4"/>
  <c r="R3"/>
  <c r="Q3"/>
  <c r="P3"/>
  <c r="M3"/>
  <c r="L3"/>
  <c r="K3"/>
  <c r="J3"/>
  <c r="R2"/>
  <c r="Q2"/>
  <c r="P2"/>
  <c r="M2"/>
  <c r="L2"/>
  <c r="K2"/>
  <c r="J2"/>
  <c r="D47" l="1"/>
  <c r="O47"/>
  <c r="T47"/>
  <c r="R31"/>
  <c r="M35"/>
  <c r="G47"/>
  <c r="E47"/>
  <c r="M47"/>
  <c r="I47"/>
  <c r="M27"/>
  <c r="M61"/>
  <c r="H47"/>
  <c r="F47"/>
  <c r="R61"/>
  <c r="P61"/>
  <c r="L61"/>
  <c r="L35"/>
  <c r="R35"/>
  <c r="L31"/>
  <c r="P27"/>
  <c r="Q27"/>
  <c r="K27"/>
  <c r="L27"/>
  <c r="J27"/>
  <c r="R27"/>
  <c r="J31"/>
  <c r="K35"/>
  <c r="J35"/>
  <c r="Q35"/>
  <c r="K61"/>
  <c r="P35"/>
  <c r="J61"/>
  <c r="Q61"/>
  <c r="P31" l="1"/>
  <c r="P47"/>
  <c r="Q47"/>
  <c r="J47"/>
  <c r="K47"/>
  <c r="L47"/>
  <c r="R47" l="1"/>
</calcChain>
</file>

<file path=xl/sharedStrings.xml><?xml version="1.0" encoding="utf-8"?>
<sst xmlns="http://schemas.openxmlformats.org/spreadsheetml/2006/main" count="88" uniqueCount="46">
  <si>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</si>
  <si>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</si>
  <si>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</si>
  <si>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</si>
  <si>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</si>
  <si>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</si>
  <si>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</si>
  <si>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</si>
  <si>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</si>
  <si>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</si>
  <si>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S/R</t>
  </si>
  <si>
    <t>R/Inns</t>
  </si>
  <si>
    <t>Fours</t>
  </si>
  <si>
    <t>Sixes</t>
  </si>
  <si>
    <t>% of runs</t>
  </si>
  <si>
    <t>% fours</t>
  </si>
  <si>
    <t>% sixes</t>
  </si>
  <si>
    <t>50 run</t>
  </si>
  <si>
    <t>50 pp</t>
  </si>
  <si>
    <t>Basin R</t>
  </si>
  <si>
    <t>Hagley</t>
  </si>
  <si>
    <t>McLean</t>
  </si>
  <si>
    <t xml:space="preserve">Molyneux </t>
  </si>
  <si>
    <t>Uni Oval</t>
  </si>
  <si>
    <t xml:space="preserve">Seddon </t>
  </si>
  <si>
    <t>MtMaung</t>
  </si>
  <si>
    <t>Eden Outer</t>
  </si>
  <si>
    <t>Pukekura</t>
  </si>
  <si>
    <t>Basin Reserve</t>
  </si>
  <si>
    <t>Eden Park Outer</t>
  </si>
  <si>
    <t>Hagley Oval</t>
  </si>
  <si>
    <t>McLean Park</t>
  </si>
  <si>
    <t>Mt Maunganui</t>
  </si>
  <si>
    <t>Molyneux Park</t>
  </si>
  <si>
    <t>Pukekura Park</t>
  </si>
  <si>
    <t>Seddon Park</t>
  </si>
  <si>
    <t>University Oval</t>
  </si>
  <si>
    <t>Total</t>
  </si>
  <si>
    <t>CENTURY</t>
  </si>
  <si>
    <t>century</t>
  </si>
  <si>
    <t>14   &amp;  10</t>
  </si>
  <si>
    <t>17 OVERS</t>
  </si>
  <si>
    <t>DLS</t>
  </si>
  <si>
    <t>5 overs</t>
  </si>
  <si>
    <t>century x2</t>
  </si>
  <si>
    <t>century pp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</si>
</sst>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0" fillId="0" borderId="0" xfId="0" applyFill="1" applyAlignment="1">
      <alignment horizontal="left"/>
    </xf>
    <xf numFmtId="2" fontId="4" fillId="0" borderId="3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6" fillId="0" borderId="0" xfId="0" applyFont="1" applyFill="1"/>
    <xf numFmtId="0" fontId="3" fillId="2" borderId="0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0" xfId="0" applyFont="1" applyFill="1"/>
    <xf numFmtId="2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" xfId="0" applyFont="1" applyFill="1" applyBorder="1"/>
    <xf numFmtId="0" fontId="3" fillId="0" borderId="3" xfId="0" applyFont="1" applyFill="1" applyBorder="1" applyAlignment="1">
      <alignment horizontal="left"/>
    </xf>
    <xf numFmtId="2" fontId="3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Fill="1"/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2" fontId="10" fillId="0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5" fillId="0" borderId="0" xfId="0" applyFont="1" applyFill="1"/>
    <xf numFmtId="2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1" fontId="10" fillId="0" borderId="2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3" fillId="3" borderId="0" xfId="0" applyFont="1" applyFill="1"/>
    <xf numFmtId="1" fontId="5" fillId="0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5" fillId="3" borderId="0" xfId="0" applyFont="1" applyFill="1"/>
    <xf numFmtId="0" fontId="5" fillId="2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6" fillId="3" borderId="0" xfId="0" applyFont="1" applyFill="1"/>
    <xf numFmtId="49" fontId="3" fillId="0" borderId="3" xfId="0" applyNumberFormat="1" applyFont="1" applyBorder="1" applyAlignment="1">
      <alignment horizontal="left"/>
    </xf>
    <xf numFmtId="49" fontId="0" fillId="0" borderId="0" xfId="0" applyNumberFormat="1"/>
    <xf numFmtId="2" fontId="4" fillId="2" borderId="4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0" fillId="3" borderId="0" xfId="0" applyFill="1"/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tabSelected="1" topLeftCell="A40" workbookViewId="0">
      <selection activeCell="B47" sqref="B47:T48"/>
    </sheetView>
  </sheetViews>
  <sheetFormatPr defaultRowHeight="14"/>
  <cols>
    <col min="1" max="1" width="8.6640625" customWidth="1"/>
    <col min="2" max="2" width="4.1640625" customWidth="1"/>
    <col min="3" max="3" width="5.1640625" customWidth="1"/>
    <col min="4" max="4" width="5.33203125" customWidth="1"/>
    <col min="5" max="5" width="4.75" customWidth="1"/>
    <col min="6" max="6" width="4.6640625" customWidth="1"/>
    <col min="7" max="7" width="5.25" customWidth="1"/>
    <col min="8" max="9" width="5.4140625" customWidth="1"/>
    <col min="10" max="10" width="5.08203125" customWidth="1"/>
    <col min="11" max="11" width="5.58203125" customWidth="1"/>
    <col min="12" max="12" width="5" customWidth="1"/>
    <col min="13" max="13" width="6" customWidth="1"/>
    <col min="14" max="14" width="5.1640625" customWidth="1"/>
    <col min="15" max="15" width="4.6640625" customWidth="1"/>
    <col min="16" max="16" width="6.5" customWidth="1"/>
    <col min="17" max="17" width="6.33203125" customWidth="1"/>
    <col min="18" max="18" width="6.4140625" customWidth="1"/>
    <col min="19" max="19" width="5.6640625" customWidth="1"/>
    <col min="20" max="20" width="5.4140625" customWidth="1"/>
  </cols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5" t="s">
        <v>16</v>
      </c>
      <c r="S1" s="6" t="s">
        <v>17</v>
      </c>
      <c r="T1" s="6" t="s">
        <v>18</v>
      </c>
    </row>
    <row r="2" spans="1:21">
      <c r="A2" s="7" t="s">
        <v>19</v>
      </c>
      <c r="B2" s="64">
        <v>2</v>
      </c>
      <c r="C2" s="65">
        <v>354</v>
      </c>
      <c r="D2" s="65">
        <v>2</v>
      </c>
      <c r="E2" s="65">
        <v>0</v>
      </c>
      <c r="F2" s="66"/>
      <c r="G2" s="67">
        <v>1</v>
      </c>
      <c r="H2" s="66">
        <v>235</v>
      </c>
      <c r="I2" s="65">
        <v>9</v>
      </c>
      <c r="J2" s="9">
        <f t="shared" ref="J2:J22" si="0">C2/(H2/6)</f>
        <v>9.0382978723404257</v>
      </c>
      <c r="K2" s="9">
        <f t="shared" ref="K2:K22" si="1">C2/I2</f>
        <v>39.333333333333336</v>
      </c>
      <c r="L2" s="10">
        <f>H2/I2</f>
        <v>26.111111111111111</v>
      </c>
      <c r="M2" s="11">
        <f t="shared" ref="M2:M35" si="2">C2/B2</f>
        <v>177</v>
      </c>
      <c r="N2" s="8">
        <v>34</v>
      </c>
      <c r="O2" s="8">
        <v>10</v>
      </c>
      <c r="P2" s="10">
        <f>(N2*4+O2*6)/C2*100</f>
        <v>55.367231638418076</v>
      </c>
      <c r="Q2" s="10">
        <f>(N2*4)/C2*100</f>
        <v>38.418079096045197</v>
      </c>
      <c r="R2" s="12">
        <f>(O2*6)/C2*100</f>
        <v>16.949152542372879</v>
      </c>
      <c r="S2" s="13">
        <v>3</v>
      </c>
      <c r="T2" s="13">
        <v>3</v>
      </c>
      <c r="U2" s="14"/>
    </row>
    <row r="3" spans="1:21">
      <c r="A3" s="15"/>
      <c r="B3" s="19">
        <v>2</v>
      </c>
      <c r="C3" s="68">
        <v>290</v>
      </c>
      <c r="D3" s="68">
        <v>1</v>
      </c>
      <c r="E3" s="68">
        <v>0</v>
      </c>
      <c r="F3" s="68">
        <v>1</v>
      </c>
      <c r="G3" s="68"/>
      <c r="H3" s="68">
        <v>212</v>
      </c>
      <c r="I3" s="68">
        <v>17</v>
      </c>
      <c r="J3" s="9">
        <f t="shared" si="0"/>
        <v>8.2075471698113205</v>
      </c>
      <c r="K3" s="9">
        <f t="shared" si="1"/>
        <v>17.058823529411764</v>
      </c>
      <c r="L3" s="10">
        <f t="shared" ref="L3:L4" si="3">H3/I3</f>
        <v>12.470588235294118</v>
      </c>
      <c r="M3" s="11">
        <f t="shared" si="2"/>
        <v>145</v>
      </c>
      <c r="N3" s="16">
        <v>23</v>
      </c>
      <c r="O3" s="16">
        <v>8</v>
      </c>
      <c r="P3" s="10">
        <f t="shared" ref="P3:P14" si="4">(N3*4+O3*6)/C3*100</f>
        <v>48.275862068965516</v>
      </c>
      <c r="Q3" s="10">
        <f t="shared" ref="Q3:Q14" si="5">(N3*4)/C3*100</f>
        <v>31.724137931034484</v>
      </c>
      <c r="R3" s="12">
        <f t="shared" ref="R3:R14" si="6">(O3*6)/C3*100</f>
        <v>16.551724137931036</v>
      </c>
      <c r="S3" s="13">
        <v>2</v>
      </c>
      <c r="T3" s="77">
        <v>1</v>
      </c>
      <c r="U3" s="85" t="s">
        <v>39</v>
      </c>
    </row>
    <row r="4" spans="1:21">
      <c r="A4" s="15"/>
      <c r="B4" s="19">
        <v>2</v>
      </c>
      <c r="C4" s="68">
        <v>277</v>
      </c>
      <c r="D4" s="68">
        <v>0</v>
      </c>
      <c r="E4" s="68">
        <v>0</v>
      </c>
      <c r="F4" s="68"/>
      <c r="G4" s="68">
        <v>1</v>
      </c>
      <c r="H4" s="68">
        <v>228</v>
      </c>
      <c r="I4" s="68">
        <v>15</v>
      </c>
      <c r="J4" s="9">
        <f t="shared" si="0"/>
        <v>7.2894736842105265</v>
      </c>
      <c r="K4" s="9">
        <f t="shared" si="1"/>
        <v>18.466666666666665</v>
      </c>
      <c r="L4" s="10">
        <f t="shared" si="3"/>
        <v>15.2</v>
      </c>
      <c r="M4" s="11">
        <f t="shared" si="2"/>
        <v>138.5</v>
      </c>
      <c r="N4" s="16">
        <v>25</v>
      </c>
      <c r="O4" s="16">
        <v>6</v>
      </c>
      <c r="P4" s="10">
        <f t="shared" si="4"/>
        <v>49.097472924187727</v>
      </c>
      <c r="Q4" s="10">
        <f t="shared" si="5"/>
        <v>36.101083032490976</v>
      </c>
      <c r="R4" s="12">
        <f t="shared" si="6"/>
        <v>12.996389891696749</v>
      </c>
      <c r="S4" s="13">
        <v>1</v>
      </c>
      <c r="T4" s="13"/>
      <c r="U4" s="14"/>
    </row>
    <row r="5" spans="1:21">
      <c r="A5" s="15"/>
      <c r="B5" s="19">
        <v>2</v>
      </c>
      <c r="C5" s="19">
        <v>307</v>
      </c>
      <c r="D5" s="19">
        <v>2</v>
      </c>
      <c r="E5" s="19">
        <v>0</v>
      </c>
      <c r="F5" s="19"/>
      <c r="G5" s="19">
        <v>1</v>
      </c>
      <c r="H5" s="19">
        <v>238</v>
      </c>
      <c r="I5" s="19">
        <v>10</v>
      </c>
      <c r="J5" s="9">
        <f>C5/(H5/6)</f>
        <v>7.7394957983193278</v>
      </c>
      <c r="K5" s="9">
        <f>C5/I5</f>
        <v>30.7</v>
      </c>
      <c r="L5" s="10">
        <f>H5/I5</f>
        <v>23.8</v>
      </c>
      <c r="M5" s="11">
        <f>C5/B5</f>
        <v>153.5</v>
      </c>
      <c r="N5" s="13">
        <v>27</v>
      </c>
      <c r="O5" s="13">
        <v>5</v>
      </c>
      <c r="P5" s="9">
        <f>(N5*4+O5*6)/C5*100</f>
        <v>44.951140065146575</v>
      </c>
      <c r="Q5" s="9">
        <f>(N5*4)/C5*100</f>
        <v>35.179153094462542</v>
      </c>
      <c r="R5" s="18">
        <f>(O5*6)/C5*100</f>
        <v>9.7719869706840399</v>
      </c>
      <c r="S5" s="13">
        <v>2</v>
      </c>
      <c r="T5" s="13">
        <v>3</v>
      </c>
      <c r="U5" s="14"/>
    </row>
    <row r="6" spans="1:21">
      <c r="A6" s="15"/>
      <c r="B6" s="19">
        <v>2</v>
      </c>
      <c r="C6" s="19">
        <v>334</v>
      </c>
      <c r="D6" s="19">
        <v>2</v>
      </c>
      <c r="E6" s="19">
        <v>0</v>
      </c>
      <c r="F6" s="19"/>
      <c r="G6" s="19">
        <v>1</v>
      </c>
      <c r="H6" s="19">
        <v>218</v>
      </c>
      <c r="I6" s="19">
        <v>9</v>
      </c>
      <c r="J6" s="9">
        <f t="shared" ref="J6:J7" si="7">C6/(H6/6)</f>
        <v>9.1926605504587151</v>
      </c>
      <c r="K6" s="9">
        <f t="shared" ref="K6:K7" si="8">C6/I6</f>
        <v>37.111111111111114</v>
      </c>
      <c r="L6" s="10">
        <f t="shared" ref="L6:L7" si="9">H6/I6</f>
        <v>24.222222222222221</v>
      </c>
      <c r="M6" s="11">
        <f t="shared" ref="M6:M7" si="10">C6/B6</f>
        <v>167</v>
      </c>
      <c r="N6" s="13">
        <v>41</v>
      </c>
      <c r="O6" s="13">
        <v>8</v>
      </c>
      <c r="P6" s="9">
        <f t="shared" ref="P6:P7" si="11">(N6*4+O6*6)/C6*100</f>
        <v>63.473053892215567</v>
      </c>
      <c r="Q6" s="9">
        <f t="shared" ref="Q6:Q7" si="12">(N6*4)/C6*100</f>
        <v>49.101796407185624</v>
      </c>
      <c r="R6" s="18">
        <f t="shared" ref="R6:R7" si="13">(O6*6)/C6*100</f>
        <v>14.37125748502994</v>
      </c>
      <c r="S6" s="13">
        <v>3</v>
      </c>
      <c r="T6" s="13">
        <v>1</v>
      </c>
      <c r="U6" s="93" t="s">
        <v>39</v>
      </c>
    </row>
    <row r="7" spans="1:21">
      <c r="A7" s="15"/>
      <c r="B7" s="19">
        <v>2</v>
      </c>
      <c r="C7" s="19">
        <v>353</v>
      </c>
      <c r="D7" s="19">
        <v>2</v>
      </c>
      <c r="E7" s="19">
        <v>0</v>
      </c>
      <c r="F7" s="19"/>
      <c r="G7" s="19">
        <v>1</v>
      </c>
      <c r="H7" s="19">
        <v>238</v>
      </c>
      <c r="I7" s="19">
        <v>13</v>
      </c>
      <c r="J7" s="9">
        <f t="shared" si="7"/>
        <v>8.8991596638655466</v>
      </c>
      <c r="K7" s="9">
        <f t="shared" si="8"/>
        <v>27.153846153846153</v>
      </c>
      <c r="L7" s="10">
        <f t="shared" si="9"/>
        <v>18.307692307692307</v>
      </c>
      <c r="M7" s="11">
        <f t="shared" si="10"/>
        <v>176.5</v>
      </c>
      <c r="N7" s="13">
        <v>33</v>
      </c>
      <c r="O7" s="13">
        <v>10</v>
      </c>
      <c r="P7" s="9">
        <f t="shared" si="11"/>
        <v>54.390934844192643</v>
      </c>
      <c r="Q7" s="9">
        <f t="shared" si="12"/>
        <v>37.393767705382437</v>
      </c>
      <c r="R7" s="9">
        <f t="shared" si="13"/>
        <v>16.997167138810198</v>
      </c>
      <c r="S7" s="13">
        <v>1</v>
      </c>
      <c r="T7" s="13">
        <v>2</v>
      </c>
      <c r="U7" s="14"/>
    </row>
    <row r="8" spans="1:21">
      <c r="A8" s="15"/>
      <c r="B8" s="19"/>
      <c r="C8" s="19"/>
      <c r="D8" s="19"/>
      <c r="E8" s="19"/>
      <c r="F8" s="19"/>
      <c r="G8" s="19"/>
      <c r="H8" s="19"/>
      <c r="I8" s="19"/>
      <c r="J8" s="9"/>
      <c r="K8" s="9"/>
      <c r="L8" s="10"/>
      <c r="M8" s="11"/>
      <c r="N8" s="13"/>
      <c r="O8" s="13"/>
      <c r="P8" s="9"/>
      <c r="Q8" s="9"/>
      <c r="R8" s="9"/>
      <c r="S8" s="13"/>
      <c r="T8" s="13"/>
      <c r="U8" s="14"/>
    </row>
    <row r="9" spans="1:21">
      <c r="A9" s="15"/>
      <c r="S9" s="14"/>
      <c r="T9" s="14"/>
      <c r="U9" s="14"/>
    </row>
    <row r="10" spans="1:21">
      <c r="A10" s="15" t="s">
        <v>20</v>
      </c>
      <c r="B10" s="13">
        <v>2</v>
      </c>
      <c r="C10" s="16">
        <v>354</v>
      </c>
      <c r="D10" s="16">
        <v>2</v>
      </c>
      <c r="E10" s="16">
        <v>0</v>
      </c>
      <c r="F10" s="16">
        <v>1</v>
      </c>
      <c r="G10" s="16"/>
      <c r="H10" s="16">
        <v>240</v>
      </c>
      <c r="I10" s="16">
        <v>11</v>
      </c>
      <c r="J10" s="9">
        <f t="shared" si="0"/>
        <v>8.85</v>
      </c>
      <c r="K10" s="9">
        <f t="shared" si="1"/>
        <v>32.18181818181818</v>
      </c>
      <c r="L10" s="10">
        <f t="shared" ref="L10:L14" si="14">H10/I10</f>
        <v>21.818181818181817</v>
      </c>
      <c r="M10" s="11">
        <f t="shared" si="2"/>
        <v>177</v>
      </c>
      <c r="N10" s="13">
        <v>30</v>
      </c>
      <c r="O10" s="13">
        <v>8</v>
      </c>
      <c r="P10" s="10">
        <f t="shared" si="4"/>
        <v>47.457627118644069</v>
      </c>
      <c r="Q10" s="10">
        <f t="shared" si="5"/>
        <v>33.898305084745758</v>
      </c>
      <c r="R10" s="12">
        <f t="shared" si="6"/>
        <v>13.559322033898304</v>
      </c>
      <c r="S10" s="13">
        <v>2</v>
      </c>
      <c r="T10" s="13">
        <v>2</v>
      </c>
      <c r="U10" s="17"/>
    </row>
    <row r="11" spans="1:21">
      <c r="A11" s="28"/>
      <c r="B11" s="68">
        <v>2</v>
      </c>
      <c r="C11" s="68">
        <v>302</v>
      </c>
      <c r="D11" s="68">
        <v>1</v>
      </c>
      <c r="E11" s="68">
        <v>0</v>
      </c>
      <c r="F11" s="68">
        <v>1</v>
      </c>
      <c r="G11" s="68"/>
      <c r="H11" s="68">
        <v>240</v>
      </c>
      <c r="I11" s="68">
        <v>11</v>
      </c>
      <c r="J11" s="9">
        <f>C11/(H11/6)</f>
        <v>7.55</v>
      </c>
      <c r="K11" s="9">
        <f>C11/I11</f>
        <v>27.454545454545453</v>
      </c>
      <c r="L11" s="10">
        <f t="shared" ref="L11:L12" si="15">H11/I11</f>
        <v>21.818181818181817</v>
      </c>
      <c r="M11" s="11">
        <f t="shared" ref="M11:M12" si="16">C11/B11</f>
        <v>151</v>
      </c>
      <c r="N11" s="13">
        <v>20</v>
      </c>
      <c r="O11" s="13">
        <v>5</v>
      </c>
      <c r="P11" s="9">
        <f t="shared" ref="P11:P12" si="17">(N11*4+O11*6)/C11*100</f>
        <v>36.423841059602644</v>
      </c>
      <c r="Q11" s="9">
        <f t="shared" ref="Q11:Q12" si="18">(N11*4)/C11*100</f>
        <v>26.490066225165563</v>
      </c>
      <c r="R11" s="18">
        <f t="shared" ref="R11:R12" si="19">(O11*6)/C11*100</f>
        <v>9.9337748344370862</v>
      </c>
      <c r="S11" s="68">
        <v>2</v>
      </c>
      <c r="T11" s="68">
        <v>1</v>
      </c>
      <c r="U11" s="14"/>
    </row>
    <row r="12" spans="1:21">
      <c r="A12" s="15"/>
      <c r="B12" s="13">
        <v>2</v>
      </c>
      <c r="C12" s="13">
        <v>302</v>
      </c>
      <c r="D12" s="13">
        <v>2</v>
      </c>
      <c r="E12" s="13">
        <v>0</v>
      </c>
      <c r="F12" s="13"/>
      <c r="G12" s="13">
        <v>1</v>
      </c>
      <c r="H12" s="13">
        <v>233</v>
      </c>
      <c r="I12" s="13">
        <v>11</v>
      </c>
      <c r="J12" s="9">
        <f t="shared" ref="J12" si="20">C12/(H12/6)</f>
        <v>7.7768240343347639</v>
      </c>
      <c r="K12" s="9">
        <f t="shared" ref="K12" si="21">C12/I12</f>
        <v>27.454545454545453</v>
      </c>
      <c r="L12" s="10">
        <f t="shared" si="15"/>
        <v>21.181818181818183</v>
      </c>
      <c r="M12" s="11">
        <f t="shared" si="16"/>
        <v>151</v>
      </c>
      <c r="N12" s="13">
        <v>19</v>
      </c>
      <c r="O12" s="13">
        <v>6</v>
      </c>
      <c r="P12" s="9">
        <f t="shared" si="17"/>
        <v>37.086092715231786</v>
      </c>
      <c r="Q12" s="9">
        <f t="shared" si="18"/>
        <v>25.165562913907287</v>
      </c>
      <c r="R12" s="18">
        <f t="shared" si="19"/>
        <v>11.920529801324504</v>
      </c>
      <c r="S12" s="13">
        <v>3</v>
      </c>
      <c r="T12" s="77">
        <v>3</v>
      </c>
      <c r="U12" s="86" t="s">
        <v>39</v>
      </c>
    </row>
    <row r="13" spans="1:21">
      <c r="A13" s="15"/>
      <c r="B13" s="13">
        <v>2</v>
      </c>
      <c r="C13" s="13">
        <v>309</v>
      </c>
      <c r="D13" s="13">
        <v>2</v>
      </c>
      <c r="E13" s="13">
        <v>0</v>
      </c>
      <c r="F13" s="13"/>
      <c r="G13" s="13">
        <v>1</v>
      </c>
      <c r="H13" s="13">
        <v>238</v>
      </c>
      <c r="I13" s="13">
        <v>13</v>
      </c>
      <c r="J13" s="9">
        <f t="shared" ref="J13:J14" si="22">C13/(H13/6)</f>
        <v>7.7899159663865554</v>
      </c>
      <c r="K13" s="9">
        <f t="shared" ref="K13:K14" si="23">C13/I13</f>
        <v>23.76923076923077</v>
      </c>
      <c r="L13" s="10">
        <f t="shared" si="14"/>
        <v>18.307692307692307</v>
      </c>
      <c r="M13" s="11">
        <f t="shared" si="2"/>
        <v>154.5</v>
      </c>
      <c r="N13" s="13">
        <v>27</v>
      </c>
      <c r="O13" s="13">
        <v>6</v>
      </c>
      <c r="P13" s="9">
        <f t="shared" si="4"/>
        <v>46.601941747572816</v>
      </c>
      <c r="Q13" s="9">
        <f t="shared" si="5"/>
        <v>34.95145631067961</v>
      </c>
      <c r="R13" s="18">
        <f t="shared" si="6"/>
        <v>11.650485436893204</v>
      </c>
      <c r="S13" s="13">
        <v>0</v>
      </c>
      <c r="T13" s="13">
        <v>2</v>
      </c>
      <c r="U13" s="14"/>
    </row>
    <row r="14" spans="1:21">
      <c r="A14" s="15"/>
      <c r="B14" s="13">
        <v>2</v>
      </c>
      <c r="C14" s="13">
        <v>325</v>
      </c>
      <c r="D14" s="13">
        <v>2</v>
      </c>
      <c r="E14" s="13">
        <v>0</v>
      </c>
      <c r="F14" s="13"/>
      <c r="G14" s="13">
        <v>1</v>
      </c>
      <c r="H14" s="13">
        <v>234</v>
      </c>
      <c r="I14" s="13">
        <v>9</v>
      </c>
      <c r="J14" s="9">
        <f t="shared" si="22"/>
        <v>8.3333333333333339</v>
      </c>
      <c r="K14" s="9">
        <f t="shared" si="23"/>
        <v>36.111111111111114</v>
      </c>
      <c r="L14" s="10">
        <f t="shared" si="14"/>
        <v>26</v>
      </c>
      <c r="M14" s="11">
        <f t="shared" si="2"/>
        <v>162.5</v>
      </c>
      <c r="N14" s="13">
        <v>33</v>
      </c>
      <c r="O14" s="13">
        <v>5</v>
      </c>
      <c r="P14" s="9">
        <f t="shared" si="4"/>
        <v>49.846153846153847</v>
      </c>
      <c r="Q14" s="9">
        <f t="shared" si="5"/>
        <v>40.615384615384613</v>
      </c>
      <c r="R14" s="9">
        <f t="shared" si="6"/>
        <v>9.2307692307692317</v>
      </c>
      <c r="S14" s="13">
        <v>1</v>
      </c>
      <c r="T14" s="13">
        <v>1</v>
      </c>
      <c r="U14" s="14"/>
    </row>
    <row r="15" spans="1:21">
      <c r="A15" s="15"/>
      <c r="B15" s="24"/>
      <c r="C15" s="24"/>
      <c r="D15" s="24"/>
      <c r="E15" s="24"/>
      <c r="F15" s="24"/>
      <c r="G15" s="24"/>
      <c r="H15" s="24"/>
      <c r="I15" s="24"/>
      <c r="J15" s="89"/>
      <c r="K15" s="89"/>
      <c r="L15" s="89"/>
      <c r="M15" s="90"/>
      <c r="N15" s="91"/>
      <c r="O15" s="91"/>
      <c r="P15" s="89"/>
      <c r="Q15" s="89"/>
      <c r="R15" s="92"/>
      <c r="S15" s="27"/>
      <c r="T15" s="31"/>
      <c r="U15" s="60"/>
    </row>
    <row r="16" spans="1:21">
      <c r="A16" s="15"/>
      <c r="B16" s="28"/>
      <c r="C16" s="28"/>
      <c r="D16" s="28"/>
      <c r="E16" s="28"/>
      <c r="F16" s="28"/>
      <c r="G16" s="28"/>
      <c r="H16" s="28"/>
      <c r="I16" s="28"/>
      <c r="J16" s="29"/>
      <c r="K16" s="29"/>
      <c r="L16" s="29"/>
      <c r="M16" s="30"/>
      <c r="N16" s="31"/>
      <c r="O16" s="31"/>
      <c r="P16" s="29"/>
      <c r="Q16" s="29"/>
      <c r="R16" s="32"/>
      <c r="S16" s="31"/>
      <c r="T16" s="31"/>
      <c r="U16" s="14"/>
    </row>
    <row r="17" spans="1:23">
      <c r="A17" s="7" t="s">
        <v>21</v>
      </c>
      <c r="B17" s="13">
        <v>2</v>
      </c>
      <c r="C17" s="13">
        <v>311</v>
      </c>
      <c r="D17" s="13">
        <v>1</v>
      </c>
      <c r="E17" s="13">
        <v>0</v>
      </c>
      <c r="F17" s="13">
        <v>1</v>
      </c>
      <c r="G17" s="13"/>
      <c r="H17" s="13">
        <v>240</v>
      </c>
      <c r="I17" s="13">
        <v>16</v>
      </c>
      <c r="J17" s="9">
        <f>C17/(H17/6)</f>
        <v>7.7750000000000004</v>
      </c>
      <c r="K17" s="9">
        <f>C17/I17</f>
        <v>19.4375</v>
      </c>
      <c r="L17" s="10">
        <f t="shared" ref="L17:L22" si="24">H17/I17</f>
        <v>15</v>
      </c>
      <c r="M17" s="11">
        <f>C17/B17</f>
        <v>155.5</v>
      </c>
      <c r="N17" s="19">
        <v>20</v>
      </c>
      <c r="O17" s="19">
        <v>10</v>
      </c>
      <c r="P17" s="9">
        <f>(N17*4+O17*6)/C17*100</f>
        <v>45.016077170418008</v>
      </c>
      <c r="Q17" s="9">
        <f>(N17*4)/C17*100</f>
        <v>25.723472668810288</v>
      </c>
      <c r="R17" s="18">
        <f>(O17*6)/C17*100</f>
        <v>19.292604501607716</v>
      </c>
      <c r="S17" s="13">
        <v>1</v>
      </c>
      <c r="T17" s="13">
        <v>1</v>
      </c>
      <c r="U17" s="14"/>
    </row>
    <row r="18" spans="1:23">
      <c r="A18" s="7"/>
      <c r="B18" s="13">
        <v>2</v>
      </c>
      <c r="C18" s="13">
        <v>336</v>
      </c>
      <c r="D18" s="13">
        <v>2</v>
      </c>
      <c r="E18" s="13">
        <v>0</v>
      </c>
      <c r="F18" s="13">
        <v>1</v>
      </c>
      <c r="G18" s="13"/>
      <c r="H18" s="13">
        <v>240</v>
      </c>
      <c r="I18" s="13">
        <v>13</v>
      </c>
      <c r="J18" s="9">
        <f t="shared" si="0"/>
        <v>8.4</v>
      </c>
      <c r="K18" s="9">
        <f t="shared" si="1"/>
        <v>25.846153846153847</v>
      </c>
      <c r="L18" s="10">
        <f t="shared" si="24"/>
        <v>18.46153846153846</v>
      </c>
      <c r="M18" s="11">
        <f t="shared" si="2"/>
        <v>168</v>
      </c>
      <c r="N18" s="13">
        <v>26</v>
      </c>
      <c r="O18" s="13">
        <v>14</v>
      </c>
      <c r="P18" s="9">
        <f t="shared" ref="P18:P41" si="25">(N18*4+O18*6)/C18*100</f>
        <v>55.952380952380956</v>
      </c>
      <c r="Q18" s="9">
        <f t="shared" ref="Q18:Q41" si="26">(N18*4)/C18*100</f>
        <v>30.952380952380953</v>
      </c>
      <c r="R18" s="18">
        <f t="shared" ref="R18:R41" si="27">(O18*6)/C18*100</f>
        <v>25</v>
      </c>
      <c r="S18" s="13">
        <v>1</v>
      </c>
      <c r="T18" s="13">
        <v>1</v>
      </c>
      <c r="U18" s="17"/>
    </row>
    <row r="19" spans="1:23">
      <c r="A19" s="7"/>
      <c r="B19" s="13"/>
      <c r="C19" s="13"/>
      <c r="D19" s="13"/>
      <c r="E19" s="13"/>
      <c r="F19" s="13"/>
      <c r="G19" s="13"/>
      <c r="H19" s="13"/>
      <c r="I19" s="13"/>
      <c r="J19" s="9" t="e">
        <f t="shared" si="0"/>
        <v>#DIV/0!</v>
      </c>
      <c r="K19" s="9" t="e">
        <f t="shared" si="1"/>
        <v>#DIV/0!</v>
      </c>
      <c r="L19" s="10" t="e">
        <f t="shared" si="24"/>
        <v>#DIV/0!</v>
      </c>
      <c r="M19" s="11" t="e">
        <f t="shared" si="2"/>
        <v>#DIV/0!</v>
      </c>
      <c r="N19" s="33"/>
      <c r="O19" s="13"/>
      <c r="P19" s="9" t="e">
        <f t="shared" si="25"/>
        <v>#DIV/0!</v>
      </c>
      <c r="Q19" s="9" t="e">
        <f t="shared" si="26"/>
        <v>#DIV/0!</v>
      </c>
      <c r="R19" s="18" t="e">
        <f t="shared" si="27"/>
        <v>#DIV/0!</v>
      </c>
      <c r="S19" s="13"/>
      <c r="T19" s="13"/>
      <c r="U19" s="17"/>
    </row>
    <row r="20" spans="1:23">
      <c r="A20" s="7" t="s">
        <v>22</v>
      </c>
      <c r="B20" s="13">
        <v>2</v>
      </c>
      <c r="C20" s="13">
        <v>393</v>
      </c>
      <c r="D20" s="13">
        <v>2</v>
      </c>
      <c r="E20" s="13">
        <v>1</v>
      </c>
      <c r="F20" s="13">
        <v>1</v>
      </c>
      <c r="G20" s="13"/>
      <c r="H20" s="13">
        <v>239</v>
      </c>
      <c r="I20" s="19">
        <v>17</v>
      </c>
      <c r="J20" s="54">
        <f t="shared" ref="J20" si="28">C20/(H20/6)</f>
        <v>9.8661087866108783</v>
      </c>
      <c r="K20" s="54">
        <f t="shared" ref="K20" si="29">C20/I20</f>
        <v>23.117647058823529</v>
      </c>
      <c r="L20" s="54">
        <f t="shared" ref="L20" si="30">H20/I20</f>
        <v>14.058823529411764</v>
      </c>
      <c r="M20" s="70">
        <f t="shared" ref="M20" si="31">C20/B20</f>
        <v>196.5</v>
      </c>
      <c r="N20" s="74">
        <v>28</v>
      </c>
      <c r="O20" s="74">
        <v>18</v>
      </c>
      <c r="P20" s="54">
        <f t="shared" ref="P20" si="32">(N20*4+O20*6)/C20*100</f>
        <v>55.979643765903312</v>
      </c>
      <c r="Q20" s="54">
        <f t="shared" ref="Q20" si="33">(N20*4)/C20*100</f>
        <v>28.498727735368956</v>
      </c>
      <c r="R20" s="71">
        <f t="shared" ref="R20" si="34">(O20*6)/C20*100</f>
        <v>27.480916030534353</v>
      </c>
      <c r="S20" s="19">
        <v>2</v>
      </c>
      <c r="T20" s="19">
        <v>1</v>
      </c>
      <c r="U20" s="17"/>
    </row>
    <row r="21" spans="1:23">
      <c r="B21" s="13">
        <v>2</v>
      </c>
      <c r="C21" s="13">
        <v>309</v>
      </c>
      <c r="D21" s="13">
        <v>1</v>
      </c>
      <c r="E21" s="13">
        <v>0</v>
      </c>
      <c r="F21" s="13">
        <v>1</v>
      </c>
      <c r="G21" s="13"/>
      <c r="H21" s="13">
        <v>232</v>
      </c>
      <c r="I21" s="19">
        <v>14</v>
      </c>
      <c r="J21" s="54">
        <f t="shared" si="0"/>
        <v>7.9913793103448283</v>
      </c>
      <c r="K21" s="54">
        <f t="shared" si="1"/>
        <v>22.071428571428573</v>
      </c>
      <c r="L21" s="69">
        <f t="shared" si="24"/>
        <v>16.571428571428573</v>
      </c>
      <c r="M21" s="70">
        <f t="shared" si="2"/>
        <v>154.5</v>
      </c>
      <c r="N21" s="19">
        <v>20</v>
      </c>
      <c r="O21" s="19">
        <v>9</v>
      </c>
      <c r="P21" s="54">
        <f t="shared" si="25"/>
        <v>43.36569579288026</v>
      </c>
      <c r="Q21" s="54">
        <f t="shared" si="26"/>
        <v>25.889967637540451</v>
      </c>
      <c r="R21" s="71">
        <f t="shared" si="27"/>
        <v>17.475728155339805</v>
      </c>
      <c r="S21" s="19">
        <v>1</v>
      </c>
      <c r="T21" s="19">
        <v>2</v>
      </c>
      <c r="U21" s="14"/>
    </row>
    <row r="22" spans="1:23">
      <c r="A22" s="34"/>
      <c r="B22" s="13"/>
      <c r="C22" s="13"/>
      <c r="D22" s="13"/>
      <c r="E22" s="13"/>
      <c r="F22" s="13"/>
      <c r="G22" s="13"/>
      <c r="H22" s="13"/>
      <c r="I22" s="13"/>
      <c r="J22" s="9" t="e">
        <f t="shared" si="0"/>
        <v>#DIV/0!</v>
      </c>
      <c r="K22" s="9" t="e">
        <f t="shared" si="1"/>
        <v>#DIV/0!</v>
      </c>
      <c r="L22" s="10" t="e">
        <f t="shared" si="24"/>
        <v>#DIV/0!</v>
      </c>
      <c r="M22" s="11" t="e">
        <f t="shared" si="2"/>
        <v>#DIV/0!</v>
      </c>
      <c r="N22" s="33"/>
      <c r="O22" s="13"/>
      <c r="P22" s="9" t="e">
        <f t="shared" si="25"/>
        <v>#DIV/0!</v>
      </c>
      <c r="Q22" s="9" t="e">
        <f t="shared" si="26"/>
        <v>#DIV/0!</v>
      </c>
      <c r="R22" s="18" t="e">
        <f t="shared" si="27"/>
        <v>#DIV/0!</v>
      </c>
      <c r="S22" s="13"/>
      <c r="T22" s="13"/>
      <c r="U22" s="14"/>
    </row>
    <row r="23" spans="1:23">
      <c r="A23" s="34"/>
      <c r="B23" s="20"/>
      <c r="C23" s="20"/>
      <c r="D23" s="24"/>
      <c r="E23" s="24"/>
      <c r="F23" s="24"/>
      <c r="G23" s="24"/>
      <c r="H23" s="24"/>
      <c r="I23" s="24"/>
      <c r="J23" s="21"/>
      <c r="K23" s="21"/>
      <c r="L23" s="21"/>
      <c r="M23" s="22"/>
      <c r="N23" s="25"/>
      <c r="O23" s="25"/>
      <c r="P23" s="21"/>
      <c r="Q23" s="21"/>
      <c r="R23" s="26"/>
      <c r="S23" s="27"/>
      <c r="T23" s="27"/>
      <c r="U23" s="14"/>
    </row>
    <row r="24" spans="1:23">
      <c r="A24" s="34" t="s">
        <v>23</v>
      </c>
      <c r="B24" s="13">
        <v>2</v>
      </c>
      <c r="C24" s="13">
        <v>393</v>
      </c>
      <c r="D24" s="13">
        <v>2</v>
      </c>
      <c r="E24" s="13">
        <v>1</v>
      </c>
      <c r="F24" s="13">
        <v>1</v>
      </c>
      <c r="G24" s="13"/>
      <c r="H24" s="13">
        <v>240</v>
      </c>
      <c r="I24" s="13">
        <v>13</v>
      </c>
      <c r="J24" s="9">
        <f t="shared" ref="J24:J35" si="35">C24/(H24/6)</f>
        <v>9.8249999999999993</v>
      </c>
      <c r="K24" s="9">
        <f t="shared" ref="K24:K35" si="36">C24/I24</f>
        <v>30.23076923076923</v>
      </c>
      <c r="L24" s="10">
        <f t="shared" ref="L24:L35" si="37">H24/I24</f>
        <v>18.46153846153846</v>
      </c>
      <c r="M24" s="11">
        <f t="shared" ref="M24" si="38">C24/B24</f>
        <v>196.5</v>
      </c>
      <c r="N24" s="33">
        <v>27</v>
      </c>
      <c r="O24" s="13">
        <v>21</v>
      </c>
      <c r="P24" s="9">
        <f t="shared" ref="P24" si="39">(N24*4+O24*6)/C24*100</f>
        <v>59.541984732824424</v>
      </c>
      <c r="Q24" s="9">
        <f t="shared" ref="Q24" si="40">(N24*4)/C24*100</f>
        <v>27.480916030534353</v>
      </c>
      <c r="R24" s="18">
        <f t="shared" ref="R24" si="41">(O24*6)/C24*100</f>
        <v>32.061068702290072</v>
      </c>
      <c r="S24" s="77">
        <v>3</v>
      </c>
      <c r="T24" s="13">
        <v>2</v>
      </c>
      <c r="U24" s="78" t="s">
        <v>39</v>
      </c>
      <c r="V24" s="14"/>
      <c r="W24" s="14"/>
    </row>
    <row r="25" spans="1:23">
      <c r="A25" s="7"/>
      <c r="B25" s="13">
        <v>2</v>
      </c>
      <c r="C25" s="13">
        <v>335</v>
      </c>
      <c r="D25" s="13">
        <v>2</v>
      </c>
      <c r="E25" s="13">
        <v>0</v>
      </c>
      <c r="F25" s="13"/>
      <c r="G25" s="13">
        <v>1</v>
      </c>
      <c r="H25" s="13">
        <v>219</v>
      </c>
      <c r="I25" s="13">
        <v>10</v>
      </c>
      <c r="J25" s="9">
        <f t="shared" si="35"/>
        <v>9.1780821917808222</v>
      </c>
      <c r="K25" s="9">
        <f t="shared" si="36"/>
        <v>33.5</v>
      </c>
      <c r="L25" s="10">
        <f t="shared" si="37"/>
        <v>21.9</v>
      </c>
      <c r="M25" s="11">
        <f t="shared" si="2"/>
        <v>167.5</v>
      </c>
      <c r="N25" s="33">
        <v>27</v>
      </c>
      <c r="O25" s="13">
        <v>16</v>
      </c>
      <c r="P25" s="9">
        <f t="shared" si="25"/>
        <v>60.895522388059696</v>
      </c>
      <c r="Q25" s="9">
        <f t="shared" si="26"/>
        <v>32.238805970149251</v>
      </c>
      <c r="R25" s="18">
        <f t="shared" si="27"/>
        <v>28.656716417910449</v>
      </c>
      <c r="S25" s="13">
        <v>3</v>
      </c>
      <c r="T25" s="13">
        <v>3</v>
      </c>
      <c r="U25" s="14"/>
      <c r="V25" s="14"/>
      <c r="W25" s="14"/>
    </row>
    <row r="26" spans="1:23">
      <c r="A26" s="7"/>
      <c r="B26" s="13">
        <v>2</v>
      </c>
      <c r="C26" s="13">
        <v>346</v>
      </c>
      <c r="D26" s="13">
        <v>2</v>
      </c>
      <c r="E26" s="13">
        <v>0</v>
      </c>
      <c r="F26" s="13">
        <v>1</v>
      </c>
      <c r="G26" s="13"/>
      <c r="H26" s="13">
        <v>233</v>
      </c>
      <c r="I26" s="13">
        <v>16</v>
      </c>
      <c r="J26" s="9">
        <f t="shared" si="35"/>
        <v>8.9098712446351929</v>
      </c>
      <c r="K26" s="9">
        <f t="shared" si="36"/>
        <v>21.625</v>
      </c>
      <c r="L26" s="10">
        <f t="shared" si="37"/>
        <v>14.5625</v>
      </c>
      <c r="M26" s="11">
        <f t="shared" si="2"/>
        <v>173</v>
      </c>
      <c r="N26" s="13">
        <v>24</v>
      </c>
      <c r="O26" s="13">
        <v>19</v>
      </c>
      <c r="P26" s="29">
        <f t="shared" si="25"/>
        <v>60.693641618497111</v>
      </c>
      <c r="Q26" s="9">
        <f t="shared" si="26"/>
        <v>27.74566473988439</v>
      </c>
      <c r="R26" s="9">
        <f t="shared" si="27"/>
        <v>32.947976878612714</v>
      </c>
      <c r="S26" s="13">
        <v>1</v>
      </c>
      <c r="T26" s="77">
        <v>1</v>
      </c>
      <c r="U26" s="93" t="s">
        <v>39</v>
      </c>
    </row>
    <row r="27" spans="1:23">
      <c r="A27" s="7"/>
      <c r="B27" s="20"/>
      <c r="C27" s="20"/>
      <c r="D27" s="20"/>
      <c r="E27" s="20"/>
      <c r="F27" s="35"/>
      <c r="G27" s="20"/>
      <c r="H27" s="20"/>
      <c r="I27" s="20"/>
      <c r="J27" s="21" t="e">
        <f t="shared" si="35"/>
        <v>#DIV/0!</v>
      </c>
      <c r="K27" s="21" t="e">
        <f t="shared" si="36"/>
        <v>#DIV/0!</v>
      </c>
      <c r="L27" s="21" t="e">
        <f t="shared" si="37"/>
        <v>#DIV/0!</v>
      </c>
      <c r="M27" s="22" t="e">
        <f t="shared" si="2"/>
        <v>#DIV/0!</v>
      </c>
      <c r="N27" s="25"/>
      <c r="O27" s="25"/>
      <c r="P27" s="21" t="e">
        <f t="shared" si="25"/>
        <v>#DIV/0!</v>
      </c>
      <c r="Q27" s="21" t="e">
        <f t="shared" si="26"/>
        <v>#DIV/0!</v>
      </c>
      <c r="R27" s="21" t="e">
        <f t="shared" si="27"/>
        <v>#DIV/0!</v>
      </c>
      <c r="S27" s="20"/>
      <c r="T27" s="13"/>
      <c r="U27" s="14"/>
    </row>
    <row r="28" spans="1:23">
      <c r="A28" s="36" t="s">
        <v>24</v>
      </c>
      <c r="B28" s="13">
        <v>2</v>
      </c>
      <c r="C28" s="13">
        <v>239</v>
      </c>
      <c r="D28" s="13">
        <v>0</v>
      </c>
      <c r="E28" s="13">
        <v>0</v>
      </c>
      <c r="F28" s="13"/>
      <c r="G28" s="13">
        <v>1</v>
      </c>
      <c r="H28" s="13">
        <v>226</v>
      </c>
      <c r="I28" s="13">
        <v>13</v>
      </c>
      <c r="J28" s="9">
        <f t="shared" ref="J28" si="42">C28/(H28/6)</f>
        <v>6.3451327433628322</v>
      </c>
      <c r="K28" s="9">
        <f t="shared" ref="K28" si="43">C28/I28</f>
        <v>18.384615384615383</v>
      </c>
      <c r="L28" s="9">
        <f t="shared" ref="L28" si="44">H28/I28</f>
        <v>17.384615384615383</v>
      </c>
      <c r="M28" s="11">
        <f t="shared" ref="M28" si="45">C28/B28</f>
        <v>119.5</v>
      </c>
      <c r="N28" s="33">
        <v>25</v>
      </c>
      <c r="O28" s="33">
        <v>3</v>
      </c>
      <c r="P28" s="9">
        <f t="shared" ref="P28" si="46">(N28*4+O28*6)/C28*100</f>
        <v>49.372384937238493</v>
      </c>
      <c r="Q28" s="9">
        <f t="shared" ref="Q28" si="47">(N28*4)/C28*100</f>
        <v>41.841004184100413</v>
      </c>
      <c r="R28" s="9">
        <f t="shared" ref="R28" si="48">(O28*6)/C28*100</f>
        <v>7.5313807531380759</v>
      </c>
      <c r="S28" s="13">
        <v>0</v>
      </c>
      <c r="T28" s="13">
        <v>0</v>
      </c>
      <c r="U28" s="14"/>
    </row>
    <row r="29" spans="1:23">
      <c r="A29" t="s">
        <v>42</v>
      </c>
      <c r="B29" s="13">
        <v>2</v>
      </c>
      <c r="C29" s="13">
        <v>211</v>
      </c>
      <c r="D29" s="13">
        <v>0</v>
      </c>
      <c r="E29" s="13">
        <v>0</v>
      </c>
      <c r="F29" s="13"/>
      <c r="G29" s="13">
        <v>1</v>
      </c>
      <c r="H29" s="13">
        <v>177</v>
      </c>
      <c r="I29" s="13">
        <v>12</v>
      </c>
      <c r="J29" s="9">
        <f t="shared" si="35"/>
        <v>7.1525423728813555</v>
      </c>
      <c r="K29" s="9">
        <f t="shared" si="36"/>
        <v>17.583333333333332</v>
      </c>
      <c r="L29" s="10">
        <f t="shared" si="37"/>
        <v>14.75</v>
      </c>
      <c r="M29" s="11">
        <f t="shared" si="2"/>
        <v>105.5</v>
      </c>
      <c r="N29" s="13">
        <v>23</v>
      </c>
      <c r="O29" s="13">
        <v>5</v>
      </c>
      <c r="P29" s="9">
        <f t="shared" si="25"/>
        <v>57.81990521327014</v>
      </c>
      <c r="Q29" s="9">
        <f t="shared" si="26"/>
        <v>43.601895734597157</v>
      </c>
      <c r="R29" s="18">
        <f t="shared" si="27"/>
        <v>14.218009478672986</v>
      </c>
      <c r="S29" s="13">
        <v>0</v>
      </c>
      <c r="T29" s="13">
        <v>0</v>
      </c>
      <c r="U29" s="14"/>
    </row>
    <row r="30" spans="1:23">
      <c r="A30" s="15"/>
      <c r="B30" s="13">
        <v>2</v>
      </c>
      <c r="C30" s="13">
        <v>328</v>
      </c>
      <c r="D30" s="13">
        <v>2</v>
      </c>
      <c r="E30" s="13">
        <v>0</v>
      </c>
      <c r="F30" s="13"/>
      <c r="G30" s="13">
        <v>1</v>
      </c>
      <c r="H30" s="13">
        <v>240</v>
      </c>
      <c r="I30" s="13">
        <v>11</v>
      </c>
      <c r="J30" s="37">
        <f t="shared" si="35"/>
        <v>8.1999999999999993</v>
      </c>
      <c r="K30" s="37">
        <f t="shared" si="36"/>
        <v>29.818181818181817</v>
      </c>
      <c r="L30" s="10">
        <f t="shared" si="37"/>
        <v>21.818181818181817</v>
      </c>
      <c r="M30" s="8">
        <f t="shared" si="2"/>
        <v>164</v>
      </c>
      <c r="N30" s="13">
        <v>25</v>
      </c>
      <c r="O30" s="13">
        <v>14</v>
      </c>
      <c r="P30" s="9">
        <f t="shared" si="25"/>
        <v>56.09756097560976</v>
      </c>
      <c r="Q30" s="9">
        <f t="shared" si="26"/>
        <v>30.487804878048781</v>
      </c>
      <c r="R30" s="18">
        <f t="shared" si="27"/>
        <v>25.609756097560975</v>
      </c>
      <c r="S30" s="13">
        <v>2</v>
      </c>
      <c r="T30" s="13">
        <v>2</v>
      </c>
      <c r="U30" s="14"/>
    </row>
    <row r="31" spans="1:23">
      <c r="A31" s="15"/>
      <c r="B31" s="38"/>
      <c r="C31" s="38"/>
      <c r="D31" s="20"/>
      <c r="E31" s="20"/>
      <c r="F31" s="20"/>
      <c r="G31" s="20"/>
      <c r="H31" s="20"/>
      <c r="I31" s="20"/>
      <c r="J31" s="39" t="e">
        <f>C37/(H31/6)</f>
        <v>#DIV/0!</v>
      </c>
      <c r="K31" s="39" t="e">
        <f>C37/I31</f>
        <v>#DIV/0!</v>
      </c>
      <c r="L31" s="21" t="e">
        <f t="shared" si="37"/>
        <v>#DIV/0!</v>
      </c>
      <c r="M31" s="40">
        <f>C37/B37</f>
        <v>190.5</v>
      </c>
      <c r="N31" s="20"/>
      <c r="O31" s="20"/>
      <c r="P31" s="21">
        <f>(N31*4+O31*6)/C37*100</f>
        <v>0</v>
      </c>
      <c r="Q31" s="21">
        <f>(N31*4)/C37*100</f>
        <v>0</v>
      </c>
      <c r="R31" s="26">
        <f>(O31*6)/C37*100</f>
        <v>0</v>
      </c>
      <c r="S31" s="20"/>
      <c r="T31" s="20"/>
      <c r="U31" s="14"/>
    </row>
    <row r="32" spans="1:23">
      <c r="A32" s="15" t="s">
        <v>25</v>
      </c>
      <c r="B32" s="19">
        <v>2</v>
      </c>
      <c r="C32" s="19">
        <v>300</v>
      </c>
      <c r="D32" s="19">
        <v>1</v>
      </c>
      <c r="E32" s="19">
        <v>0</v>
      </c>
      <c r="F32" s="19"/>
      <c r="G32" s="19">
        <v>1</v>
      </c>
      <c r="H32" s="19">
        <v>216</v>
      </c>
      <c r="I32" s="19">
        <v>7</v>
      </c>
      <c r="J32" s="9">
        <f t="shared" ref="J32" si="49">C32/(H32/6)</f>
        <v>8.3333333333333339</v>
      </c>
      <c r="K32" s="9">
        <f t="shared" ref="K32" si="50">C32/I32</f>
        <v>42.857142857142854</v>
      </c>
      <c r="L32" s="10">
        <f t="shared" ref="L32" si="51">H32/I32</f>
        <v>30.857142857142858</v>
      </c>
      <c r="M32" s="11">
        <f t="shared" ref="M32" si="52">C32/B32</f>
        <v>150</v>
      </c>
      <c r="N32" s="74">
        <v>22</v>
      </c>
      <c r="O32" s="19">
        <v>10</v>
      </c>
      <c r="P32" s="9">
        <f t="shared" ref="P32" si="53">(N32*4+O32*6)/C32*100</f>
        <v>49.333333333333336</v>
      </c>
      <c r="Q32" s="9">
        <f t="shared" ref="Q32" si="54">(N32*4)/C32*100</f>
        <v>29.333333333333332</v>
      </c>
      <c r="R32" s="9">
        <f t="shared" ref="R32" si="55">(O32*6)/C32*100</f>
        <v>20</v>
      </c>
      <c r="S32" s="19">
        <v>1</v>
      </c>
      <c r="T32" s="75">
        <v>1</v>
      </c>
      <c r="U32" s="73" t="s">
        <v>38</v>
      </c>
    </row>
    <row r="33" spans="1:22">
      <c r="B33" s="19">
        <v>2</v>
      </c>
      <c r="C33" s="19">
        <v>309</v>
      </c>
      <c r="D33" s="19">
        <v>2</v>
      </c>
      <c r="E33" s="19">
        <v>0</v>
      </c>
      <c r="F33" s="19"/>
      <c r="G33" s="19">
        <v>1</v>
      </c>
      <c r="H33" s="19">
        <v>238</v>
      </c>
      <c r="I33" s="13">
        <v>15</v>
      </c>
      <c r="J33" s="9">
        <f t="shared" ref="J33" si="56">C33/(H33/6)</f>
        <v>7.7899159663865554</v>
      </c>
      <c r="K33" s="9">
        <f t="shared" ref="K33" si="57">C33/I33</f>
        <v>20.6</v>
      </c>
      <c r="L33" s="10">
        <f t="shared" si="37"/>
        <v>15.866666666666667</v>
      </c>
      <c r="M33" s="11">
        <f t="shared" ref="M33" si="58">C33/B33</f>
        <v>154.5</v>
      </c>
      <c r="N33" s="74">
        <v>25</v>
      </c>
      <c r="O33" s="19">
        <v>6</v>
      </c>
      <c r="P33" s="9">
        <f t="shared" ref="P33" si="59">(N33*4+O33*6)/C33*100</f>
        <v>44.01294498381877</v>
      </c>
      <c r="Q33" s="9">
        <f t="shared" ref="Q33" si="60">(N33*4)/C33*100</f>
        <v>32.362459546925564</v>
      </c>
      <c r="R33" s="9">
        <f t="shared" ref="R33" si="61">(O33*6)/C33*100</f>
        <v>11.650485436893204</v>
      </c>
      <c r="S33" s="20">
        <v>1</v>
      </c>
      <c r="T33" s="79">
        <v>2</v>
      </c>
      <c r="U33" s="28"/>
    </row>
    <row r="34" spans="1:22">
      <c r="A34" s="15"/>
      <c r="B34" s="19"/>
      <c r="C34" s="19"/>
      <c r="D34" s="19"/>
      <c r="E34" s="19"/>
      <c r="F34" s="19"/>
      <c r="G34" s="19"/>
      <c r="H34" s="19"/>
      <c r="I34" s="13"/>
      <c r="J34" s="9" t="e">
        <f t="shared" si="35"/>
        <v>#DIV/0!</v>
      </c>
      <c r="K34" s="9" t="e">
        <f t="shared" si="36"/>
        <v>#DIV/0!</v>
      </c>
      <c r="L34" s="10" t="e">
        <f t="shared" si="37"/>
        <v>#DIV/0!</v>
      </c>
      <c r="M34" s="11" t="e">
        <f t="shared" si="2"/>
        <v>#DIV/0!</v>
      </c>
      <c r="N34" s="33"/>
      <c r="O34" s="13"/>
      <c r="P34" s="9" t="e">
        <f>(N34*4+O34*6)/C34*100</f>
        <v>#DIV/0!</v>
      </c>
      <c r="Q34" s="9" t="e">
        <f>(N34*4)/C34*100</f>
        <v>#DIV/0!</v>
      </c>
      <c r="R34" s="18" t="e">
        <f>(O34*6)/C34*100</f>
        <v>#DIV/0!</v>
      </c>
      <c r="S34" s="13"/>
      <c r="T34" s="13"/>
      <c r="U34" s="23"/>
    </row>
    <row r="35" spans="1:22">
      <c r="A35" s="41" t="s">
        <v>26</v>
      </c>
      <c r="B35" s="20"/>
      <c r="C35" s="20"/>
      <c r="D35" s="20"/>
      <c r="E35" s="20"/>
      <c r="F35" s="20"/>
      <c r="G35" s="20"/>
      <c r="H35" s="20"/>
      <c r="I35" s="20"/>
      <c r="J35" s="21" t="e">
        <f t="shared" si="35"/>
        <v>#DIV/0!</v>
      </c>
      <c r="K35" s="21" t="e">
        <f t="shared" si="36"/>
        <v>#DIV/0!</v>
      </c>
      <c r="L35" s="21" t="e">
        <f t="shared" si="37"/>
        <v>#DIV/0!</v>
      </c>
      <c r="M35" s="22" t="e">
        <f t="shared" si="2"/>
        <v>#DIV/0!</v>
      </c>
      <c r="N35" s="25"/>
      <c r="O35" s="25"/>
      <c r="P35" s="21" t="e">
        <f t="shared" ref="P35" si="62">(N35*4+O35*6)/C35*100</f>
        <v>#DIV/0!</v>
      </c>
      <c r="Q35" s="21" t="e">
        <f t="shared" ref="Q35" si="63">(N35*4)/C35*100</f>
        <v>#DIV/0!</v>
      </c>
      <c r="R35" s="26" t="e">
        <f t="shared" ref="R35" si="64">(O35*6)/C35*100</f>
        <v>#DIV/0!</v>
      </c>
      <c r="S35" s="20"/>
      <c r="T35" s="20"/>
      <c r="U35" s="14"/>
    </row>
    <row r="36" spans="1:22">
      <c r="A36" s="87" t="s">
        <v>40</v>
      </c>
      <c r="B36" s="68">
        <v>2</v>
      </c>
      <c r="C36" s="81">
        <v>249</v>
      </c>
      <c r="D36" s="19">
        <v>0</v>
      </c>
      <c r="E36" s="19">
        <v>0</v>
      </c>
      <c r="F36" s="19">
        <v>0</v>
      </c>
      <c r="G36" s="19">
        <v>1</v>
      </c>
      <c r="H36" s="19">
        <v>143</v>
      </c>
      <c r="I36" s="19">
        <v>11</v>
      </c>
      <c r="J36" s="54">
        <f>C32/(H36/6)</f>
        <v>12.587412587412588</v>
      </c>
      <c r="K36" s="54">
        <f>C32/I36</f>
        <v>27.272727272727273</v>
      </c>
      <c r="L36" s="69">
        <f t="shared" ref="L36:L41" si="65">H36/I36</f>
        <v>13</v>
      </c>
      <c r="M36" s="70">
        <f>C32/B32</f>
        <v>150</v>
      </c>
      <c r="N36" s="74">
        <v>12</v>
      </c>
      <c r="O36" s="19">
        <v>17</v>
      </c>
      <c r="P36" s="54">
        <f>(N36*4+O36*6)/C32*100</f>
        <v>50</v>
      </c>
      <c r="Q36" s="54">
        <f>(N36*4)/C32*100</f>
        <v>16</v>
      </c>
      <c r="R36" s="71">
        <f>(O36*6)/C32*100</f>
        <v>34</v>
      </c>
      <c r="S36" s="19">
        <v>1</v>
      </c>
      <c r="T36" s="19">
        <v>0</v>
      </c>
      <c r="U36" s="82"/>
    </row>
    <row r="37" spans="1:22">
      <c r="A37" s="88"/>
      <c r="B37" s="19">
        <v>2</v>
      </c>
      <c r="C37" s="19">
        <v>381</v>
      </c>
      <c r="D37" s="19">
        <v>2</v>
      </c>
      <c r="E37" s="19">
        <v>0</v>
      </c>
      <c r="F37" s="19">
        <v>1</v>
      </c>
      <c r="G37" s="19"/>
      <c r="H37" s="19">
        <v>240</v>
      </c>
      <c r="I37" s="19">
        <v>13</v>
      </c>
      <c r="J37" s="54">
        <f t="shared" ref="J37:J41" si="66">C37/(H37/6)</f>
        <v>9.5250000000000004</v>
      </c>
      <c r="K37" s="54">
        <f t="shared" ref="K37:K41" si="67">C37/I37</f>
        <v>29.307692307692307</v>
      </c>
      <c r="L37" s="69">
        <f t="shared" si="65"/>
        <v>18.46153846153846</v>
      </c>
      <c r="M37" s="70">
        <f t="shared" ref="M37:M41" si="68">C37/B37</f>
        <v>190.5</v>
      </c>
      <c r="N37" s="19">
        <v>31</v>
      </c>
      <c r="O37" s="19">
        <v>16</v>
      </c>
      <c r="P37" s="54">
        <f t="shared" ref="P37" si="69">(N37*4+O37*6)/C37*100</f>
        <v>57.742782152230973</v>
      </c>
      <c r="Q37" s="54">
        <f t="shared" ref="Q37" si="70">(N37*4)/C37*100</f>
        <v>32.54593175853018</v>
      </c>
      <c r="R37" s="71">
        <f t="shared" ref="R37" si="71">(O37*6)/C37*100</f>
        <v>25.196850393700785</v>
      </c>
      <c r="S37" s="19">
        <v>3</v>
      </c>
      <c r="T37" s="19">
        <v>3</v>
      </c>
      <c r="U37" s="83"/>
    </row>
    <row r="38" spans="1:22">
      <c r="A38" s="87" t="s">
        <v>43</v>
      </c>
      <c r="B38" s="19">
        <v>2</v>
      </c>
      <c r="C38" s="19">
        <v>107</v>
      </c>
      <c r="D38" s="19">
        <v>0</v>
      </c>
      <c r="E38" s="19">
        <v>0</v>
      </c>
      <c r="F38" s="19"/>
      <c r="G38" s="19">
        <v>1</v>
      </c>
      <c r="H38" s="19">
        <v>57</v>
      </c>
      <c r="I38" s="19">
        <v>4</v>
      </c>
      <c r="J38" s="54">
        <f t="shared" si="66"/>
        <v>11.263157894736842</v>
      </c>
      <c r="K38" s="54">
        <f t="shared" si="67"/>
        <v>26.75</v>
      </c>
      <c r="L38" s="69">
        <f t="shared" si="65"/>
        <v>14.25</v>
      </c>
      <c r="M38" s="70">
        <f t="shared" si="68"/>
        <v>53.5</v>
      </c>
      <c r="N38" s="19">
        <v>5</v>
      </c>
      <c r="O38" s="19">
        <v>7</v>
      </c>
      <c r="P38" s="54">
        <f t="shared" si="25"/>
        <v>57.943925233644855</v>
      </c>
      <c r="Q38" s="54">
        <f t="shared" si="26"/>
        <v>18.691588785046729</v>
      </c>
      <c r="R38" s="71">
        <f t="shared" si="27"/>
        <v>39.252336448598129</v>
      </c>
      <c r="S38" s="19">
        <v>0</v>
      </c>
      <c r="T38" s="19">
        <v>1</v>
      </c>
      <c r="U38" s="83"/>
      <c r="V38" s="14"/>
    </row>
    <row r="39" spans="1:22">
      <c r="A39" s="87"/>
      <c r="B39" s="19">
        <v>2</v>
      </c>
      <c r="C39" s="19">
        <v>263</v>
      </c>
      <c r="D39" s="19">
        <v>1</v>
      </c>
      <c r="E39" s="19">
        <v>0</v>
      </c>
      <c r="F39" s="19">
        <v>1</v>
      </c>
      <c r="G39" s="19"/>
      <c r="H39" s="19">
        <v>195</v>
      </c>
      <c r="I39" s="19">
        <v>17</v>
      </c>
      <c r="J39" s="54">
        <f t="shared" si="66"/>
        <v>8.092307692307692</v>
      </c>
      <c r="K39" s="54">
        <f t="shared" si="67"/>
        <v>15.470588235294118</v>
      </c>
      <c r="L39" s="69">
        <f t="shared" si="65"/>
        <v>11.470588235294118</v>
      </c>
      <c r="M39" s="70">
        <f t="shared" si="68"/>
        <v>131.5</v>
      </c>
      <c r="N39" s="19">
        <v>21</v>
      </c>
      <c r="O39" s="19">
        <v>12</v>
      </c>
      <c r="P39" s="54">
        <f t="shared" si="25"/>
        <v>59.315589353612161</v>
      </c>
      <c r="Q39" s="9">
        <f t="shared" si="26"/>
        <v>31.939163498098861</v>
      </c>
      <c r="R39" s="18">
        <f t="shared" si="27"/>
        <v>27.376425855513308</v>
      </c>
      <c r="S39" s="19">
        <v>0</v>
      </c>
      <c r="T39" s="19">
        <v>1</v>
      </c>
      <c r="U39" s="83"/>
      <c r="V39" s="14"/>
    </row>
    <row r="40" spans="1:22">
      <c r="A40" s="87"/>
      <c r="B40" s="19">
        <v>2</v>
      </c>
      <c r="C40" s="19">
        <v>421</v>
      </c>
      <c r="D40" s="19">
        <v>2</v>
      </c>
      <c r="E40" s="19">
        <v>1</v>
      </c>
      <c r="F40" s="19">
        <v>1</v>
      </c>
      <c r="G40" s="19"/>
      <c r="H40" s="19">
        <v>240</v>
      </c>
      <c r="I40" s="19">
        <v>12</v>
      </c>
      <c r="J40" s="54">
        <f t="shared" si="66"/>
        <v>10.525</v>
      </c>
      <c r="K40" s="54">
        <f t="shared" si="67"/>
        <v>35.083333333333336</v>
      </c>
      <c r="L40" s="69">
        <f t="shared" si="65"/>
        <v>20</v>
      </c>
      <c r="M40" s="70">
        <f t="shared" si="68"/>
        <v>210.5</v>
      </c>
      <c r="N40" s="19">
        <v>33</v>
      </c>
      <c r="O40" s="19">
        <v>22</v>
      </c>
      <c r="P40" s="54">
        <f t="shared" si="25"/>
        <v>62.707838479809972</v>
      </c>
      <c r="Q40" s="9">
        <f t="shared" si="26"/>
        <v>31.353919239904986</v>
      </c>
      <c r="R40" s="18">
        <f t="shared" si="27"/>
        <v>31.353919239904986</v>
      </c>
      <c r="S40" s="19">
        <v>2</v>
      </c>
      <c r="T40" s="75">
        <v>2</v>
      </c>
      <c r="U40" s="94" t="s">
        <v>44</v>
      </c>
      <c r="V40" s="14"/>
    </row>
    <row r="41" spans="1:22">
      <c r="A41" s="87"/>
      <c r="B41" s="19">
        <v>2</v>
      </c>
      <c r="C41" s="19">
        <v>361</v>
      </c>
      <c r="D41" s="19">
        <v>2</v>
      </c>
      <c r="E41" s="19">
        <v>0</v>
      </c>
      <c r="F41" s="19"/>
      <c r="G41" s="19">
        <v>1</v>
      </c>
      <c r="H41" s="19">
        <v>239</v>
      </c>
      <c r="I41" s="19">
        <v>13</v>
      </c>
      <c r="J41" s="54">
        <f t="shared" si="66"/>
        <v>9.06276150627615</v>
      </c>
      <c r="K41" s="54">
        <f t="shared" si="67"/>
        <v>27.76923076923077</v>
      </c>
      <c r="L41" s="69">
        <f t="shared" si="65"/>
        <v>18.384615384615383</v>
      </c>
      <c r="M41" s="70">
        <f t="shared" si="68"/>
        <v>180.5</v>
      </c>
      <c r="N41" s="19">
        <v>19</v>
      </c>
      <c r="O41" s="19">
        <v>20</v>
      </c>
      <c r="P41" s="54">
        <f t="shared" si="25"/>
        <v>54.29362880886427</v>
      </c>
      <c r="Q41" s="54">
        <f t="shared" si="26"/>
        <v>21.052631578947366</v>
      </c>
      <c r="R41" s="54">
        <f t="shared" si="27"/>
        <v>33.2409972299169</v>
      </c>
      <c r="S41" s="75">
        <v>3</v>
      </c>
      <c r="T41" s="75">
        <v>1</v>
      </c>
      <c r="U41" s="94" t="s">
        <v>45</v>
      </c>
      <c r="V41" s="14"/>
    </row>
    <row r="42" spans="1:22">
      <c r="A42" s="34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4"/>
      <c r="N42" s="83"/>
      <c r="O42" s="83"/>
      <c r="P42" s="83"/>
      <c r="Q42" s="83"/>
      <c r="R42" s="83"/>
      <c r="S42" s="80"/>
      <c r="T42" s="80"/>
      <c r="U42" s="83"/>
    </row>
    <row r="43" spans="1:22">
      <c r="A43" s="34" t="s">
        <v>27</v>
      </c>
      <c r="B43" s="19">
        <v>2</v>
      </c>
      <c r="C43" s="19">
        <v>401</v>
      </c>
      <c r="D43" s="19">
        <v>2</v>
      </c>
      <c r="E43" s="19">
        <v>1</v>
      </c>
      <c r="F43" s="19">
        <v>1</v>
      </c>
      <c r="G43" s="19"/>
      <c r="H43" s="19">
        <v>240</v>
      </c>
      <c r="I43" s="19">
        <v>15</v>
      </c>
      <c r="J43" s="21">
        <f>C43/(H43/6)</f>
        <v>10.025</v>
      </c>
      <c r="K43" s="21">
        <f>C43/I43</f>
        <v>26.733333333333334</v>
      </c>
      <c r="L43" s="21">
        <f t="shared" ref="L43:L45" si="72">H43/I43</f>
        <v>16</v>
      </c>
      <c r="M43" s="22">
        <f t="shared" ref="M43:M45" si="73">C43/B43</f>
        <v>200.5</v>
      </c>
      <c r="N43" s="25">
        <v>35</v>
      </c>
      <c r="O43" s="25">
        <v>23</v>
      </c>
      <c r="P43" s="21">
        <f t="shared" ref="P43:P45" si="74">(N43*4+O43*6)/C43*100</f>
        <v>69.326683291770578</v>
      </c>
      <c r="Q43" s="21">
        <f t="shared" ref="Q43:Q45" si="75">(N43*4)/C43*100</f>
        <v>34.912718204488783</v>
      </c>
      <c r="R43" s="21">
        <f t="shared" ref="R43:R45" si="76">(O43*6)/C43*100</f>
        <v>34.413965087281795</v>
      </c>
      <c r="S43" s="20">
        <v>3</v>
      </c>
      <c r="T43" s="20">
        <v>2</v>
      </c>
      <c r="U43" s="60"/>
    </row>
    <row r="44" spans="1:22">
      <c r="B44" s="19">
        <v>2</v>
      </c>
      <c r="C44" s="19">
        <v>382</v>
      </c>
      <c r="D44" s="19">
        <v>2</v>
      </c>
      <c r="E44" s="19">
        <v>1</v>
      </c>
      <c r="F44" s="19">
        <v>1</v>
      </c>
      <c r="G44" s="19"/>
      <c r="H44" s="19">
        <v>232</v>
      </c>
      <c r="I44" s="19">
        <v>18</v>
      </c>
      <c r="J44" s="21">
        <f>C44/(H44/6)</f>
        <v>9.8793103448275872</v>
      </c>
      <c r="K44" s="21">
        <f>C44/I44</f>
        <v>21.222222222222221</v>
      </c>
      <c r="L44" s="21">
        <f t="shared" si="72"/>
        <v>12.888888888888889</v>
      </c>
      <c r="M44" s="22">
        <f t="shared" si="73"/>
        <v>191</v>
      </c>
      <c r="N44" s="25">
        <v>34</v>
      </c>
      <c r="O44" s="25">
        <v>20</v>
      </c>
      <c r="P44" s="21">
        <f t="shared" si="74"/>
        <v>67.015706806282722</v>
      </c>
      <c r="Q44" s="21">
        <f t="shared" si="75"/>
        <v>35.602094240837694</v>
      </c>
      <c r="R44" s="21">
        <f t="shared" si="76"/>
        <v>31.413612565445025</v>
      </c>
      <c r="S44" s="19">
        <v>2</v>
      </c>
      <c r="T44" s="19">
        <v>3</v>
      </c>
      <c r="U44" s="72"/>
    </row>
    <row r="45" spans="1:22">
      <c r="A45" s="76" t="s">
        <v>41</v>
      </c>
      <c r="B45" s="42">
        <v>2</v>
      </c>
      <c r="C45" s="13">
        <v>303</v>
      </c>
      <c r="D45" s="13">
        <v>1</v>
      </c>
      <c r="E45" s="13">
        <v>0</v>
      </c>
      <c r="F45" s="13"/>
      <c r="G45" s="13">
        <v>1</v>
      </c>
      <c r="H45" s="13">
        <v>196</v>
      </c>
      <c r="I45" s="13">
        <v>14</v>
      </c>
      <c r="J45" s="61">
        <f t="shared" ref="J45" si="77">C45/(H45/6)</f>
        <v>9.275510204081634</v>
      </c>
      <c r="K45" s="61">
        <f t="shared" ref="K45" si="78">C45/I45</f>
        <v>21.642857142857142</v>
      </c>
      <c r="L45" s="62">
        <f t="shared" si="72"/>
        <v>14</v>
      </c>
      <c r="M45" s="63">
        <f t="shared" si="73"/>
        <v>151.5</v>
      </c>
      <c r="N45" s="19">
        <v>32</v>
      </c>
      <c r="O45" s="19">
        <v>11</v>
      </c>
      <c r="P45" s="54">
        <f t="shared" si="74"/>
        <v>64.026402640264024</v>
      </c>
      <c r="Q45" s="54">
        <f t="shared" si="75"/>
        <v>42.244224422442244</v>
      </c>
      <c r="R45" s="54">
        <f t="shared" si="76"/>
        <v>21.782178217821784</v>
      </c>
      <c r="S45" s="13">
        <v>0</v>
      </c>
      <c r="T45" s="19">
        <v>1</v>
      </c>
      <c r="U45" s="23"/>
      <c r="V45" s="14"/>
    </row>
    <row r="46" spans="1:22">
      <c r="A46" s="41"/>
      <c r="B46" s="42"/>
      <c r="C46" s="13"/>
      <c r="D46" s="13"/>
      <c r="E46" s="13"/>
      <c r="F46" s="13"/>
      <c r="G46" s="13"/>
      <c r="H46" s="13"/>
      <c r="I46" s="13"/>
      <c r="J46" s="9"/>
      <c r="K46" s="9"/>
      <c r="L46" s="9"/>
      <c r="M46" s="11"/>
      <c r="N46" s="13"/>
      <c r="O46" s="13"/>
      <c r="P46" s="9"/>
      <c r="Q46" s="9"/>
      <c r="R46" s="9"/>
      <c r="S46" s="13"/>
      <c r="T46" s="19"/>
      <c r="U46" s="23"/>
      <c r="V46" s="14"/>
    </row>
    <row r="47" spans="1:22">
      <c r="A47" s="15"/>
      <c r="B47" s="42">
        <f t="shared" ref="B47:I47" si="79">SUM(B2:B46)</f>
        <v>64</v>
      </c>
      <c r="C47" s="42">
        <f>SUM(C2:C46)</f>
        <v>10185</v>
      </c>
      <c r="D47" s="42">
        <f t="shared" si="79"/>
        <v>47</v>
      </c>
      <c r="E47" s="42">
        <f t="shared" si="79"/>
        <v>5</v>
      </c>
      <c r="F47" s="42">
        <f t="shared" si="79"/>
        <v>14</v>
      </c>
      <c r="G47" s="42">
        <f t="shared" si="79"/>
        <v>18</v>
      </c>
      <c r="H47" s="42">
        <f t="shared" si="79"/>
        <v>7076</v>
      </c>
      <c r="I47" s="42">
        <f t="shared" si="79"/>
        <v>402</v>
      </c>
      <c r="J47" s="9">
        <f t="shared" ref="J47" si="80">C47/(H47/6)</f>
        <v>8.6362351611079706</v>
      </c>
      <c r="K47" s="9">
        <f t="shared" ref="K47" si="81">C47/I47</f>
        <v>25.335820895522389</v>
      </c>
      <c r="L47" s="10">
        <f t="shared" ref="L47" si="82">H47/I47</f>
        <v>17.601990049751244</v>
      </c>
      <c r="M47" s="11">
        <f t="shared" ref="M47" si="83">C47/B47</f>
        <v>159.140625</v>
      </c>
      <c r="N47" s="42">
        <f>SUM(N2:N46)</f>
        <v>826</v>
      </c>
      <c r="O47" s="42">
        <f>SUM(O2:O46)</f>
        <v>370</v>
      </c>
      <c r="P47" s="9">
        <f t="shared" ref="P47" si="84">(N47*4+O47*6)/C47*100</f>
        <v>54.236622484045164</v>
      </c>
      <c r="Q47" s="9">
        <f t="shared" ref="Q47" si="85">(N47*4)/C47*100</f>
        <v>32.439862542955325</v>
      </c>
      <c r="R47" s="43">
        <f t="shared" ref="R47" si="86">(O47*6)/C47*100</f>
        <v>21.796759941089839</v>
      </c>
      <c r="S47" s="42">
        <f>SUM(S2:S46)</f>
        <v>50</v>
      </c>
      <c r="T47" s="42">
        <f>SUM(T2:T46)</f>
        <v>49</v>
      </c>
      <c r="U47" s="14"/>
    </row>
    <row r="48" spans="1:22">
      <c r="B48" s="6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44" t="s">
        <v>11</v>
      </c>
      <c r="N48" s="45" t="s">
        <v>12</v>
      </c>
      <c r="O48" s="45" t="s">
        <v>13</v>
      </c>
      <c r="P48" s="45" t="s">
        <v>14</v>
      </c>
      <c r="Q48" s="4" t="s">
        <v>15</v>
      </c>
      <c r="R48" s="4" t="s">
        <v>16</v>
      </c>
      <c r="S48" s="6" t="s">
        <v>17</v>
      </c>
      <c r="T48" s="6" t="s">
        <v>18</v>
      </c>
      <c r="U48" s="14"/>
    </row>
    <row r="49" spans="1:21">
      <c r="F49" s="46"/>
      <c r="J49" s="47"/>
      <c r="K49" s="47"/>
      <c r="L49" s="47"/>
      <c r="M49" s="48"/>
      <c r="P49" s="47"/>
      <c r="Q49" s="47"/>
      <c r="R49" s="47"/>
      <c r="S49" s="49"/>
      <c r="T49" s="49"/>
      <c r="U49" s="14"/>
    </row>
    <row r="50" spans="1:21">
      <c r="S50" s="14"/>
      <c r="T50" s="14"/>
      <c r="U50" s="14"/>
    </row>
    <row r="51" spans="1:21">
      <c r="A51" s="50"/>
      <c r="B51" s="51" t="s">
        <v>0</v>
      </c>
      <c r="C51" s="51" t="s">
        <v>1</v>
      </c>
      <c r="D51" s="51" t="s">
        <v>2</v>
      </c>
      <c r="E51" s="51" t="s">
        <v>3</v>
      </c>
      <c r="F51" s="51" t="s">
        <v>4</v>
      </c>
      <c r="G51" s="51" t="s">
        <v>5</v>
      </c>
      <c r="H51" s="50" t="s">
        <v>6</v>
      </c>
      <c r="I51" s="50" t="s">
        <v>7</v>
      </c>
      <c r="J51" s="50" t="s">
        <v>8</v>
      </c>
      <c r="K51" s="50" t="s">
        <v>9</v>
      </c>
      <c r="L51" s="52" t="s">
        <v>10</v>
      </c>
      <c r="M51" s="50" t="s">
        <v>11</v>
      </c>
      <c r="N51" s="50" t="s">
        <v>12</v>
      </c>
      <c r="O51" s="50" t="s">
        <v>13</v>
      </c>
      <c r="P51" s="50" t="s">
        <v>14</v>
      </c>
      <c r="Q51" s="50" t="s">
        <v>15</v>
      </c>
      <c r="R51" s="50" t="s">
        <v>16</v>
      </c>
      <c r="S51" s="42" t="s">
        <v>18</v>
      </c>
      <c r="T51" s="42" t="s">
        <v>17</v>
      </c>
      <c r="U51" s="14"/>
    </row>
    <row r="52" spans="1:21">
      <c r="A52" s="53" t="s">
        <v>28</v>
      </c>
      <c r="B52" s="19"/>
      <c r="C52" s="19"/>
      <c r="D52" s="19"/>
      <c r="E52" s="19"/>
      <c r="F52" s="19"/>
      <c r="G52" s="19"/>
      <c r="H52" s="19"/>
      <c r="I52" s="19"/>
      <c r="J52" s="61" t="e">
        <f t="shared" ref="J52" si="87">C52/(H52/6)</f>
        <v>#DIV/0!</v>
      </c>
      <c r="K52" s="61" t="e">
        <f t="shared" ref="K52" si="88">C52/I52</f>
        <v>#DIV/0!</v>
      </c>
      <c r="L52" s="62" t="e">
        <f t="shared" ref="L52" si="89">H52/I52</f>
        <v>#DIV/0!</v>
      </c>
      <c r="M52" s="63" t="e">
        <f t="shared" ref="M52" si="90">C52/B52</f>
        <v>#DIV/0!</v>
      </c>
      <c r="N52" s="19"/>
      <c r="O52" s="19"/>
      <c r="P52" s="54" t="e">
        <f t="shared" ref="P52:P61" si="91">(N52*4+O52*6)/C52*100</f>
        <v>#DIV/0!</v>
      </c>
      <c r="Q52" s="54" t="e">
        <f t="shared" ref="Q52:Q61" si="92">(N52*4)/C52*100</f>
        <v>#DIV/0!</v>
      </c>
      <c r="R52" s="54" t="e">
        <f t="shared" ref="R52:R61" si="93">(O52*6)/C52*100</f>
        <v>#DIV/0!</v>
      </c>
      <c r="S52" s="19"/>
      <c r="T52" s="19"/>
      <c r="U52" s="14"/>
    </row>
    <row r="53" spans="1:21">
      <c r="A53" s="53" t="s">
        <v>29</v>
      </c>
      <c r="B53" s="19"/>
      <c r="C53" s="19"/>
      <c r="D53" s="19"/>
      <c r="E53" s="19"/>
      <c r="F53" s="19"/>
      <c r="G53" s="19"/>
      <c r="H53" s="19"/>
      <c r="I53" s="19"/>
      <c r="J53" s="61" t="e">
        <f t="shared" ref="J53:J60" si="94">C53/(H53/6)</f>
        <v>#DIV/0!</v>
      </c>
      <c r="K53" s="61" t="e">
        <f t="shared" ref="K53:K60" si="95">C53/I53</f>
        <v>#DIV/0!</v>
      </c>
      <c r="L53" s="62" t="e">
        <f t="shared" ref="L53:L60" si="96">H53/I53</f>
        <v>#DIV/0!</v>
      </c>
      <c r="M53" s="63" t="e">
        <f t="shared" ref="M53:M60" si="97">C53/B53</f>
        <v>#DIV/0!</v>
      </c>
      <c r="N53" s="19"/>
      <c r="O53" s="19"/>
      <c r="P53" s="54" t="e">
        <f t="shared" si="91"/>
        <v>#DIV/0!</v>
      </c>
      <c r="Q53" s="54" t="e">
        <f t="shared" si="92"/>
        <v>#DIV/0!</v>
      </c>
      <c r="R53" s="54" t="e">
        <f t="shared" si="93"/>
        <v>#DIV/0!</v>
      </c>
      <c r="S53" s="19"/>
      <c r="T53" s="19"/>
      <c r="U53" s="14"/>
    </row>
    <row r="54" spans="1:21">
      <c r="A54" s="55" t="s">
        <v>30</v>
      </c>
      <c r="B54" s="19"/>
      <c r="C54" s="19"/>
      <c r="D54" s="19"/>
      <c r="E54" s="19"/>
      <c r="F54" s="19"/>
      <c r="G54" s="19"/>
      <c r="H54" s="19"/>
      <c r="I54" s="19"/>
      <c r="J54" s="61" t="e">
        <f t="shared" si="94"/>
        <v>#DIV/0!</v>
      </c>
      <c r="K54" s="61" t="e">
        <f t="shared" si="95"/>
        <v>#DIV/0!</v>
      </c>
      <c r="L54" s="62" t="e">
        <f t="shared" si="96"/>
        <v>#DIV/0!</v>
      </c>
      <c r="M54" s="63" t="e">
        <f t="shared" si="97"/>
        <v>#DIV/0!</v>
      </c>
      <c r="N54" s="19"/>
      <c r="O54" s="19"/>
      <c r="P54" s="54" t="e">
        <f t="shared" si="91"/>
        <v>#DIV/0!</v>
      </c>
      <c r="Q54" s="54" t="e">
        <f t="shared" si="92"/>
        <v>#DIV/0!</v>
      </c>
      <c r="R54" s="54" t="e">
        <f t="shared" si="93"/>
        <v>#DIV/0!</v>
      </c>
      <c r="S54" s="19"/>
      <c r="T54" s="19"/>
      <c r="U54" s="14"/>
    </row>
    <row r="55" spans="1:21">
      <c r="A55" s="55" t="s">
        <v>31</v>
      </c>
      <c r="B55" s="19"/>
      <c r="C55" s="19"/>
      <c r="D55" s="19"/>
      <c r="E55" s="19"/>
      <c r="F55" s="19"/>
      <c r="G55" s="19"/>
      <c r="H55" s="19"/>
      <c r="I55" s="19"/>
      <c r="J55" s="61" t="e">
        <f t="shared" si="94"/>
        <v>#DIV/0!</v>
      </c>
      <c r="K55" s="61" t="e">
        <f t="shared" si="95"/>
        <v>#DIV/0!</v>
      </c>
      <c r="L55" s="62" t="e">
        <f t="shared" si="96"/>
        <v>#DIV/0!</v>
      </c>
      <c r="M55" s="63" t="e">
        <f t="shared" si="97"/>
        <v>#DIV/0!</v>
      </c>
      <c r="N55" s="19"/>
      <c r="O55" s="19"/>
      <c r="P55" s="54" t="e">
        <f t="shared" si="91"/>
        <v>#DIV/0!</v>
      </c>
      <c r="Q55" s="54" t="e">
        <f t="shared" si="92"/>
        <v>#DIV/0!</v>
      </c>
      <c r="R55" s="54" t="e">
        <f t="shared" si="93"/>
        <v>#DIV/0!</v>
      </c>
      <c r="S55" s="19"/>
      <c r="T55" s="19"/>
    </row>
    <row r="56" spans="1:21">
      <c r="A56" s="55" t="s">
        <v>32</v>
      </c>
      <c r="B56" s="19"/>
      <c r="C56" s="19"/>
      <c r="D56" s="19"/>
      <c r="E56" s="19"/>
      <c r="F56" s="19"/>
      <c r="G56" s="19"/>
      <c r="H56" s="19"/>
      <c r="I56" s="19"/>
      <c r="J56" s="61" t="e">
        <f t="shared" si="94"/>
        <v>#DIV/0!</v>
      </c>
      <c r="K56" s="61" t="e">
        <f t="shared" si="95"/>
        <v>#DIV/0!</v>
      </c>
      <c r="L56" s="62" t="e">
        <f t="shared" si="96"/>
        <v>#DIV/0!</v>
      </c>
      <c r="M56" s="63" t="e">
        <f t="shared" si="97"/>
        <v>#DIV/0!</v>
      </c>
      <c r="N56" s="19"/>
      <c r="O56" s="19"/>
      <c r="P56" s="54" t="e">
        <f t="shared" si="91"/>
        <v>#DIV/0!</v>
      </c>
      <c r="Q56" s="54" t="e">
        <f t="shared" si="92"/>
        <v>#DIV/0!</v>
      </c>
      <c r="R56" s="54" t="e">
        <f t="shared" si="93"/>
        <v>#DIV/0!</v>
      </c>
      <c r="S56" s="19"/>
      <c r="T56" s="19"/>
    </row>
    <row r="57" spans="1:21">
      <c r="A57" s="55" t="s">
        <v>33</v>
      </c>
      <c r="B57" s="19"/>
      <c r="C57" s="19"/>
      <c r="D57" s="19"/>
      <c r="E57" s="19"/>
      <c r="F57" s="19"/>
      <c r="G57" s="19"/>
      <c r="H57" s="19"/>
      <c r="I57" s="19"/>
      <c r="J57" s="61" t="e">
        <f t="shared" si="94"/>
        <v>#DIV/0!</v>
      </c>
      <c r="K57" s="61" t="e">
        <f t="shared" si="95"/>
        <v>#DIV/0!</v>
      </c>
      <c r="L57" s="62" t="e">
        <f t="shared" si="96"/>
        <v>#DIV/0!</v>
      </c>
      <c r="M57" s="63" t="e">
        <f t="shared" si="97"/>
        <v>#DIV/0!</v>
      </c>
      <c r="N57" s="19"/>
      <c r="O57" s="19"/>
      <c r="P57" s="54" t="e">
        <f>(N57*4+O57*6)/C57*100</f>
        <v>#DIV/0!</v>
      </c>
      <c r="Q57" s="54" t="e">
        <f>(N57*4)/C57*100</f>
        <v>#DIV/0!</v>
      </c>
      <c r="R57" s="54" t="e">
        <f>(O57*6)/C57*100</f>
        <v>#DIV/0!</v>
      </c>
      <c r="S57" s="19"/>
      <c r="T57" s="19"/>
    </row>
    <row r="58" spans="1:21">
      <c r="A58" s="55" t="s">
        <v>34</v>
      </c>
      <c r="B58" s="19"/>
      <c r="C58" s="19"/>
      <c r="D58" s="19"/>
      <c r="E58" s="19"/>
      <c r="F58" s="19"/>
      <c r="G58" s="19"/>
      <c r="H58" s="19"/>
      <c r="I58" s="19"/>
      <c r="J58" s="61" t="e">
        <f t="shared" si="94"/>
        <v>#DIV/0!</v>
      </c>
      <c r="K58" s="61" t="e">
        <f t="shared" si="95"/>
        <v>#DIV/0!</v>
      </c>
      <c r="L58" s="62" t="e">
        <f t="shared" si="96"/>
        <v>#DIV/0!</v>
      </c>
      <c r="M58" s="63" t="e">
        <f t="shared" si="97"/>
        <v>#DIV/0!</v>
      </c>
      <c r="N58" s="19"/>
      <c r="O58" s="19"/>
      <c r="P58" s="54" t="e">
        <f t="shared" si="91"/>
        <v>#DIV/0!</v>
      </c>
      <c r="Q58" s="54" t="e">
        <f t="shared" si="92"/>
        <v>#DIV/0!</v>
      </c>
      <c r="R58" s="54" t="e">
        <f t="shared" si="93"/>
        <v>#DIV/0!</v>
      </c>
      <c r="S58" s="19"/>
      <c r="T58" s="19"/>
    </row>
    <row r="59" spans="1:21">
      <c r="A59" s="55" t="s">
        <v>35</v>
      </c>
      <c r="B59" s="19"/>
      <c r="C59" s="19"/>
      <c r="D59" s="19"/>
      <c r="E59" s="19"/>
      <c r="F59" s="19"/>
      <c r="G59" s="19"/>
      <c r="H59" s="19"/>
      <c r="I59" s="19"/>
      <c r="J59" s="61" t="e">
        <f t="shared" si="94"/>
        <v>#DIV/0!</v>
      </c>
      <c r="K59" s="61" t="e">
        <f t="shared" si="95"/>
        <v>#DIV/0!</v>
      </c>
      <c r="L59" s="62" t="e">
        <f t="shared" si="96"/>
        <v>#DIV/0!</v>
      </c>
      <c r="M59" s="63" t="e">
        <f t="shared" si="97"/>
        <v>#DIV/0!</v>
      </c>
      <c r="N59" s="19"/>
      <c r="O59" s="19"/>
      <c r="P59" s="54" t="e">
        <f t="shared" si="91"/>
        <v>#DIV/0!</v>
      </c>
      <c r="Q59" s="54" t="e">
        <f t="shared" si="92"/>
        <v>#DIV/0!</v>
      </c>
      <c r="R59" s="54" t="e">
        <f t="shared" si="93"/>
        <v>#DIV/0!</v>
      </c>
      <c r="S59" s="19"/>
      <c r="T59" s="19"/>
    </row>
    <row r="60" spans="1:21">
      <c r="A60" s="55" t="s">
        <v>36</v>
      </c>
      <c r="B60" s="19"/>
      <c r="C60" s="19"/>
      <c r="D60" s="19"/>
      <c r="E60" s="19"/>
      <c r="F60" s="19"/>
      <c r="G60" s="19"/>
      <c r="H60" s="19"/>
      <c r="I60" s="19"/>
      <c r="J60" s="61" t="e">
        <f t="shared" si="94"/>
        <v>#DIV/0!</v>
      </c>
      <c r="K60" s="61" t="e">
        <f t="shared" si="95"/>
        <v>#DIV/0!</v>
      </c>
      <c r="L60" s="62" t="e">
        <f t="shared" si="96"/>
        <v>#DIV/0!</v>
      </c>
      <c r="M60" s="63" t="e">
        <f t="shared" si="97"/>
        <v>#DIV/0!</v>
      </c>
      <c r="N60" s="19"/>
      <c r="O60" s="19"/>
      <c r="P60" s="54" t="e">
        <f t="shared" si="91"/>
        <v>#DIV/0!</v>
      </c>
      <c r="Q60" s="54" t="e">
        <f t="shared" si="92"/>
        <v>#DIV/0!</v>
      </c>
      <c r="R60" s="54" t="e">
        <f t="shared" si="93"/>
        <v>#DIV/0!</v>
      </c>
      <c r="S60" s="19"/>
      <c r="T60" s="19"/>
    </row>
    <row r="61" spans="1:21">
      <c r="A61" s="56" t="s">
        <v>37</v>
      </c>
      <c r="B61" s="57">
        <f t="shared" ref="B61:I61" si="98">SUM(B52:B60)</f>
        <v>0</v>
      </c>
      <c r="C61" s="57">
        <f t="shared" si="98"/>
        <v>0</v>
      </c>
      <c r="D61" s="57">
        <f t="shared" si="98"/>
        <v>0</v>
      </c>
      <c r="E61" s="57">
        <f t="shared" si="98"/>
        <v>0</v>
      </c>
      <c r="F61" s="57">
        <f t="shared" si="98"/>
        <v>0</v>
      </c>
      <c r="G61" s="57">
        <f t="shared" si="98"/>
        <v>0</v>
      </c>
      <c r="H61" s="57">
        <f t="shared" si="98"/>
        <v>0</v>
      </c>
      <c r="I61" s="57">
        <f t="shared" si="98"/>
        <v>0</v>
      </c>
      <c r="J61" s="58" t="e">
        <f t="shared" ref="J61" si="99">C61/(H61/6)</f>
        <v>#DIV/0!</v>
      </c>
      <c r="K61" s="58" t="e">
        <f t="shared" ref="K61" si="100">C61/I61</f>
        <v>#DIV/0!</v>
      </c>
      <c r="L61" s="58" t="e">
        <f t="shared" ref="L61" si="101">H61/I61</f>
        <v>#DIV/0!</v>
      </c>
      <c r="M61" s="59" t="e">
        <f t="shared" ref="M61" si="102">C61/B61</f>
        <v>#DIV/0!</v>
      </c>
      <c r="N61" s="57">
        <f>SUM(N52:N60)</f>
        <v>0</v>
      </c>
      <c r="O61" s="57">
        <f>SUM(O52:O60)</f>
        <v>0</v>
      </c>
      <c r="P61" s="58" t="e">
        <f t="shared" si="91"/>
        <v>#DIV/0!</v>
      </c>
      <c r="Q61" s="58" t="e">
        <f t="shared" si="92"/>
        <v>#DIV/0!</v>
      </c>
      <c r="R61" s="58" t="e">
        <f t="shared" si="93"/>
        <v>#DIV/0!</v>
      </c>
      <c r="S61" s="57">
        <f>SUM(S52:S60)</f>
        <v>0</v>
      </c>
      <c r="T61" s="57">
        <f>SUM(T52:T60)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2020-12-25T23:30:51Z</dcterms:created>
  <dcterms:modified xsi:type="dcterms:W3CDTF">2021-02-14T03:11:22Z</dcterms:modified>
</cp:coreProperties>
</file>