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0" yWindow="380" windowWidth="1837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172" i="1"/>
  <c r="R172"/>
  <c r="N172"/>
  <c r="M172"/>
  <c r="P172" s="1"/>
  <c r="I172"/>
  <c r="H172"/>
  <c r="G172"/>
  <c r="F172"/>
  <c r="E172"/>
  <c r="D172"/>
  <c r="C172"/>
  <c r="Q172" s="1"/>
  <c r="B172"/>
  <c r="Q171"/>
  <c r="P171"/>
  <c r="K171"/>
  <c r="J171"/>
  <c r="Q170"/>
  <c r="P170"/>
  <c r="K170"/>
  <c r="J170"/>
  <c r="Q169"/>
  <c r="P169"/>
  <c r="K169"/>
  <c r="J169"/>
  <c r="Q168"/>
  <c r="P168"/>
  <c r="K168"/>
  <c r="J168"/>
  <c r="Q166"/>
  <c r="P166"/>
  <c r="K166"/>
  <c r="J166"/>
  <c r="Q165"/>
  <c r="P165"/>
  <c r="K165"/>
  <c r="J165"/>
  <c r="Q164"/>
  <c r="P164"/>
  <c r="K164"/>
  <c r="J164"/>
  <c r="Q163"/>
  <c r="P163"/>
  <c r="K163"/>
  <c r="J163"/>
  <c r="Q162"/>
  <c r="P162"/>
  <c r="K162"/>
  <c r="J162"/>
  <c r="Q161"/>
  <c r="P161"/>
  <c r="K161"/>
  <c r="J161"/>
  <c r="S157"/>
  <c r="R157"/>
  <c r="N157"/>
  <c r="M157"/>
  <c r="I157"/>
  <c r="H157"/>
  <c r="G157"/>
  <c r="F157"/>
  <c r="E157"/>
  <c r="D157"/>
  <c r="C157"/>
  <c r="L157" s="1"/>
  <c r="B157"/>
  <c r="Q151"/>
  <c r="P151"/>
  <c r="Q150"/>
  <c r="P150"/>
  <c r="O150" s="1"/>
  <c r="Q149"/>
  <c r="O149" s="1"/>
  <c r="P149"/>
  <c r="Q148"/>
  <c r="P148"/>
  <c r="L148"/>
  <c r="K148"/>
  <c r="J148"/>
  <c r="Q147"/>
  <c r="P147"/>
  <c r="O147" s="1"/>
  <c r="L147"/>
  <c r="K147"/>
  <c r="J147"/>
  <c r="Q146"/>
  <c r="P146"/>
  <c r="L146"/>
  <c r="K146"/>
  <c r="J146"/>
  <c r="Q145"/>
  <c r="P145"/>
  <c r="O145" s="1"/>
  <c r="L145"/>
  <c r="K145"/>
  <c r="J145"/>
  <c r="S133"/>
  <c r="R133"/>
  <c r="N133"/>
  <c r="Q133" s="1"/>
  <c r="M133"/>
  <c r="L133"/>
  <c r="I133"/>
  <c r="H133"/>
  <c r="G133"/>
  <c r="F133"/>
  <c r="E133"/>
  <c r="D133"/>
  <c r="C133"/>
  <c r="P133" s="1"/>
  <c r="B133"/>
  <c r="Q127"/>
  <c r="P127"/>
  <c r="O127" s="1"/>
  <c r="L127"/>
  <c r="K127"/>
  <c r="J127"/>
  <c r="Q126"/>
  <c r="P126"/>
  <c r="O126" s="1"/>
  <c r="L126"/>
  <c r="K126"/>
  <c r="J126"/>
  <c r="Q125"/>
  <c r="P125"/>
  <c r="O125" s="1"/>
  <c r="L125"/>
  <c r="K125"/>
  <c r="J125"/>
  <c r="Q124"/>
  <c r="P124"/>
  <c r="O124" s="1"/>
  <c r="L124"/>
  <c r="K124"/>
  <c r="J124"/>
  <c r="Q123"/>
  <c r="P123"/>
  <c r="O123" s="1"/>
  <c r="L123"/>
  <c r="K123"/>
  <c r="J123"/>
  <c r="Q122"/>
  <c r="P122"/>
  <c r="O122" s="1"/>
  <c r="Q121"/>
  <c r="P121"/>
  <c r="O121"/>
  <c r="L121"/>
  <c r="K121"/>
  <c r="J121"/>
  <c r="Q120"/>
  <c r="O120" s="1"/>
  <c r="P120"/>
  <c r="L120"/>
  <c r="K120"/>
  <c r="J120"/>
  <c r="S115"/>
  <c r="R115"/>
  <c r="N115"/>
  <c r="M115"/>
  <c r="K115"/>
  <c r="I115"/>
  <c r="H115"/>
  <c r="G115"/>
  <c r="F115"/>
  <c r="E115"/>
  <c r="D115"/>
  <c r="C115"/>
  <c r="L115" s="1"/>
  <c r="B115"/>
  <c r="Q110"/>
  <c r="P110"/>
  <c r="O110" s="1"/>
  <c r="K110"/>
  <c r="J110"/>
  <c r="Q109"/>
  <c r="P109"/>
  <c r="O109" s="1"/>
  <c r="K109"/>
  <c r="J109"/>
  <c r="Q108"/>
  <c r="P108"/>
  <c r="O108"/>
  <c r="K108"/>
  <c r="J108"/>
  <c r="Q107"/>
  <c r="P107"/>
  <c r="O107" s="1"/>
  <c r="K107"/>
  <c r="J107"/>
  <c r="S103"/>
  <c r="R103"/>
  <c r="Q103"/>
  <c r="P103"/>
  <c r="O103" s="1"/>
  <c r="N103"/>
  <c r="M103"/>
  <c r="I103"/>
  <c r="H103"/>
  <c r="G103"/>
  <c r="F103"/>
  <c r="E103"/>
  <c r="D103"/>
  <c r="C103"/>
  <c r="L103" s="1"/>
  <c r="B103"/>
  <c r="Q98"/>
  <c r="P98"/>
  <c r="O98" s="1"/>
  <c r="L98"/>
  <c r="K98"/>
  <c r="J98"/>
  <c r="Q97"/>
  <c r="P97"/>
  <c r="O97"/>
  <c r="L97"/>
  <c r="K97"/>
  <c r="J97"/>
  <c r="Q96"/>
  <c r="P96"/>
  <c r="O96"/>
  <c r="L96"/>
  <c r="K96"/>
  <c r="J96"/>
  <c r="Q94"/>
  <c r="P94"/>
  <c r="O94" s="1"/>
  <c r="L94"/>
  <c r="K94"/>
  <c r="J94"/>
  <c r="Q93"/>
  <c r="P93"/>
  <c r="O93" s="1"/>
  <c r="Q92"/>
  <c r="P92"/>
  <c r="O92" s="1"/>
  <c r="L92"/>
  <c r="K92"/>
  <c r="J92"/>
  <c r="S88"/>
  <c r="R88"/>
  <c r="Q88"/>
  <c r="P88"/>
  <c r="O88" s="1"/>
  <c r="N88"/>
  <c r="M88"/>
  <c r="L88"/>
  <c r="I88"/>
  <c r="H88"/>
  <c r="G88"/>
  <c r="F88"/>
  <c r="E88"/>
  <c r="D88"/>
  <c r="C88"/>
  <c r="J88" s="1"/>
  <c r="B88"/>
  <c r="S81"/>
  <c r="R81"/>
  <c r="Q81"/>
  <c r="P81"/>
  <c r="N81"/>
  <c r="M81"/>
  <c r="I81"/>
  <c r="H81"/>
  <c r="G81"/>
  <c r="F81"/>
  <c r="E81"/>
  <c r="D81"/>
  <c r="C81"/>
  <c r="L81" s="1"/>
  <c r="B81"/>
  <c r="Q76"/>
  <c r="P76"/>
  <c r="O76" s="1"/>
  <c r="Q75"/>
  <c r="O75" s="1"/>
  <c r="P75"/>
  <c r="Q74"/>
  <c r="P74"/>
  <c r="O74" s="1"/>
  <c r="Q73"/>
  <c r="P73"/>
  <c r="Q72"/>
  <c r="P72"/>
  <c r="O72" s="1"/>
  <c r="L72"/>
  <c r="K72"/>
  <c r="J72"/>
  <c r="S63"/>
  <c r="R63"/>
  <c r="N63"/>
  <c r="M63"/>
  <c r="I63"/>
  <c r="H63"/>
  <c r="G63"/>
  <c r="F63"/>
  <c r="E63"/>
  <c r="D63"/>
  <c r="C63"/>
  <c r="B63"/>
  <c r="Q60"/>
  <c r="P60"/>
  <c r="O60" s="1"/>
  <c r="L60"/>
  <c r="K60"/>
  <c r="J60"/>
  <c r="Q59"/>
  <c r="P59"/>
  <c r="L59"/>
  <c r="K59"/>
  <c r="J59"/>
  <c r="Q58"/>
  <c r="P58"/>
  <c r="L58"/>
  <c r="K58"/>
  <c r="J58"/>
  <c r="Q57"/>
  <c r="P57"/>
  <c r="O57" s="1"/>
  <c r="L57"/>
  <c r="K57"/>
  <c r="J57"/>
  <c r="Q56"/>
  <c r="P56"/>
  <c r="O56"/>
  <c r="L56"/>
  <c r="K56"/>
  <c r="J56"/>
  <c r="S52"/>
  <c r="R52"/>
  <c r="N52"/>
  <c r="M52"/>
  <c r="I52"/>
  <c r="H52"/>
  <c r="G52"/>
  <c r="F52"/>
  <c r="E52"/>
  <c r="D52"/>
  <c r="C52"/>
  <c r="L52" s="1"/>
  <c r="B52"/>
  <c r="Q50"/>
  <c r="P50"/>
  <c r="Q49"/>
  <c r="P49"/>
  <c r="Q48"/>
  <c r="P48"/>
  <c r="O48" s="1"/>
  <c r="S44"/>
  <c r="R44"/>
  <c r="Q44"/>
  <c r="P44"/>
  <c r="N44"/>
  <c r="M44"/>
  <c r="I44"/>
  <c r="H44"/>
  <c r="G44"/>
  <c r="F44"/>
  <c r="E44"/>
  <c r="D44"/>
  <c r="C44"/>
  <c r="K44" s="1"/>
  <c r="B44"/>
  <c r="S28"/>
  <c r="R28"/>
  <c r="N28"/>
  <c r="Q28" s="1"/>
  <c r="M28"/>
  <c r="P28" s="1"/>
  <c r="I28"/>
  <c r="H28"/>
  <c r="G28"/>
  <c r="F28"/>
  <c r="E28"/>
  <c r="D28"/>
  <c r="C28"/>
  <c r="J28" s="1"/>
  <c r="B28"/>
  <c r="Q23"/>
  <c r="P23"/>
  <c r="L23"/>
  <c r="K23"/>
  <c r="J23"/>
  <c r="Q22"/>
  <c r="P22"/>
  <c r="O22" s="1"/>
  <c r="Q21"/>
  <c r="P21"/>
  <c r="L21"/>
  <c r="K21"/>
  <c r="J21"/>
  <c r="Q20"/>
  <c r="P20"/>
  <c r="L20"/>
  <c r="K20"/>
  <c r="J20"/>
  <c r="S16"/>
  <c r="R16"/>
  <c r="N16"/>
  <c r="M16"/>
  <c r="I16"/>
  <c r="H16"/>
  <c r="G16"/>
  <c r="F16"/>
  <c r="E16"/>
  <c r="D16"/>
  <c r="C16"/>
  <c r="J16" s="1"/>
  <c r="B16"/>
  <c r="Q11"/>
  <c r="P11"/>
  <c r="O11" s="1"/>
  <c r="Q10"/>
  <c r="P10"/>
  <c r="O10" s="1"/>
  <c r="Q9"/>
  <c r="P9"/>
  <c r="O9" s="1"/>
  <c r="Q8"/>
  <c r="P8"/>
  <c r="Q7"/>
  <c r="P7"/>
  <c r="L7"/>
  <c r="K7"/>
  <c r="J7"/>
  <c r="Q6"/>
  <c r="P6"/>
  <c r="L6"/>
  <c r="K6"/>
  <c r="J6"/>
  <c r="Q5"/>
  <c r="P5"/>
  <c r="O5" s="1"/>
  <c r="L5"/>
  <c r="K5"/>
  <c r="J5"/>
  <c r="Q4"/>
  <c r="P4"/>
  <c r="O172" l="1"/>
  <c r="K172"/>
  <c r="J172"/>
  <c r="O146"/>
  <c r="O151"/>
  <c r="O148"/>
  <c r="O133"/>
  <c r="J157"/>
  <c r="Q157"/>
  <c r="K133"/>
  <c r="P157"/>
  <c r="J133"/>
  <c r="K157"/>
  <c r="J115"/>
  <c r="Q115"/>
  <c r="P115"/>
  <c r="K103"/>
  <c r="J103"/>
  <c r="K88"/>
  <c r="O28"/>
  <c r="P16"/>
  <c r="O6"/>
  <c r="L16"/>
  <c r="O20"/>
  <c r="O44"/>
  <c r="O50"/>
  <c r="O81"/>
  <c r="O8"/>
  <c r="L28"/>
  <c r="K63"/>
  <c r="P63"/>
  <c r="Q16"/>
  <c r="O59"/>
  <c r="L63"/>
  <c r="O49"/>
  <c r="O4"/>
  <c r="O7"/>
  <c r="O21"/>
  <c r="O23"/>
  <c r="O58"/>
  <c r="O73"/>
  <c r="J44"/>
  <c r="Q63"/>
  <c r="K81"/>
  <c r="J81"/>
  <c r="J63"/>
  <c r="J52"/>
  <c r="P52"/>
  <c r="Q52"/>
  <c r="K52"/>
  <c r="K28"/>
  <c r="O16"/>
  <c r="K16"/>
  <c r="O157" l="1"/>
  <c r="O115"/>
  <c r="O63"/>
  <c r="O52"/>
</calcChain>
</file>

<file path=xl/sharedStrings.xml><?xml version="1.0" encoding="utf-8"?>
<sst xmlns="http://schemas.openxmlformats.org/spreadsheetml/2006/main" count="334" uniqueCount="57">
  <si>
    <t>20.20 GROUND RESULTS FROM 2005/06</t>
  </si>
  <si>
    <t>MOST USED GROUNDS</t>
  </si>
  <si>
    <t>Basin Reserve</t>
  </si>
  <si>
    <t>Inns</t>
  </si>
  <si>
    <t>Runs</t>
  </si>
  <si>
    <t>150-200</t>
  </si>
  <si>
    <t>200+</t>
  </si>
  <si>
    <t>bat 1st</t>
  </si>
  <si>
    <t>Bat 2nd</t>
  </si>
  <si>
    <t>balls</t>
  </si>
  <si>
    <t>Wkts</t>
  </si>
  <si>
    <t>R/O</t>
  </si>
  <si>
    <t>R/Wt</t>
  </si>
  <si>
    <t>R/Inns</t>
  </si>
  <si>
    <t>Fours</t>
  </si>
  <si>
    <t>Sixes</t>
  </si>
  <si>
    <t>% of runs</t>
  </si>
  <si>
    <t>% fours</t>
  </si>
  <si>
    <t>%sixes</t>
  </si>
  <si>
    <t xml:space="preserve">50 Part 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</si>
  <si>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</si>
  <si>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</si>
  <si>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</si>
  <si>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</si>
  <si>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</si>
  <si>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</si>
  <si>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</si>
  <si>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</si>
  <si>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</si>
  <si>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2015/16</t>
  </si>
  <si>
    <t>2016/17    1 tie</t>
  </si>
  <si>
    <t>2017/18</t>
  </si>
  <si>
    <t>Total</t>
  </si>
  <si>
    <t>Eden Park Outer</t>
  </si>
  <si>
    <t>2007/08       1  tie</t>
  </si>
  <si>
    <t>2015/16       1 tie</t>
  </si>
  <si>
    <t>2016/17</t>
  </si>
  <si>
    <t>Hagley Oval</t>
  </si>
  <si>
    <t>2014/15</t>
  </si>
  <si>
    <t>2016/17   1 tie</t>
  </si>
  <si>
    <t>Mainpower Oval</t>
  </si>
  <si>
    <t>McLean Park</t>
  </si>
  <si>
    <t>Mt Maunganui</t>
  </si>
  <si>
    <t>Molyneux Park</t>
  </si>
  <si>
    <t>20171/8</t>
  </si>
  <si>
    <t>Pukekura Park</t>
  </si>
  <si>
    <t>2013/14     1 tie</t>
  </si>
  <si>
    <t>Saxton Oval</t>
  </si>
  <si>
    <t>Seddon Park</t>
  </si>
  <si>
    <t>2008/09      1 tie</t>
  </si>
  <si>
    <t>University Oval</t>
  </si>
  <si>
    <t>Summary</t>
  </si>
  <si>
    <t xml:space="preserve">Basin Reserve      </t>
  </si>
  <si>
    <t xml:space="preserve">Eden Park Outer  </t>
  </si>
  <si>
    <t xml:space="preserve">Hagley Oval         </t>
  </si>
  <si>
    <t xml:space="preserve">Pukekura Park    </t>
  </si>
  <si>
    <t xml:space="preserve">Seddon Park      </t>
  </si>
</sst>
</file>

<file path=xl/styles.xml><?xml version="1.0" encoding="utf-8"?>
<styleSheet xmlns="http://schemas.openxmlformats.org/spreadsheetml/2006/main">
  <fonts count="14"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8"/>
      <name val="Times New Roman"/>
      <family val="2"/>
    </font>
    <font>
      <b/>
      <sz val="8"/>
      <color rgb="FFFF0000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sz val="8"/>
      <name val="Times New Roman"/>
      <family val="1"/>
    </font>
    <font>
      <b/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9" fillId="3" borderId="1" xfId="0" applyFont="1" applyFill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1" fontId="9" fillId="3" borderId="1" xfId="0" applyNumberFormat="1" applyFont="1" applyFill="1" applyBorder="1" applyAlignment="1">
      <alignment horizontal="center"/>
    </xf>
    <xf numFmtId="0" fontId="10" fillId="2" borderId="1" xfId="0" applyFont="1" applyFill="1" applyBorder="1"/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5" fillId="0" borderId="1" xfId="0" applyFont="1" applyFill="1" applyBorder="1"/>
    <xf numFmtId="1" fontId="7" fillId="0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4" fillId="0" borderId="0" xfId="0" applyFont="1" applyFill="1" applyBorder="1"/>
    <xf numFmtId="0" fontId="4" fillId="2" borderId="0" xfId="0" applyFont="1" applyFill="1" applyBorder="1"/>
    <xf numFmtId="0" fontId="4" fillId="0" borderId="3" xfId="0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9" fillId="0" borderId="0" xfId="0" applyFont="1" applyFill="1" applyBorder="1" applyAlignment="1"/>
    <xf numFmtId="2" fontId="9" fillId="0" borderId="0" xfId="0" applyNumberFormat="1" applyFont="1" applyFill="1" applyBorder="1" applyAlignment="1"/>
    <xf numFmtId="1" fontId="9" fillId="0" borderId="0" xfId="0" applyNumberFormat="1" applyFont="1" applyFill="1" applyBorder="1" applyAlignment="1"/>
    <xf numFmtId="0" fontId="0" fillId="0" borderId="0" xfId="0" applyFill="1" applyAlignment="1"/>
    <xf numFmtId="0" fontId="3" fillId="0" borderId="0" xfId="0" applyFont="1"/>
    <xf numFmtId="0" fontId="5" fillId="0" borderId="0" xfId="0" applyFont="1"/>
    <xf numFmtId="2" fontId="13" fillId="3" borderId="1" xfId="0" applyNumberFormat="1" applyFont="1" applyFill="1" applyBorder="1" applyAlignment="1">
      <alignment horizontal="center"/>
    </xf>
    <xf numFmtId="0" fontId="10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72"/>
  <sheetViews>
    <sheetView tabSelected="1" topLeftCell="A157" workbookViewId="0">
      <selection activeCell="U164" sqref="U164"/>
    </sheetView>
  </sheetViews>
  <sheetFormatPr defaultRowHeight="14"/>
  <cols>
    <col min="1" max="1" width="12.4140625" customWidth="1"/>
    <col min="2" max="2" width="4.08203125" customWidth="1"/>
    <col min="3" max="3" width="5.1640625" customWidth="1"/>
    <col min="4" max="4" width="5.9140625" customWidth="1"/>
    <col min="5" max="5" width="4.58203125" customWidth="1"/>
    <col min="6" max="6" width="6.1640625" customWidth="1"/>
    <col min="7" max="7" width="6.33203125" customWidth="1"/>
    <col min="8" max="8" width="4.5" customWidth="1"/>
    <col min="9" max="9" width="4.4140625" customWidth="1"/>
    <col min="10" max="10" width="3.75" customWidth="1"/>
    <col min="11" max="11" width="6.6640625" customWidth="1"/>
    <col min="12" max="12" width="4.83203125" customWidth="1"/>
    <col min="13" max="13" width="5.08203125" customWidth="1"/>
    <col min="14" max="14" width="4.6640625" customWidth="1"/>
    <col min="15" max="15" width="7.1640625" customWidth="1"/>
    <col min="18" max="18" width="7" customWidth="1"/>
    <col min="19" max="19" width="5.5" customWidth="1"/>
  </cols>
  <sheetData>
    <row r="1" spans="1:19">
      <c r="D1" s="1" t="s">
        <v>0</v>
      </c>
      <c r="E1" s="1"/>
      <c r="F1" s="1"/>
      <c r="G1" s="2"/>
      <c r="H1" s="2"/>
      <c r="I1" s="2"/>
      <c r="J1" s="2"/>
      <c r="K1" s="1" t="s">
        <v>1</v>
      </c>
      <c r="L1" s="1"/>
      <c r="M1" s="1"/>
      <c r="N1" s="1"/>
    </row>
    <row r="2" spans="1:19">
      <c r="D2" s="1"/>
      <c r="E2" s="1"/>
      <c r="F2" s="1"/>
      <c r="G2" s="2"/>
      <c r="H2" s="2"/>
      <c r="I2" s="2"/>
      <c r="J2" s="2"/>
    </row>
    <row r="3" spans="1:19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5" t="s">
        <v>14</v>
      </c>
      <c r="N3" s="5" t="s">
        <v>15</v>
      </c>
      <c r="O3" s="6" t="s">
        <v>16</v>
      </c>
      <c r="P3" s="5" t="s">
        <v>17</v>
      </c>
      <c r="Q3" s="5" t="s">
        <v>18</v>
      </c>
      <c r="R3" s="4" t="s">
        <v>19</v>
      </c>
      <c r="S3" s="4">
        <v>50</v>
      </c>
    </row>
    <row r="4" spans="1:19">
      <c r="A4" s="7" t="s">
        <v>20</v>
      </c>
      <c r="B4" s="8">
        <v>2</v>
      </c>
      <c r="C4" s="8">
        <v>371</v>
      </c>
      <c r="D4" s="8">
        <v>2</v>
      </c>
      <c r="E4" s="8"/>
      <c r="F4" s="8"/>
      <c r="G4" s="8">
        <v>1</v>
      </c>
      <c r="H4" s="8">
        <v>238</v>
      </c>
      <c r="I4" s="8">
        <v>13</v>
      </c>
      <c r="J4" s="9">
        <v>9.3529411764705888</v>
      </c>
      <c r="K4" s="9">
        <v>28.53846153846154</v>
      </c>
      <c r="L4" s="10">
        <v>185.5</v>
      </c>
      <c r="M4" s="8">
        <v>31</v>
      </c>
      <c r="N4" s="8">
        <v>9</v>
      </c>
      <c r="O4" s="9">
        <f t="shared" ref="O4:O10" si="0">P4+Q4</f>
        <v>47.978436657681939</v>
      </c>
      <c r="P4" s="11">
        <f t="shared" ref="P4:P10" si="1">(M4*4/C4)*100</f>
        <v>33.423180592991912</v>
      </c>
      <c r="Q4" s="11">
        <f t="shared" ref="Q4:Q10" si="2">(N4*6/C4)*100</f>
        <v>14.555256064690028</v>
      </c>
      <c r="R4" s="8">
        <v>2</v>
      </c>
      <c r="S4" s="8">
        <v>2</v>
      </c>
    </row>
    <row r="5" spans="1:19">
      <c r="A5" s="7" t="s">
        <v>21</v>
      </c>
      <c r="B5" s="8">
        <v>4</v>
      </c>
      <c r="C5" s="8">
        <v>664</v>
      </c>
      <c r="D5" s="8">
        <v>4</v>
      </c>
      <c r="E5" s="8"/>
      <c r="F5" s="8"/>
      <c r="G5" s="8">
        <v>2</v>
      </c>
      <c r="H5" s="8">
        <v>459</v>
      </c>
      <c r="I5" s="8">
        <v>21</v>
      </c>
      <c r="J5" s="9">
        <f>C5/(H5/6)</f>
        <v>8.6797385620915026</v>
      </c>
      <c r="K5" s="9">
        <f>C5/I5</f>
        <v>31.61904761904762</v>
      </c>
      <c r="L5" s="10">
        <f>C5/B5</f>
        <v>166</v>
      </c>
      <c r="M5" s="8">
        <v>65</v>
      </c>
      <c r="N5" s="8">
        <v>11</v>
      </c>
      <c r="O5" s="9">
        <f t="shared" si="0"/>
        <v>49.096385542168676</v>
      </c>
      <c r="P5" s="11">
        <f t="shared" si="1"/>
        <v>39.156626506024097</v>
      </c>
      <c r="Q5" s="11">
        <f t="shared" si="2"/>
        <v>9.9397590361445776</v>
      </c>
      <c r="R5" s="8">
        <v>3</v>
      </c>
      <c r="S5" s="8">
        <v>4</v>
      </c>
    </row>
    <row r="6" spans="1:19">
      <c r="A6" s="7" t="s">
        <v>22</v>
      </c>
      <c r="B6" s="8">
        <v>6</v>
      </c>
      <c r="C6" s="8">
        <v>899</v>
      </c>
      <c r="D6" s="8">
        <v>2</v>
      </c>
      <c r="E6" s="8">
        <v>1</v>
      </c>
      <c r="F6" s="8">
        <v>1</v>
      </c>
      <c r="G6" s="8">
        <v>2</v>
      </c>
      <c r="H6" s="8">
        <v>686</v>
      </c>
      <c r="I6" s="10">
        <v>30</v>
      </c>
      <c r="J6" s="9">
        <f>C6/(H6/6)</f>
        <v>7.8629737609329453</v>
      </c>
      <c r="K6" s="9">
        <f>C6/I6</f>
        <v>29.966666666666665</v>
      </c>
      <c r="L6" s="10">
        <f>C6/B6</f>
        <v>149.83333333333334</v>
      </c>
      <c r="M6" s="8">
        <v>74</v>
      </c>
      <c r="N6" s="8">
        <v>18</v>
      </c>
      <c r="O6" s="9">
        <f t="shared" si="0"/>
        <v>44.938820912124584</v>
      </c>
      <c r="P6" s="11">
        <f t="shared" si="1"/>
        <v>32.925472747497217</v>
      </c>
      <c r="Q6" s="11">
        <f t="shared" si="2"/>
        <v>12.013348164627363</v>
      </c>
      <c r="R6" s="8">
        <v>5</v>
      </c>
      <c r="S6" s="8">
        <v>3</v>
      </c>
    </row>
    <row r="7" spans="1:19">
      <c r="A7" s="7" t="s">
        <v>23</v>
      </c>
      <c r="B7" s="8">
        <v>6</v>
      </c>
      <c r="C7" s="8">
        <v>931</v>
      </c>
      <c r="D7" s="8">
        <v>3</v>
      </c>
      <c r="E7" s="8">
        <v>1</v>
      </c>
      <c r="F7" s="12">
        <v>1</v>
      </c>
      <c r="G7" s="12">
        <v>2</v>
      </c>
      <c r="H7" s="8">
        <v>665</v>
      </c>
      <c r="I7" s="8">
        <v>41</v>
      </c>
      <c r="J7" s="9">
        <f>C7/(H7/6)</f>
        <v>8.4</v>
      </c>
      <c r="K7" s="9">
        <f>C7/I7</f>
        <v>22.707317073170731</v>
      </c>
      <c r="L7" s="10">
        <f>C7/B7</f>
        <v>155.16666666666666</v>
      </c>
      <c r="M7" s="8">
        <v>81</v>
      </c>
      <c r="N7" s="8">
        <v>35</v>
      </c>
      <c r="O7" s="9">
        <f t="shared" si="0"/>
        <v>57.3576799140709</v>
      </c>
      <c r="P7" s="11">
        <f t="shared" si="1"/>
        <v>34.801288936627287</v>
      </c>
      <c r="Q7" s="11">
        <f t="shared" si="2"/>
        <v>22.556390977443609</v>
      </c>
      <c r="R7" s="8">
        <v>3</v>
      </c>
      <c r="S7" s="8">
        <v>4</v>
      </c>
    </row>
    <row r="8" spans="1:19">
      <c r="A8" s="7" t="s">
        <v>24</v>
      </c>
      <c r="B8" s="8">
        <v>8</v>
      </c>
      <c r="C8" s="8">
        <v>1311</v>
      </c>
      <c r="D8" s="8">
        <v>6</v>
      </c>
      <c r="E8" s="8">
        <v>1</v>
      </c>
      <c r="F8" s="12">
        <v>3</v>
      </c>
      <c r="G8" s="12">
        <v>1</v>
      </c>
      <c r="H8" s="8">
        <v>892</v>
      </c>
      <c r="I8" s="8">
        <v>53</v>
      </c>
      <c r="J8" s="11">
        <v>8.8183856502242151</v>
      </c>
      <c r="K8" s="11">
        <v>24.735849056603772</v>
      </c>
      <c r="L8" s="13">
        <v>163.875</v>
      </c>
      <c r="M8" s="14">
        <v>96</v>
      </c>
      <c r="N8" s="14">
        <v>55</v>
      </c>
      <c r="O8" s="9">
        <f t="shared" si="0"/>
        <v>54.462242562929063</v>
      </c>
      <c r="P8" s="11">
        <f t="shared" si="1"/>
        <v>29.290617848970253</v>
      </c>
      <c r="Q8" s="11">
        <f t="shared" si="2"/>
        <v>25.171624713958813</v>
      </c>
      <c r="R8" s="8">
        <v>8</v>
      </c>
      <c r="S8" s="8">
        <v>9</v>
      </c>
    </row>
    <row r="9" spans="1:19">
      <c r="A9" s="7" t="s">
        <v>25</v>
      </c>
      <c r="B9" s="15">
        <v>10</v>
      </c>
      <c r="C9" s="15">
        <v>1559</v>
      </c>
      <c r="D9" s="15">
        <v>6</v>
      </c>
      <c r="E9" s="15">
        <v>1</v>
      </c>
      <c r="F9" s="15">
        <v>3</v>
      </c>
      <c r="G9" s="15">
        <v>2</v>
      </c>
      <c r="H9" s="15">
        <v>1099</v>
      </c>
      <c r="I9" s="15">
        <v>65</v>
      </c>
      <c r="J9" s="15">
        <v>8.51</v>
      </c>
      <c r="K9" s="15">
        <v>23.98</v>
      </c>
      <c r="L9" s="15">
        <v>156</v>
      </c>
      <c r="M9" s="16">
        <v>133</v>
      </c>
      <c r="N9" s="16">
        <v>57</v>
      </c>
      <c r="O9" s="9">
        <f t="shared" si="0"/>
        <v>56.06157793457345</v>
      </c>
      <c r="P9" s="11">
        <f t="shared" si="1"/>
        <v>34.124438742783838</v>
      </c>
      <c r="Q9" s="11">
        <f t="shared" si="2"/>
        <v>21.937139191789608</v>
      </c>
      <c r="R9" s="8">
        <v>5</v>
      </c>
      <c r="S9" s="8">
        <v>5</v>
      </c>
    </row>
    <row r="10" spans="1:19">
      <c r="A10" s="7" t="s">
        <v>26</v>
      </c>
      <c r="B10" s="8">
        <v>8</v>
      </c>
      <c r="C10" s="8">
        <v>1134</v>
      </c>
      <c r="D10" s="8">
        <v>5</v>
      </c>
      <c r="E10" s="8"/>
      <c r="F10" s="8">
        <v>3</v>
      </c>
      <c r="G10" s="17">
        <v>1</v>
      </c>
      <c r="H10" s="8">
        <v>924</v>
      </c>
      <c r="I10" s="8">
        <v>65</v>
      </c>
      <c r="J10" s="9">
        <v>7.3636363636363633</v>
      </c>
      <c r="K10" s="9">
        <v>17.446153846153845</v>
      </c>
      <c r="L10" s="10">
        <v>142</v>
      </c>
      <c r="M10" s="14">
        <v>83</v>
      </c>
      <c r="N10" s="18">
        <v>25</v>
      </c>
      <c r="O10" s="9">
        <f t="shared" si="0"/>
        <v>42.504409171075835</v>
      </c>
      <c r="P10" s="11">
        <f t="shared" si="1"/>
        <v>29.276895943562607</v>
      </c>
      <c r="Q10" s="11">
        <f t="shared" si="2"/>
        <v>13.227513227513226</v>
      </c>
      <c r="R10" s="8">
        <v>4</v>
      </c>
      <c r="S10" s="8">
        <v>3</v>
      </c>
    </row>
    <row r="11" spans="1:19">
      <c r="A11" s="7" t="s">
        <v>27</v>
      </c>
      <c r="B11" s="8">
        <v>8</v>
      </c>
      <c r="C11" s="8">
        <v>1395</v>
      </c>
      <c r="D11" s="8">
        <v>8</v>
      </c>
      <c r="E11" s="8">
        <v>1</v>
      </c>
      <c r="F11" s="8">
        <v>4</v>
      </c>
      <c r="G11" s="8"/>
      <c r="H11" s="8">
        <v>936</v>
      </c>
      <c r="I11" s="8">
        <v>40</v>
      </c>
      <c r="J11" s="9">
        <v>8.9423076923076916</v>
      </c>
      <c r="K11" s="9">
        <v>34.875</v>
      </c>
      <c r="L11" s="10">
        <v>174.375</v>
      </c>
      <c r="M11" s="8">
        <v>124</v>
      </c>
      <c r="N11" s="8">
        <v>45</v>
      </c>
      <c r="O11" s="9">
        <f>P11+Q11</f>
        <v>54.910394265232981</v>
      </c>
      <c r="P11" s="11">
        <f>(M11*4/C11)*100</f>
        <v>35.555555555555557</v>
      </c>
      <c r="Q11" s="11">
        <f>(N11*6/C11)*100</f>
        <v>19.35483870967742</v>
      </c>
      <c r="R11" s="8">
        <v>8</v>
      </c>
      <c r="S11" s="8">
        <v>8</v>
      </c>
    </row>
    <row r="12" spans="1:19">
      <c r="A12" s="7" t="s">
        <v>28</v>
      </c>
      <c r="B12" s="8">
        <v>2</v>
      </c>
      <c r="C12" s="8">
        <v>257</v>
      </c>
      <c r="D12" s="8">
        <v>0</v>
      </c>
      <c r="E12" s="8"/>
      <c r="F12" s="8"/>
      <c r="G12" s="8">
        <v>1</v>
      </c>
      <c r="H12" s="8">
        <v>228</v>
      </c>
      <c r="I12" s="8">
        <v>13</v>
      </c>
      <c r="J12" s="9">
        <v>6.7631578947368425</v>
      </c>
      <c r="K12" s="9">
        <v>19.76923076923077</v>
      </c>
      <c r="L12" s="10">
        <v>128.5</v>
      </c>
      <c r="M12" s="8">
        <v>21</v>
      </c>
      <c r="N12" s="8">
        <v>6</v>
      </c>
      <c r="O12" s="9">
        <v>46.692607003891048</v>
      </c>
      <c r="P12" s="11">
        <v>32.684824902723733</v>
      </c>
      <c r="Q12" s="11">
        <v>14.007782101167315</v>
      </c>
      <c r="R12" s="8">
        <v>1</v>
      </c>
      <c r="S12" s="8">
        <v>0</v>
      </c>
    </row>
    <row r="13" spans="1:19">
      <c r="A13" s="7" t="s">
        <v>29</v>
      </c>
      <c r="B13" s="8">
        <v>6</v>
      </c>
      <c r="C13" s="8">
        <v>854</v>
      </c>
      <c r="D13" s="8">
        <v>2</v>
      </c>
      <c r="E13" s="8"/>
      <c r="F13" s="8">
        <v>1</v>
      </c>
      <c r="G13" s="8">
        <v>2</v>
      </c>
      <c r="H13" s="8">
        <v>700</v>
      </c>
      <c r="I13" s="8">
        <v>39</v>
      </c>
      <c r="J13" s="9">
        <v>7.3199999999999994</v>
      </c>
      <c r="K13" s="9">
        <v>21.897435897435898</v>
      </c>
      <c r="L13" s="10">
        <v>142.33333333333334</v>
      </c>
      <c r="M13" s="8">
        <v>50</v>
      </c>
      <c r="N13" s="8">
        <v>34</v>
      </c>
      <c r="O13" s="9">
        <v>47.306791569086656</v>
      </c>
      <c r="P13" s="11">
        <v>23.419203747072601</v>
      </c>
      <c r="Q13" s="11">
        <v>23.887587822014051</v>
      </c>
      <c r="R13" s="8">
        <v>3</v>
      </c>
      <c r="S13" s="8">
        <v>4</v>
      </c>
    </row>
    <row r="14" spans="1:19">
      <c r="A14" s="7" t="s">
        <v>30</v>
      </c>
      <c r="B14" s="8">
        <v>8</v>
      </c>
      <c r="C14" s="8">
        <v>1275</v>
      </c>
      <c r="D14" s="8">
        <v>5</v>
      </c>
      <c r="E14" s="8">
        <v>0</v>
      </c>
      <c r="F14" s="8">
        <v>2</v>
      </c>
      <c r="G14" s="8">
        <v>2</v>
      </c>
      <c r="H14" s="8">
        <v>933</v>
      </c>
      <c r="I14" s="8">
        <v>51</v>
      </c>
      <c r="J14" s="9">
        <v>8.19935691318328</v>
      </c>
      <c r="K14" s="9">
        <v>25</v>
      </c>
      <c r="L14" s="10">
        <v>159.375</v>
      </c>
      <c r="M14" s="8">
        <v>118</v>
      </c>
      <c r="N14" s="8">
        <v>33</v>
      </c>
      <c r="O14" s="9">
        <v>52.549019607843135</v>
      </c>
      <c r="P14" s="11">
        <v>37.019607843137251</v>
      </c>
      <c r="Q14" s="11">
        <v>15.529411764705884</v>
      </c>
      <c r="R14" s="8">
        <v>6</v>
      </c>
      <c r="S14" s="8">
        <v>6</v>
      </c>
    </row>
    <row r="15" spans="1:19">
      <c r="A15" s="7" t="s">
        <v>31</v>
      </c>
      <c r="B15" s="8">
        <v>6</v>
      </c>
      <c r="C15" s="8">
        <v>925</v>
      </c>
      <c r="D15" s="8">
        <v>2</v>
      </c>
      <c r="E15" s="8">
        <v>0</v>
      </c>
      <c r="F15" s="8">
        <v>2</v>
      </c>
      <c r="G15" s="8">
        <v>1</v>
      </c>
      <c r="H15" s="8">
        <v>711</v>
      </c>
      <c r="I15" s="8">
        <v>40</v>
      </c>
      <c r="J15" s="9">
        <v>7.8059071729957807</v>
      </c>
      <c r="K15" s="9">
        <v>23.125</v>
      </c>
      <c r="L15" s="10">
        <v>154.16666666666666</v>
      </c>
      <c r="M15" s="8">
        <v>74</v>
      </c>
      <c r="N15" s="8">
        <v>25</v>
      </c>
      <c r="O15" s="9">
        <v>48.216216216216218</v>
      </c>
      <c r="P15" s="11">
        <v>32</v>
      </c>
      <c r="Q15" s="11">
        <v>16.216216216216218</v>
      </c>
      <c r="R15" s="8">
        <v>6</v>
      </c>
      <c r="S15" s="8">
        <v>3</v>
      </c>
    </row>
    <row r="16" spans="1:19">
      <c r="A16" s="19" t="s">
        <v>32</v>
      </c>
      <c r="B16" s="20">
        <f t="shared" ref="B16:I16" si="3">SUM(B4:B15)</f>
        <v>74</v>
      </c>
      <c r="C16" s="20">
        <f t="shared" si="3"/>
        <v>11575</v>
      </c>
      <c r="D16" s="20">
        <f t="shared" si="3"/>
        <v>45</v>
      </c>
      <c r="E16" s="20">
        <f t="shared" si="3"/>
        <v>5</v>
      </c>
      <c r="F16" s="20">
        <f t="shared" si="3"/>
        <v>20</v>
      </c>
      <c r="G16" s="20">
        <f t="shared" si="3"/>
        <v>17</v>
      </c>
      <c r="H16" s="20">
        <f t="shared" si="3"/>
        <v>8471</v>
      </c>
      <c r="I16" s="20">
        <f t="shared" si="3"/>
        <v>471</v>
      </c>
      <c r="J16" s="21">
        <f>C16/(H16/6)</f>
        <v>8.1985597922323219</v>
      </c>
      <c r="K16" s="21">
        <f>C16/I16</f>
        <v>24.575371549893841</v>
      </c>
      <c r="L16" s="22">
        <f>C16/B16</f>
        <v>156.41891891891891</v>
      </c>
      <c r="M16" s="22">
        <f>SUM(M4:M15)</f>
        <v>950</v>
      </c>
      <c r="N16" s="20">
        <f>SUM(N4:N15)</f>
        <v>353</v>
      </c>
      <c r="O16" s="21">
        <f>P16+Q16</f>
        <v>51.127429805615549</v>
      </c>
      <c r="P16" s="21">
        <f>(M16*4/C16)*100</f>
        <v>32.829373650107989</v>
      </c>
      <c r="Q16" s="21">
        <f>(N16*6/C16)*100</f>
        <v>18.29805615550756</v>
      </c>
      <c r="R16" s="20">
        <f>SUM(R4:R15)</f>
        <v>54</v>
      </c>
      <c r="S16" s="20">
        <f>SUM(S4:S15)</f>
        <v>51</v>
      </c>
    </row>
    <row r="17" spans="1:20">
      <c r="A17" s="37"/>
      <c r="B17" s="42"/>
      <c r="C17" s="42"/>
      <c r="D17" s="42"/>
      <c r="E17" s="42"/>
      <c r="F17" s="42"/>
      <c r="G17" s="42"/>
      <c r="H17" s="42"/>
      <c r="I17" s="42"/>
      <c r="J17" s="43"/>
      <c r="K17" s="43"/>
      <c r="L17" s="44"/>
      <c r="M17" s="44"/>
      <c r="N17" s="42"/>
      <c r="O17" s="43"/>
      <c r="P17" s="43"/>
      <c r="Q17" s="43"/>
      <c r="R17" s="42"/>
      <c r="S17" s="42"/>
      <c r="T17" s="45"/>
    </row>
    <row r="19" spans="1:20">
      <c r="A19" s="23" t="s">
        <v>33</v>
      </c>
      <c r="B19" s="4" t="s">
        <v>3</v>
      </c>
      <c r="C19" s="4" t="s">
        <v>4</v>
      </c>
      <c r="D19" s="4" t="s">
        <v>5</v>
      </c>
      <c r="E19" s="4" t="s">
        <v>6</v>
      </c>
      <c r="F19" s="4" t="s">
        <v>7</v>
      </c>
      <c r="G19" s="4" t="s">
        <v>8</v>
      </c>
      <c r="H19" s="4" t="s">
        <v>9</v>
      </c>
      <c r="I19" s="4" t="s">
        <v>10</v>
      </c>
      <c r="J19" s="4" t="s">
        <v>11</v>
      </c>
      <c r="K19" s="4" t="s">
        <v>12</v>
      </c>
      <c r="L19" s="4" t="s">
        <v>13</v>
      </c>
      <c r="M19" s="5" t="s">
        <v>14</v>
      </c>
      <c r="N19" s="5" t="s">
        <v>15</v>
      </c>
      <c r="O19" s="6" t="s">
        <v>16</v>
      </c>
      <c r="P19" s="5" t="s">
        <v>17</v>
      </c>
      <c r="Q19" s="5" t="s">
        <v>18</v>
      </c>
      <c r="R19" s="4" t="s">
        <v>19</v>
      </c>
      <c r="S19" s="4">
        <v>50</v>
      </c>
    </row>
    <row r="20" spans="1:20">
      <c r="A20" s="7" t="s">
        <v>20</v>
      </c>
      <c r="B20" s="8">
        <v>4</v>
      </c>
      <c r="C20" s="8">
        <v>669</v>
      </c>
      <c r="D20" s="8">
        <v>4</v>
      </c>
      <c r="E20" s="14"/>
      <c r="F20" s="14"/>
      <c r="G20" s="14">
        <v>2</v>
      </c>
      <c r="H20" s="8">
        <v>463</v>
      </c>
      <c r="I20" s="8">
        <v>23</v>
      </c>
      <c r="J20" s="9">
        <f>C20/(H20/6)</f>
        <v>8.6695464362850974</v>
      </c>
      <c r="K20" s="9">
        <f>C20/I20</f>
        <v>29.086956521739129</v>
      </c>
      <c r="L20" s="10">
        <f>C20/B20</f>
        <v>167.25</v>
      </c>
      <c r="M20" s="8">
        <v>57</v>
      </c>
      <c r="N20" s="8">
        <v>26</v>
      </c>
      <c r="O20" s="9">
        <f>P20+Q20</f>
        <v>57.399103139013448</v>
      </c>
      <c r="P20" s="11">
        <f>(M20*4/C20)*100</f>
        <v>34.080717488789233</v>
      </c>
      <c r="Q20" s="11">
        <f>(N20*6/C20)*100</f>
        <v>23.318385650224215</v>
      </c>
      <c r="R20" s="8">
        <v>3</v>
      </c>
      <c r="S20" s="8">
        <v>3</v>
      </c>
    </row>
    <row r="21" spans="1:20">
      <c r="A21" s="7" t="s">
        <v>21</v>
      </c>
      <c r="B21" s="8">
        <v>8</v>
      </c>
      <c r="C21" s="8">
        <v>1413</v>
      </c>
      <c r="D21" s="8">
        <v>7</v>
      </c>
      <c r="E21" s="14">
        <v>2</v>
      </c>
      <c r="F21" s="14">
        <v>3</v>
      </c>
      <c r="G21" s="14">
        <v>1</v>
      </c>
      <c r="H21" s="8">
        <v>951</v>
      </c>
      <c r="I21" s="8">
        <v>50</v>
      </c>
      <c r="J21" s="9">
        <f>C21/(H21/6)</f>
        <v>8.9148264984227126</v>
      </c>
      <c r="K21" s="9">
        <f>C21/I21</f>
        <v>28.26</v>
      </c>
      <c r="L21" s="10">
        <f>C21/B21</f>
        <v>176.625</v>
      </c>
      <c r="M21" s="8">
        <v>123</v>
      </c>
      <c r="N21" s="8">
        <v>50</v>
      </c>
      <c r="O21" s="9">
        <f>P21+Q21</f>
        <v>56.050955414012734</v>
      </c>
      <c r="P21" s="11">
        <f>(M21*4/C21)*100</f>
        <v>34.819532908704879</v>
      </c>
      <c r="Q21" s="11">
        <f>(N21*6/C21)*100</f>
        <v>21.231422505307858</v>
      </c>
      <c r="R21" s="8">
        <v>10</v>
      </c>
      <c r="S21" s="8">
        <v>6</v>
      </c>
    </row>
    <row r="22" spans="1:20">
      <c r="A22" s="7" t="s">
        <v>34</v>
      </c>
      <c r="B22" s="8">
        <v>6</v>
      </c>
      <c r="C22" s="8">
        <v>1016</v>
      </c>
      <c r="D22" s="8">
        <v>4</v>
      </c>
      <c r="E22" s="14"/>
      <c r="F22" s="14">
        <v>1</v>
      </c>
      <c r="G22" s="14">
        <v>1</v>
      </c>
      <c r="H22" s="8">
        <v>718</v>
      </c>
      <c r="I22" s="8">
        <v>32</v>
      </c>
      <c r="J22" s="9">
        <v>8.4902506963788298</v>
      </c>
      <c r="K22" s="9">
        <v>31.75</v>
      </c>
      <c r="L22" s="10">
        <v>169.33333333333334</v>
      </c>
      <c r="M22" s="8">
        <v>97</v>
      </c>
      <c r="N22" s="8">
        <v>37</v>
      </c>
      <c r="O22" s="9">
        <f>P22+Q22</f>
        <v>60.039370078740156</v>
      </c>
      <c r="P22" s="11">
        <f>(M22*4/C22)*100</f>
        <v>38.188976377952756</v>
      </c>
      <c r="Q22" s="11">
        <f>(N22*6/C22)*100</f>
        <v>21.8503937007874</v>
      </c>
      <c r="R22" s="8">
        <v>6</v>
      </c>
      <c r="S22" s="8">
        <v>3</v>
      </c>
    </row>
    <row r="23" spans="1:20">
      <c r="A23" s="7" t="s">
        <v>23</v>
      </c>
      <c r="B23" s="8">
        <v>8</v>
      </c>
      <c r="C23" s="8">
        <v>1165</v>
      </c>
      <c r="D23" s="8">
        <v>4</v>
      </c>
      <c r="E23" s="14"/>
      <c r="F23" s="24">
        <v>1</v>
      </c>
      <c r="G23" s="24">
        <v>3</v>
      </c>
      <c r="H23" s="8">
        <v>951</v>
      </c>
      <c r="I23" s="8">
        <v>57</v>
      </c>
      <c r="J23" s="9">
        <f>C23/(H23/6)</f>
        <v>7.3501577287066242</v>
      </c>
      <c r="K23" s="9">
        <f>C23/I23</f>
        <v>20.438596491228068</v>
      </c>
      <c r="L23" s="10">
        <f>C23/B23</f>
        <v>145.625</v>
      </c>
      <c r="M23" s="8">
        <v>93</v>
      </c>
      <c r="N23" s="8">
        <v>41</v>
      </c>
      <c r="O23" s="9">
        <f>P23+Q23</f>
        <v>53.047210300429185</v>
      </c>
      <c r="P23" s="11">
        <f>(M23*4/C23)*100</f>
        <v>31.931330472103003</v>
      </c>
      <c r="Q23" s="11">
        <f>(N23*6/C23)*100</f>
        <v>21.115879828326182</v>
      </c>
      <c r="R23" s="8">
        <v>6</v>
      </c>
      <c r="S23" s="8">
        <v>4</v>
      </c>
    </row>
    <row r="24" spans="1:20">
      <c r="A24" s="7" t="s">
        <v>28</v>
      </c>
      <c r="B24" s="8">
        <v>4</v>
      </c>
      <c r="C24" s="8">
        <v>686</v>
      </c>
      <c r="D24" s="8">
        <v>4</v>
      </c>
      <c r="E24" s="14"/>
      <c r="F24" s="14">
        <v>2</v>
      </c>
      <c r="G24" s="14"/>
      <c r="H24" s="8">
        <v>480</v>
      </c>
      <c r="I24" s="8">
        <v>28</v>
      </c>
      <c r="J24" s="9">
        <v>8.5749999999999993</v>
      </c>
      <c r="K24" s="9">
        <v>24.5</v>
      </c>
      <c r="L24" s="10">
        <v>171.5</v>
      </c>
      <c r="M24" s="8">
        <v>55</v>
      </c>
      <c r="N24" s="8">
        <v>24</v>
      </c>
      <c r="O24" s="9">
        <v>55.976676384839649</v>
      </c>
      <c r="P24" s="9">
        <v>34.985422740524783</v>
      </c>
      <c r="Q24" s="9">
        <v>20.99125364431487</v>
      </c>
      <c r="R24" s="8">
        <v>3</v>
      </c>
      <c r="S24" s="8">
        <v>0</v>
      </c>
    </row>
    <row r="25" spans="1:20">
      <c r="A25" s="7" t="s">
        <v>35</v>
      </c>
      <c r="B25" s="8">
        <v>8</v>
      </c>
      <c r="C25" s="8">
        <v>1294</v>
      </c>
      <c r="D25" s="8">
        <v>6</v>
      </c>
      <c r="E25" s="14">
        <v>2</v>
      </c>
      <c r="F25" s="14">
        <v>3</v>
      </c>
      <c r="G25" s="14">
        <v>1</v>
      </c>
      <c r="H25" s="8">
        <v>922</v>
      </c>
      <c r="I25" s="8">
        <v>52</v>
      </c>
      <c r="J25" s="9">
        <v>8.4208242950108474</v>
      </c>
      <c r="K25" s="9">
        <v>24.884615384615383</v>
      </c>
      <c r="L25" s="10">
        <v>162</v>
      </c>
      <c r="M25" s="8">
        <v>80</v>
      </c>
      <c r="N25" s="8">
        <v>65</v>
      </c>
      <c r="O25" s="9">
        <v>54.868624420401858</v>
      </c>
      <c r="P25" s="9">
        <v>24.729520865533232</v>
      </c>
      <c r="Q25" s="9">
        <v>30.139103554868623</v>
      </c>
      <c r="R25" s="8">
        <v>7</v>
      </c>
      <c r="S25" s="8">
        <v>4</v>
      </c>
    </row>
    <row r="26" spans="1:20">
      <c r="A26" s="7" t="s">
        <v>36</v>
      </c>
      <c r="B26" s="8">
        <v>8</v>
      </c>
      <c r="C26" s="8">
        <v>1336</v>
      </c>
      <c r="D26" s="8">
        <v>7</v>
      </c>
      <c r="E26" s="14">
        <v>1</v>
      </c>
      <c r="F26" s="14">
        <v>4</v>
      </c>
      <c r="G26" s="14"/>
      <c r="H26" s="8">
        <v>885</v>
      </c>
      <c r="I26" s="8">
        <v>45</v>
      </c>
      <c r="J26" s="9">
        <v>9.0576271186440671</v>
      </c>
      <c r="K26" s="9">
        <v>29.68888888888889</v>
      </c>
      <c r="L26" s="10">
        <v>167</v>
      </c>
      <c r="M26" s="8">
        <v>109</v>
      </c>
      <c r="N26" s="8">
        <v>57</v>
      </c>
      <c r="O26" s="9">
        <v>58.233532934131738</v>
      </c>
      <c r="P26" s="9">
        <v>32.634730538922156</v>
      </c>
      <c r="Q26" s="9">
        <v>25.598802395209582</v>
      </c>
      <c r="R26" s="8">
        <v>8</v>
      </c>
      <c r="S26" s="8">
        <v>9</v>
      </c>
    </row>
    <row r="27" spans="1:20">
      <c r="A27" s="7" t="s">
        <v>31</v>
      </c>
      <c r="B27" s="14">
        <v>12</v>
      </c>
      <c r="C27" s="14">
        <v>2071</v>
      </c>
      <c r="D27" s="14">
        <v>7</v>
      </c>
      <c r="E27" s="14">
        <v>4</v>
      </c>
      <c r="F27" s="14">
        <v>1</v>
      </c>
      <c r="G27" s="14">
        <v>5</v>
      </c>
      <c r="H27" s="14">
        <v>1392</v>
      </c>
      <c r="I27" s="14">
        <v>82</v>
      </c>
      <c r="J27" s="11">
        <v>8.9267241379310338</v>
      </c>
      <c r="K27" s="11">
        <v>25.256097560975611</v>
      </c>
      <c r="L27" s="13">
        <v>172.58333333333334</v>
      </c>
      <c r="M27" s="25">
        <v>189</v>
      </c>
      <c r="N27" s="25">
        <v>80</v>
      </c>
      <c r="O27" s="11">
        <v>59.68131337518107</v>
      </c>
      <c r="P27" s="11">
        <v>36.504104297440847</v>
      </c>
      <c r="Q27" s="26">
        <v>23.177209077740223</v>
      </c>
      <c r="R27" s="14">
        <v>15</v>
      </c>
      <c r="S27" s="14">
        <v>12</v>
      </c>
    </row>
    <row r="28" spans="1:20">
      <c r="A28" s="27" t="s">
        <v>32</v>
      </c>
      <c r="B28" s="20">
        <f t="shared" ref="B28:I28" si="4">SUM(B20:B27)</f>
        <v>58</v>
      </c>
      <c r="C28" s="20">
        <f t="shared" si="4"/>
        <v>9650</v>
      </c>
      <c r="D28" s="20">
        <f t="shared" si="4"/>
        <v>43</v>
      </c>
      <c r="E28" s="20">
        <f t="shared" si="4"/>
        <v>9</v>
      </c>
      <c r="F28" s="20">
        <f t="shared" si="4"/>
        <v>15</v>
      </c>
      <c r="G28" s="20">
        <f t="shared" si="4"/>
        <v>13</v>
      </c>
      <c r="H28" s="20">
        <f t="shared" si="4"/>
        <v>6762</v>
      </c>
      <c r="I28" s="20">
        <f t="shared" si="4"/>
        <v>369</v>
      </c>
      <c r="J28" s="21">
        <f>C28/(H28/6)</f>
        <v>8.562555456965395</v>
      </c>
      <c r="K28" s="21">
        <f>C28/I28</f>
        <v>26.151761517615178</v>
      </c>
      <c r="L28" s="22">
        <f>C28/B28</f>
        <v>166.37931034482759</v>
      </c>
      <c r="M28" s="20">
        <f>SUM(M20:M27)</f>
        <v>803</v>
      </c>
      <c r="N28" s="20">
        <f>SUM(N20:N27)</f>
        <v>380</v>
      </c>
      <c r="O28" s="21">
        <f>P28+Q28</f>
        <v>56.911917098445592</v>
      </c>
      <c r="P28" s="21">
        <f>(M28*4/C28)*100</f>
        <v>33.284974093264246</v>
      </c>
      <c r="Q28" s="21">
        <f>(N28*6/C28)*100</f>
        <v>23.626943005181346</v>
      </c>
      <c r="R28" s="20">
        <f>SUM(R20:R27)</f>
        <v>58</v>
      </c>
      <c r="S28" s="20">
        <f>SUM(S20:S27)</f>
        <v>41</v>
      </c>
    </row>
    <row r="36" spans="1:20">
      <c r="A36" s="3" t="s">
        <v>37</v>
      </c>
      <c r="B36" s="4" t="s">
        <v>3</v>
      </c>
      <c r="C36" s="4" t="s">
        <v>4</v>
      </c>
      <c r="D36" s="4" t="s">
        <v>5</v>
      </c>
      <c r="E36" s="4" t="s">
        <v>6</v>
      </c>
      <c r="F36" s="4" t="s">
        <v>7</v>
      </c>
      <c r="G36" s="4" t="s">
        <v>8</v>
      </c>
      <c r="H36" s="4" t="s">
        <v>9</v>
      </c>
      <c r="I36" s="4" t="s">
        <v>10</v>
      </c>
      <c r="J36" s="4" t="s">
        <v>11</v>
      </c>
      <c r="K36" s="4" t="s">
        <v>12</v>
      </c>
      <c r="L36" s="4" t="s">
        <v>13</v>
      </c>
      <c r="M36" s="5" t="s">
        <v>14</v>
      </c>
      <c r="N36" s="5" t="s">
        <v>15</v>
      </c>
      <c r="O36" s="5" t="s">
        <v>16</v>
      </c>
      <c r="P36" s="5" t="s">
        <v>17</v>
      </c>
      <c r="Q36" s="5" t="s">
        <v>18</v>
      </c>
      <c r="R36" s="4" t="s">
        <v>19</v>
      </c>
      <c r="S36" s="4">
        <v>50</v>
      </c>
    </row>
    <row r="37" spans="1:20">
      <c r="A37" s="28" t="s">
        <v>20</v>
      </c>
      <c r="B37" s="8">
        <v>2</v>
      </c>
      <c r="C37" s="8">
        <v>310</v>
      </c>
      <c r="D37" s="8">
        <v>2</v>
      </c>
      <c r="E37" s="8"/>
      <c r="F37" s="8"/>
      <c r="G37" s="8">
        <v>1</v>
      </c>
      <c r="H37" s="8">
        <v>220</v>
      </c>
      <c r="I37" s="8">
        <v>12</v>
      </c>
      <c r="J37" s="9">
        <v>8.454545454545455</v>
      </c>
      <c r="K37" s="9">
        <v>25.833333333333332</v>
      </c>
      <c r="L37" s="8">
        <v>155</v>
      </c>
      <c r="M37" s="14">
        <v>28</v>
      </c>
      <c r="N37" s="14">
        <v>6</v>
      </c>
      <c r="O37" s="11">
        <v>47.741935483870961</v>
      </c>
      <c r="P37" s="11">
        <v>36.129032258064512</v>
      </c>
      <c r="Q37" s="11">
        <v>11.612903225806452</v>
      </c>
      <c r="R37" s="8">
        <v>1</v>
      </c>
      <c r="S37" s="8"/>
    </row>
    <row r="38" spans="1:20">
      <c r="A38" s="7" t="s">
        <v>26</v>
      </c>
      <c r="B38" s="14">
        <v>2</v>
      </c>
      <c r="C38" s="14">
        <v>316</v>
      </c>
      <c r="D38" s="14">
        <v>1</v>
      </c>
      <c r="E38" s="14"/>
      <c r="F38" s="14">
        <v>1</v>
      </c>
      <c r="G38" s="14"/>
      <c r="H38" s="14">
        <v>222</v>
      </c>
      <c r="I38" s="14">
        <v>13</v>
      </c>
      <c r="J38" s="11">
        <v>8.5405405405405403</v>
      </c>
      <c r="K38" s="11">
        <v>24.307692307692307</v>
      </c>
      <c r="L38" s="13">
        <v>158</v>
      </c>
      <c r="M38" s="14">
        <v>25</v>
      </c>
      <c r="N38" s="14">
        <v>12</v>
      </c>
      <c r="O38" s="11">
        <v>54.430379746835442</v>
      </c>
      <c r="P38" s="11">
        <v>31.645569620253166</v>
      </c>
      <c r="Q38" s="11">
        <v>22.784810126582279</v>
      </c>
      <c r="R38" s="8">
        <v>4</v>
      </c>
      <c r="S38" s="8">
        <v>2</v>
      </c>
    </row>
    <row r="39" spans="1:20">
      <c r="A39" s="7" t="s">
        <v>28</v>
      </c>
      <c r="B39" s="25">
        <v>8</v>
      </c>
      <c r="C39" s="29">
        <v>1292</v>
      </c>
      <c r="D39" s="29">
        <v>7</v>
      </c>
      <c r="E39" s="29">
        <v>1</v>
      </c>
      <c r="F39" s="29">
        <v>2</v>
      </c>
      <c r="G39" s="29">
        <v>2</v>
      </c>
      <c r="H39" s="29">
        <v>908</v>
      </c>
      <c r="I39" s="29">
        <v>53</v>
      </c>
      <c r="J39" s="11">
        <v>8.537444933920705</v>
      </c>
      <c r="K39" s="11">
        <v>24.377358490566039</v>
      </c>
      <c r="L39" s="13">
        <v>161.5</v>
      </c>
      <c r="M39" s="29">
        <v>102</v>
      </c>
      <c r="N39" s="29">
        <v>49</v>
      </c>
      <c r="O39" s="11">
        <v>54.334365325077393</v>
      </c>
      <c r="P39" s="11">
        <v>31.578947368421051</v>
      </c>
      <c r="Q39" s="11">
        <v>22.755417956656345</v>
      </c>
      <c r="R39" s="25">
        <v>5</v>
      </c>
      <c r="S39" s="25">
        <v>5</v>
      </c>
    </row>
    <row r="40" spans="1:20">
      <c r="A40" s="7" t="s">
        <v>38</v>
      </c>
      <c r="B40" s="25">
        <v>6</v>
      </c>
      <c r="C40" s="29">
        <v>872</v>
      </c>
      <c r="D40" s="29">
        <v>2</v>
      </c>
      <c r="E40" s="29"/>
      <c r="F40" s="29">
        <v>2</v>
      </c>
      <c r="G40" s="29">
        <v>1</v>
      </c>
      <c r="H40" s="29">
        <v>716</v>
      </c>
      <c r="I40" s="29">
        <v>44</v>
      </c>
      <c r="J40" s="11">
        <v>7.3072625698324023</v>
      </c>
      <c r="K40" s="11">
        <v>19.818181818181817</v>
      </c>
      <c r="L40" s="13">
        <v>145.33333333333334</v>
      </c>
      <c r="M40" s="29">
        <v>68</v>
      </c>
      <c r="N40" s="29">
        <v>25</v>
      </c>
      <c r="O40" s="11">
        <v>48.394495412844037</v>
      </c>
      <c r="P40" s="11">
        <v>31.192660550458719</v>
      </c>
      <c r="Q40" s="11">
        <v>17.201834862385322</v>
      </c>
      <c r="R40" s="15">
        <v>4</v>
      </c>
      <c r="S40" s="15">
        <v>6</v>
      </c>
    </row>
    <row r="41" spans="1:20">
      <c r="A41" s="7" t="s">
        <v>29</v>
      </c>
      <c r="B41" s="25">
        <v>8</v>
      </c>
      <c r="C41" s="29">
        <v>1122</v>
      </c>
      <c r="D41" s="29">
        <v>1</v>
      </c>
      <c r="E41" s="29"/>
      <c r="F41" s="29">
        <v>1</v>
      </c>
      <c r="G41" s="29">
        <v>3</v>
      </c>
      <c r="H41" s="29">
        <v>848</v>
      </c>
      <c r="I41" s="29">
        <v>47</v>
      </c>
      <c r="J41" s="11">
        <v>7.9386792452830184</v>
      </c>
      <c r="K41" s="11">
        <v>23.872340425531913</v>
      </c>
      <c r="L41" s="13">
        <v>140.25</v>
      </c>
      <c r="M41" s="29">
        <v>92</v>
      </c>
      <c r="N41" s="29">
        <v>31</v>
      </c>
      <c r="O41" s="11">
        <v>49.37</v>
      </c>
      <c r="P41" s="11">
        <v>32.798573975044562</v>
      </c>
      <c r="Q41" s="11">
        <v>16.577540106951872</v>
      </c>
      <c r="R41" s="8">
        <v>6</v>
      </c>
      <c r="S41" s="8">
        <v>4</v>
      </c>
    </row>
    <row r="42" spans="1:20">
      <c r="A42" s="7" t="s">
        <v>39</v>
      </c>
      <c r="B42" s="25">
        <v>8</v>
      </c>
      <c r="C42" s="29">
        <v>1219</v>
      </c>
      <c r="D42" s="29">
        <v>6</v>
      </c>
      <c r="E42" s="29"/>
      <c r="F42" s="29">
        <v>2</v>
      </c>
      <c r="G42" s="29">
        <v>1</v>
      </c>
      <c r="H42" s="29">
        <v>958</v>
      </c>
      <c r="I42" s="29">
        <v>52</v>
      </c>
      <c r="J42" s="11">
        <v>7.6346555323590817</v>
      </c>
      <c r="K42" s="11">
        <v>23.442307692307693</v>
      </c>
      <c r="L42" s="13">
        <v>152.375</v>
      </c>
      <c r="M42" s="29">
        <v>90</v>
      </c>
      <c r="N42" s="29">
        <v>29</v>
      </c>
      <c r="O42" s="11">
        <v>43.806398687448727</v>
      </c>
      <c r="P42" s="11">
        <v>29.532403609515995</v>
      </c>
      <c r="Q42" s="11">
        <v>14.273995077932733</v>
      </c>
      <c r="R42" s="8">
        <v>6</v>
      </c>
      <c r="S42" s="8">
        <v>6</v>
      </c>
    </row>
    <row r="43" spans="1:20">
      <c r="A43" s="7" t="s">
        <v>31</v>
      </c>
      <c r="B43" s="25">
        <v>8</v>
      </c>
      <c r="C43" s="29">
        <v>1188</v>
      </c>
      <c r="D43" s="29">
        <v>6</v>
      </c>
      <c r="E43" s="29">
        <v>1</v>
      </c>
      <c r="F43" s="29">
        <v>3</v>
      </c>
      <c r="G43" s="29">
        <v>1</v>
      </c>
      <c r="H43" s="29">
        <v>838</v>
      </c>
      <c r="I43" s="29">
        <v>60</v>
      </c>
      <c r="J43" s="11">
        <v>8.505966587112173</v>
      </c>
      <c r="K43" s="11">
        <v>19.8</v>
      </c>
      <c r="L43" s="13">
        <v>148.5</v>
      </c>
      <c r="M43" s="29">
        <v>92</v>
      </c>
      <c r="N43" s="29">
        <v>38</v>
      </c>
      <c r="O43" s="11">
        <v>50.168350168350173</v>
      </c>
      <c r="P43" s="11">
        <v>30.976430976430976</v>
      </c>
      <c r="Q43" s="11">
        <v>19.19191919191919</v>
      </c>
      <c r="R43" s="8">
        <v>3</v>
      </c>
      <c r="S43" s="8">
        <v>3</v>
      </c>
    </row>
    <row r="44" spans="1:20">
      <c r="A44" s="19" t="s">
        <v>32</v>
      </c>
      <c r="B44" s="20">
        <f t="shared" ref="B44:I44" si="5">SUM(B37:B43)</f>
        <v>42</v>
      </c>
      <c r="C44" s="20">
        <f t="shared" si="5"/>
        <v>6319</v>
      </c>
      <c r="D44" s="20">
        <f t="shared" si="5"/>
        <v>25</v>
      </c>
      <c r="E44" s="20">
        <f t="shared" si="5"/>
        <v>2</v>
      </c>
      <c r="F44" s="20">
        <f t="shared" si="5"/>
        <v>11</v>
      </c>
      <c r="G44" s="20">
        <f t="shared" si="5"/>
        <v>9</v>
      </c>
      <c r="H44" s="20">
        <f t="shared" si="5"/>
        <v>4710</v>
      </c>
      <c r="I44" s="20">
        <f t="shared" si="5"/>
        <v>281</v>
      </c>
      <c r="J44" s="21">
        <f>C44/(H44/6)</f>
        <v>8.0496815286624201</v>
      </c>
      <c r="K44" s="21">
        <f>C44/I44</f>
        <v>22.487544483985765</v>
      </c>
      <c r="L44" s="22">
        <v>152</v>
      </c>
      <c r="M44" s="20">
        <f>SUM(M37:M43)</f>
        <v>497</v>
      </c>
      <c r="N44" s="20">
        <f>SUM(N37:N43)</f>
        <v>190</v>
      </c>
      <c r="O44" s="21">
        <f>P44+Q44</f>
        <v>49.501503402437095</v>
      </c>
      <c r="P44" s="21">
        <f>(M44*4/C44)*100</f>
        <v>31.460674157303369</v>
      </c>
      <c r="Q44" s="21">
        <f>(N44*6/C44)*100</f>
        <v>18.040829245133725</v>
      </c>
      <c r="R44" s="20">
        <f>SUM(R37:R43)</f>
        <v>29</v>
      </c>
      <c r="S44" s="20">
        <f>SUM(S37:S43)</f>
        <v>26</v>
      </c>
    </row>
    <row r="45" spans="1:20">
      <c r="A45" s="37"/>
      <c r="B45" s="42"/>
      <c r="C45" s="42"/>
      <c r="D45" s="42"/>
      <c r="E45" s="42"/>
      <c r="F45" s="42"/>
      <c r="G45" s="42"/>
      <c r="H45" s="42"/>
      <c r="I45" s="42"/>
      <c r="J45" s="43"/>
      <c r="K45" s="43"/>
      <c r="L45" s="44"/>
      <c r="M45" s="42"/>
      <c r="N45" s="42"/>
      <c r="O45" s="43"/>
      <c r="P45" s="43"/>
      <c r="Q45" s="43"/>
      <c r="R45" s="42"/>
      <c r="S45" s="42"/>
      <c r="T45" s="45"/>
    </row>
    <row r="47" spans="1:20">
      <c r="A47" s="23" t="s">
        <v>40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4" t="s">
        <v>9</v>
      </c>
      <c r="I47" s="4" t="s">
        <v>10</v>
      </c>
      <c r="J47" s="4" t="s">
        <v>11</v>
      </c>
      <c r="K47" s="4" t="s">
        <v>12</v>
      </c>
      <c r="L47" s="30" t="s">
        <v>13</v>
      </c>
      <c r="M47" s="5" t="s">
        <v>14</v>
      </c>
      <c r="N47" s="5" t="s">
        <v>15</v>
      </c>
      <c r="O47" s="6" t="s">
        <v>16</v>
      </c>
      <c r="P47" s="5" t="s">
        <v>17</v>
      </c>
      <c r="Q47" s="5" t="s">
        <v>18</v>
      </c>
      <c r="R47" s="4" t="s">
        <v>19</v>
      </c>
      <c r="S47" s="4">
        <v>50</v>
      </c>
    </row>
    <row r="48" spans="1:20">
      <c r="A48" s="7" t="s">
        <v>24</v>
      </c>
      <c r="B48" s="14">
        <v>2</v>
      </c>
      <c r="C48" s="14">
        <v>317</v>
      </c>
      <c r="D48" s="14">
        <v>2</v>
      </c>
      <c r="E48" s="14"/>
      <c r="F48" s="14">
        <v>1</v>
      </c>
      <c r="G48" s="14"/>
      <c r="H48" s="14">
        <v>240</v>
      </c>
      <c r="I48" s="14">
        <v>12</v>
      </c>
      <c r="J48" s="11">
        <v>7.9249999999999998</v>
      </c>
      <c r="K48" s="11">
        <v>26.416666666666668</v>
      </c>
      <c r="L48" s="13">
        <v>158.5</v>
      </c>
      <c r="M48" s="14">
        <v>20</v>
      </c>
      <c r="N48" s="14">
        <v>12</v>
      </c>
      <c r="O48" s="11">
        <f>P48+Q48</f>
        <v>47.949526813880126</v>
      </c>
      <c r="P48" s="11">
        <f>(M48*4/C48)*100</f>
        <v>25.236593059936908</v>
      </c>
      <c r="Q48" s="11">
        <f>(N48*6/C48)*100</f>
        <v>22.712933753943219</v>
      </c>
      <c r="R48" s="14">
        <v>2</v>
      </c>
      <c r="S48" s="14">
        <v>1</v>
      </c>
    </row>
    <row r="49" spans="1:20">
      <c r="A49" s="28" t="s">
        <v>26</v>
      </c>
      <c r="B49" s="14">
        <v>6</v>
      </c>
      <c r="C49" s="14">
        <v>1066</v>
      </c>
      <c r="D49" s="14">
        <v>6</v>
      </c>
      <c r="E49" s="14"/>
      <c r="F49" s="14">
        <v>1</v>
      </c>
      <c r="G49" s="31">
        <v>2</v>
      </c>
      <c r="H49" s="14">
        <v>711</v>
      </c>
      <c r="I49" s="14">
        <v>36</v>
      </c>
      <c r="J49" s="11">
        <v>8.995780590717299</v>
      </c>
      <c r="K49" s="11">
        <v>29.611111111111111</v>
      </c>
      <c r="L49" s="13">
        <v>177.66666666666666</v>
      </c>
      <c r="M49" s="14">
        <v>27</v>
      </c>
      <c r="N49" s="14">
        <v>21</v>
      </c>
      <c r="O49" s="11">
        <f>P49+Q49</f>
        <v>21.951219512195124</v>
      </c>
      <c r="P49" s="11">
        <f>(M49*4/C49)*100</f>
        <v>10.131332082551594</v>
      </c>
      <c r="Q49" s="11">
        <f>(N49*6/C49)*100</f>
        <v>11.819887429643527</v>
      </c>
      <c r="R49" s="14">
        <v>8</v>
      </c>
      <c r="S49" s="14">
        <v>5</v>
      </c>
    </row>
    <row r="50" spans="1:20">
      <c r="A50" s="28" t="s">
        <v>27</v>
      </c>
      <c r="B50" s="14">
        <v>4</v>
      </c>
      <c r="C50" s="14">
        <v>689</v>
      </c>
      <c r="D50" s="14">
        <v>3</v>
      </c>
      <c r="E50" s="14"/>
      <c r="F50" s="14">
        <v>1</v>
      </c>
      <c r="G50" s="14">
        <v>1</v>
      </c>
      <c r="H50" s="14">
        <v>471</v>
      </c>
      <c r="I50" s="14">
        <v>22</v>
      </c>
      <c r="J50" s="11">
        <v>8.7770700636942678</v>
      </c>
      <c r="K50" s="11">
        <v>31.318181818181817</v>
      </c>
      <c r="L50" s="13">
        <v>172.25</v>
      </c>
      <c r="M50" s="14">
        <v>37</v>
      </c>
      <c r="N50" s="14">
        <v>15</v>
      </c>
      <c r="O50" s="11">
        <f>P50+Q50</f>
        <v>34.542815674891145</v>
      </c>
      <c r="P50" s="11">
        <f>(M50*4/C50)*100</f>
        <v>21.480406386066765</v>
      </c>
      <c r="Q50" s="11">
        <f>(N50*6/C50)*100</f>
        <v>13.062409288824384</v>
      </c>
      <c r="R50" s="14">
        <v>3</v>
      </c>
      <c r="S50" s="14">
        <v>3</v>
      </c>
    </row>
    <row r="51" spans="1:20">
      <c r="A51" s="28" t="s">
        <v>31</v>
      </c>
      <c r="B51" s="14">
        <v>2</v>
      </c>
      <c r="C51" s="14">
        <v>331</v>
      </c>
      <c r="D51" s="14">
        <v>2</v>
      </c>
      <c r="E51" s="14"/>
      <c r="F51" s="14">
        <v>1</v>
      </c>
      <c r="G51" s="14"/>
      <c r="H51" s="14">
        <v>243</v>
      </c>
      <c r="I51" s="14">
        <v>14</v>
      </c>
      <c r="J51" s="11">
        <v>8.1728395061728403</v>
      </c>
      <c r="K51" s="11">
        <v>23.642857142857142</v>
      </c>
      <c r="L51" s="13">
        <v>165.5</v>
      </c>
      <c r="M51" s="14">
        <v>22</v>
      </c>
      <c r="N51" s="14">
        <v>9</v>
      </c>
      <c r="O51" s="11">
        <v>42.900302114803623</v>
      </c>
      <c r="P51" s="11">
        <v>26.586102719033235</v>
      </c>
      <c r="Q51" s="11">
        <v>16.314199395770395</v>
      </c>
      <c r="R51" s="14">
        <v>3</v>
      </c>
      <c r="S51" s="14">
        <v>1</v>
      </c>
    </row>
    <row r="52" spans="1:20">
      <c r="A52" s="27" t="s">
        <v>32</v>
      </c>
      <c r="B52" s="20">
        <f t="shared" ref="B52:I52" si="6">SUM(B48:B51)</f>
        <v>14</v>
      </c>
      <c r="C52" s="20">
        <f t="shared" si="6"/>
        <v>2403</v>
      </c>
      <c r="D52" s="20">
        <f t="shared" si="6"/>
        <v>13</v>
      </c>
      <c r="E52" s="20">
        <f t="shared" si="6"/>
        <v>0</v>
      </c>
      <c r="F52" s="20">
        <f t="shared" si="6"/>
        <v>4</v>
      </c>
      <c r="G52" s="20">
        <f t="shared" si="6"/>
        <v>3</v>
      </c>
      <c r="H52" s="20">
        <f t="shared" si="6"/>
        <v>1665</v>
      </c>
      <c r="I52" s="20">
        <f t="shared" si="6"/>
        <v>84</v>
      </c>
      <c r="J52" s="21">
        <f>C52/(H52/6)</f>
        <v>8.6594594594594589</v>
      </c>
      <c r="K52" s="21">
        <f>C52/I52</f>
        <v>28.607142857142858</v>
      </c>
      <c r="L52" s="22">
        <f>C52/B52</f>
        <v>171.64285714285714</v>
      </c>
      <c r="M52" s="20">
        <f>SUM(M48:M51)</f>
        <v>106</v>
      </c>
      <c r="N52" s="20">
        <f>SUM(N48:N51)</f>
        <v>57</v>
      </c>
      <c r="O52" s="21">
        <f>P52+Q52</f>
        <v>31.876820640865581</v>
      </c>
      <c r="P52" s="21">
        <f>(M52*4/C52)*100</f>
        <v>17.644610903037869</v>
      </c>
      <c r="Q52" s="21">
        <f>(N52*6/C52)*100</f>
        <v>14.232209737827715</v>
      </c>
      <c r="R52" s="20">
        <f>SUM(R48:R51)</f>
        <v>16</v>
      </c>
      <c r="S52" s="20">
        <f>SUM(S48:S51)</f>
        <v>10</v>
      </c>
    </row>
    <row r="53" spans="1:20">
      <c r="A53" s="46"/>
      <c r="B53" s="42"/>
      <c r="C53" s="42"/>
      <c r="D53" s="42"/>
      <c r="E53" s="42"/>
      <c r="F53" s="42"/>
      <c r="G53" s="42"/>
      <c r="H53" s="42"/>
      <c r="I53" s="42"/>
      <c r="J53" s="43"/>
      <c r="K53" s="43"/>
      <c r="L53" s="44"/>
      <c r="M53" s="42"/>
      <c r="N53" s="42"/>
      <c r="O53" s="43"/>
      <c r="P53" s="43"/>
      <c r="Q53" s="43"/>
      <c r="R53" s="42"/>
      <c r="S53" s="42"/>
      <c r="T53" s="45"/>
    </row>
    <row r="55" spans="1:20">
      <c r="A55" s="23" t="s">
        <v>41</v>
      </c>
      <c r="B55" s="4" t="s">
        <v>3</v>
      </c>
      <c r="C55" s="4" t="s">
        <v>4</v>
      </c>
      <c r="D55" s="4" t="s">
        <v>5</v>
      </c>
      <c r="E55" s="4" t="s">
        <v>6</v>
      </c>
      <c r="F55" s="4" t="s">
        <v>7</v>
      </c>
      <c r="G55" s="4" t="s">
        <v>8</v>
      </c>
      <c r="H55" s="4" t="s">
        <v>9</v>
      </c>
      <c r="I55" s="4" t="s">
        <v>10</v>
      </c>
      <c r="J55" s="4" t="s">
        <v>11</v>
      </c>
      <c r="K55" s="4" t="s">
        <v>12</v>
      </c>
      <c r="L55" s="30" t="s">
        <v>13</v>
      </c>
      <c r="M55" s="5" t="s">
        <v>14</v>
      </c>
      <c r="N55" s="5" t="s">
        <v>15</v>
      </c>
      <c r="O55" s="5" t="s">
        <v>16</v>
      </c>
      <c r="P55" s="5" t="s">
        <v>17</v>
      </c>
      <c r="Q55" s="5" t="s">
        <v>18</v>
      </c>
      <c r="R55" s="4" t="s">
        <v>19</v>
      </c>
      <c r="S55" s="4">
        <v>50</v>
      </c>
    </row>
    <row r="56" spans="1:20">
      <c r="A56" s="7" t="s">
        <v>20</v>
      </c>
      <c r="B56" s="8">
        <v>2</v>
      </c>
      <c r="C56" s="8">
        <v>343</v>
      </c>
      <c r="D56" s="8">
        <v>2</v>
      </c>
      <c r="E56" s="8"/>
      <c r="F56" s="8"/>
      <c r="G56" s="8">
        <v>1</v>
      </c>
      <c r="H56" s="8">
        <v>238</v>
      </c>
      <c r="I56" s="8">
        <v>13</v>
      </c>
      <c r="J56" s="9">
        <f t="shared" ref="J56:J63" si="7">C56/(H56/6)</f>
        <v>8.647058823529413</v>
      </c>
      <c r="K56" s="9">
        <f t="shared" ref="K56:K63" si="8">C56/I56</f>
        <v>26.384615384615383</v>
      </c>
      <c r="L56" s="10">
        <f>C56/B56</f>
        <v>171.5</v>
      </c>
      <c r="M56" s="8">
        <v>29</v>
      </c>
      <c r="N56" s="8">
        <v>9</v>
      </c>
      <c r="O56" s="9">
        <f t="shared" ref="O56:O63" si="9">P56+Q56</f>
        <v>49.562682215743436</v>
      </c>
      <c r="P56" s="11">
        <f t="shared" ref="P56:P63" si="10">(M56*4/C56)*100</f>
        <v>33.819241982507286</v>
      </c>
      <c r="Q56" s="11">
        <f t="shared" ref="Q56:Q63" si="11">(N56*6/C56)*100</f>
        <v>15.743440233236154</v>
      </c>
      <c r="R56" s="8">
        <v>2</v>
      </c>
      <c r="S56" s="8">
        <v>2</v>
      </c>
    </row>
    <row r="57" spans="1:20">
      <c r="A57" s="7" t="s">
        <v>21</v>
      </c>
      <c r="B57" s="8">
        <v>2</v>
      </c>
      <c r="C57" s="8">
        <v>288</v>
      </c>
      <c r="D57" s="8">
        <v>1</v>
      </c>
      <c r="E57" s="8"/>
      <c r="F57" s="8">
        <v>1</v>
      </c>
      <c r="G57" s="8"/>
      <c r="H57" s="8">
        <v>234</v>
      </c>
      <c r="I57" s="8">
        <v>19</v>
      </c>
      <c r="J57" s="9">
        <f t="shared" si="7"/>
        <v>7.384615384615385</v>
      </c>
      <c r="K57" s="9">
        <f t="shared" si="8"/>
        <v>15.157894736842104</v>
      </c>
      <c r="L57" s="10">
        <f>C57/B57</f>
        <v>144</v>
      </c>
      <c r="M57" s="8">
        <v>26</v>
      </c>
      <c r="N57" s="8">
        <v>4</v>
      </c>
      <c r="O57" s="9">
        <f t="shared" si="9"/>
        <v>44.444444444444443</v>
      </c>
      <c r="P57" s="11">
        <f t="shared" si="10"/>
        <v>36.111111111111107</v>
      </c>
      <c r="Q57" s="11">
        <f t="shared" si="11"/>
        <v>8.3333333333333321</v>
      </c>
      <c r="R57" s="8">
        <v>1</v>
      </c>
      <c r="S57" s="8">
        <v>1</v>
      </c>
    </row>
    <row r="58" spans="1:20">
      <c r="A58" s="7" t="s">
        <v>23</v>
      </c>
      <c r="B58" s="8">
        <v>2</v>
      </c>
      <c r="C58" s="8">
        <v>223</v>
      </c>
      <c r="D58" s="8">
        <v>1</v>
      </c>
      <c r="E58" s="8"/>
      <c r="F58" s="12">
        <v>1</v>
      </c>
      <c r="G58" s="12"/>
      <c r="H58" s="8">
        <v>180</v>
      </c>
      <c r="I58" s="8">
        <v>11</v>
      </c>
      <c r="J58" s="9">
        <f t="shared" si="7"/>
        <v>7.4333333333333336</v>
      </c>
      <c r="K58" s="9">
        <f t="shared" si="8"/>
        <v>20.272727272727273</v>
      </c>
      <c r="L58" s="10">
        <f>C58/B58</f>
        <v>111.5</v>
      </c>
      <c r="M58" s="8">
        <v>13</v>
      </c>
      <c r="N58" s="8">
        <v>4</v>
      </c>
      <c r="O58" s="9">
        <f t="shared" si="9"/>
        <v>34.08071748878924</v>
      </c>
      <c r="P58" s="11">
        <f t="shared" si="10"/>
        <v>23.318385650224215</v>
      </c>
      <c r="Q58" s="11">
        <f t="shared" si="11"/>
        <v>10.762331838565023</v>
      </c>
      <c r="R58" s="8">
        <v>1</v>
      </c>
      <c r="S58" s="8">
        <v>1</v>
      </c>
    </row>
    <row r="59" spans="1:20">
      <c r="A59" s="7" t="s">
        <v>26</v>
      </c>
      <c r="B59" s="8">
        <v>2</v>
      </c>
      <c r="C59" s="8">
        <v>309</v>
      </c>
      <c r="D59" s="8">
        <v>1</v>
      </c>
      <c r="E59" s="8"/>
      <c r="F59" s="12">
        <v>1</v>
      </c>
      <c r="G59" s="12"/>
      <c r="H59" s="8">
        <v>240</v>
      </c>
      <c r="I59" s="8">
        <v>15</v>
      </c>
      <c r="J59" s="9">
        <f t="shared" si="7"/>
        <v>7.7249999999999996</v>
      </c>
      <c r="K59" s="9">
        <f t="shared" si="8"/>
        <v>20.6</v>
      </c>
      <c r="L59" s="10">
        <f>C59/B59</f>
        <v>154.5</v>
      </c>
      <c r="M59" s="8">
        <v>22</v>
      </c>
      <c r="N59" s="8">
        <v>7</v>
      </c>
      <c r="O59" s="9">
        <f t="shared" si="9"/>
        <v>42.071197411003233</v>
      </c>
      <c r="P59" s="11">
        <f t="shared" si="10"/>
        <v>28.478964401294498</v>
      </c>
      <c r="Q59" s="11">
        <f t="shared" si="11"/>
        <v>13.592233009708737</v>
      </c>
      <c r="R59" s="8">
        <v>1</v>
      </c>
      <c r="S59" s="8">
        <v>1</v>
      </c>
    </row>
    <row r="60" spans="1:20">
      <c r="A60" s="7" t="s">
        <v>27</v>
      </c>
      <c r="B60" s="8">
        <v>2</v>
      </c>
      <c r="C60" s="8">
        <v>373</v>
      </c>
      <c r="D60" s="8">
        <v>2</v>
      </c>
      <c r="E60" s="8">
        <v>1</v>
      </c>
      <c r="F60" s="8">
        <v>1</v>
      </c>
      <c r="G60" s="8"/>
      <c r="H60" s="8">
        <v>234</v>
      </c>
      <c r="I60" s="8">
        <v>14</v>
      </c>
      <c r="J60" s="9">
        <f t="shared" si="7"/>
        <v>9.5641025641025639</v>
      </c>
      <c r="K60" s="9">
        <f t="shared" si="8"/>
        <v>26.642857142857142</v>
      </c>
      <c r="L60" s="10">
        <f>C60/B60</f>
        <v>186.5</v>
      </c>
      <c r="M60" s="8">
        <v>34</v>
      </c>
      <c r="N60" s="8">
        <v>14</v>
      </c>
      <c r="O60" s="9">
        <f t="shared" si="9"/>
        <v>58.981233243967836</v>
      </c>
      <c r="P60" s="11">
        <f t="shared" si="10"/>
        <v>36.461126005361933</v>
      </c>
      <c r="Q60" s="11">
        <f t="shared" si="11"/>
        <v>22.520107238605899</v>
      </c>
      <c r="R60" s="8">
        <v>2</v>
      </c>
      <c r="S60" s="8">
        <v>2</v>
      </c>
    </row>
    <row r="61" spans="1:20">
      <c r="A61" s="32" t="s">
        <v>38</v>
      </c>
      <c r="B61" s="33">
        <v>10</v>
      </c>
      <c r="C61" s="33">
        <v>1393</v>
      </c>
      <c r="D61" s="33">
        <v>2</v>
      </c>
      <c r="E61" s="33"/>
      <c r="F61" s="33">
        <v>1</v>
      </c>
      <c r="G61" s="33">
        <v>4</v>
      </c>
      <c r="H61" s="33">
        <v>1093</v>
      </c>
      <c r="I61" s="33">
        <v>45</v>
      </c>
      <c r="J61" s="34">
        <v>7.6468435498627638</v>
      </c>
      <c r="K61" s="34">
        <v>30.955555555555556</v>
      </c>
      <c r="L61" s="35">
        <v>139.30000000000001</v>
      </c>
      <c r="M61" s="33">
        <v>92</v>
      </c>
      <c r="N61" s="33">
        <v>43</v>
      </c>
      <c r="O61" s="34">
        <v>44.938980617372579</v>
      </c>
      <c r="P61" s="36">
        <v>26.417803302225412</v>
      </c>
      <c r="Q61" s="36">
        <v>18.521177315147163</v>
      </c>
      <c r="R61" s="33">
        <v>10</v>
      </c>
      <c r="S61" s="33">
        <v>7</v>
      </c>
    </row>
    <row r="62" spans="1:20">
      <c r="A62" s="32" t="s">
        <v>36</v>
      </c>
      <c r="B62" s="33">
        <v>2</v>
      </c>
      <c r="C62" s="33">
        <v>327</v>
      </c>
      <c r="D62" s="33">
        <v>2</v>
      </c>
      <c r="E62" s="33">
        <v>0</v>
      </c>
      <c r="F62" s="33">
        <v>1</v>
      </c>
      <c r="G62" s="33"/>
      <c r="H62" s="33">
        <v>242</v>
      </c>
      <c r="I62" s="33">
        <v>14</v>
      </c>
      <c r="J62" s="34">
        <v>8.1074380165289259</v>
      </c>
      <c r="K62" s="34">
        <v>23.357142857142858</v>
      </c>
      <c r="L62" s="35">
        <v>163.5</v>
      </c>
      <c r="M62" s="33">
        <v>29</v>
      </c>
      <c r="N62" s="33">
        <v>9</v>
      </c>
      <c r="O62" s="34">
        <v>51.987767584097853</v>
      </c>
      <c r="P62" s="36">
        <v>35.474006116207953</v>
      </c>
      <c r="Q62" s="36">
        <v>16.513761467889911</v>
      </c>
      <c r="R62" s="33">
        <v>2</v>
      </c>
      <c r="S62" s="33">
        <v>1</v>
      </c>
    </row>
    <row r="63" spans="1:20">
      <c r="A63" s="19" t="s">
        <v>32</v>
      </c>
      <c r="B63" s="20">
        <f t="shared" ref="B63:I63" si="12">SUM(B56:B62)</f>
        <v>22</v>
      </c>
      <c r="C63" s="20">
        <f t="shared" si="12"/>
        <v>3256</v>
      </c>
      <c r="D63" s="20">
        <f t="shared" si="12"/>
        <v>11</v>
      </c>
      <c r="E63" s="20">
        <f t="shared" si="12"/>
        <v>1</v>
      </c>
      <c r="F63" s="20">
        <f t="shared" si="12"/>
        <v>6</v>
      </c>
      <c r="G63" s="20">
        <f t="shared" si="12"/>
        <v>5</v>
      </c>
      <c r="H63" s="20">
        <f t="shared" si="12"/>
        <v>2461</v>
      </c>
      <c r="I63" s="20">
        <f t="shared" si="12"/>
        <v>131</v>
      </c>
      <c r="J63" s="21">
        <f t="shared" si="7"/>
        <v>7.9382364892320192</v>
      </c>
      <c r="K63" s="21">
        <f t="shared" si="8"/>
        <v>24.854961832061068</v>
      </c>
      <c r="L63" s="22">
        <f>C63/B63</f>
        <v>148</v>
      </c>
      <c r="M63" s="20">
        <f>SUM(M56:M62)</f>
        <v>245</v>
      </c>
      <c r="N63" s="20">
        <f>SUM(N56:N62)</f>
        <v>90</v>
      </c>
      <c r="O63" s="21">
        <f t="shared" si="9"/>
        <v>46.683046683046683</v>
      </c>
      <c r="P63" s="21">
        <f t="shared" si="10"/>
        <v>30.0982800982801</v>
      </c>
      <c r="Q63" s="21">
        <f t="shared" si="11"/>
        <v>16.584766584766587</v>
      </c>
      <c r="R63" s="20">
        <f>SUM(R56:R62)</f>
        <v>19</v>
      </c>
      <c r="S63" s="20">
        <f>SUM(S56:S62)</f>
        <v>15</v>
      </c>
    </row>
    <row r="64" spans="1:20">
      <c r="A64" s="37"/>
      <c r="B64" s="42"/>
      <c r="C64" s="42"/>
      <c r="D64" s="42"/>
      <c r="E64" s="42"/>
      <c r="F64" s="42"/>
      <c r="G64" s="42"/>
      <c r="H64" s="42"/>
      <c r="I64" s="42"/>
      <c r="J64" s="43"/>
      <c r="K64" s="43"/>
      <c r="L64" s="44"/>
      <c r="M64" s="42"/>
      <c r="N64" s="42"/>
      <c r="O64" s="43"/>
      <c r="P64" s="43"/>
      <c r="Q64" s="43"/>
      <c r="R64" s="42"/>
      <c r="S64" s="42"/>
      <c r="T64" s="45"/>
    </row>
    <row r="65" spans="1:20">
      <c r="A65" s="37"/>
      <c r="B65" s="42"/>
      <c r="C65" s="42"/>
      <c r="D65" s="42"/>
      <c r="E65" s="42"/>
      <c r="F65" s="42"/>
      <c r="G65" s="42"/>
      <c r="H65" s="42"/>
      <c r="I65" s="42"/>
      <c r="J65" s="43"/>
      <c r="K65" s="43"/>
      <c r="L65" s="44"/>
      <c r="M65" s="42"/>
      <c r="N65" s="42"/>
      <c r="O65" s="43"/>
      <c r="Q65" s="43"/>
      <c r="R65" s="42"/>
      <c r="S65" s="42"/>
      <c r="T65" s="45"/>
    </row>
    <row r="66" spans="1:20">
      <c r="A66" s="37"/>
      <c r="B66" s="42"/>
      <c r="C66" s="42"/>
      <c r="D66" s="42"/>
      <c r="E66" s="42"/>
      <c r="F66" s="42"/>
      <c r="G66" s="42"/>
      <c r="H66" s="42"/>
      <c r="I66" s="42"/>
      <c r="J66" s="43"/>
      <c r="K66" s="43"/>
      <c r="L66" s="44"/>
      <c r="M66" s="42"/>
      <c r="N66" s="42"/>
      <c r="O66" s="43"/>
      <c r="Q66" s="43"/>
      <c r="R66" s="42"/>
      <c r="S66" s="42"/>
      <c r="T66" s="45"/>
    </row>
    <row r="67" spans="1:20">
      <c r="A67" s="37"/>
      <c r="B67" s="42"/>
      <c r="C67" s="42"/>
      <c r="D67" s="42"/>
      <c r="E67" s="42"/>
      <c r="F67" s="42"/>
      <c r="G67" s="42"/>
      <c r="H67" s="42"/>
      <c r="I67" s="42"/>
      <c r="J67" s="43"/>
      <c r="K67" s="43"/>
      <c r="L67" s="44"/>
      <c r="M67" s="42"/>
      <c r="N67" s="42"/>
      <c r="O67" s="43"/>
      <c r="Q67" s="43"/>
      <c r="R67" s="42"/>
      <c r="S67" s="42"/>
      <c r="T67" s="45"/>
    </row>
    <row r="68" spans="1:20">
      <c r="A68" s="37"/>
      <c r="B68" s="42"/>
      <c r="C68" s="42"/>
      <c r="D68" s="42"/>
      <c r="E68" s="42"/>
      <c r="F68" s="42"/>
      <c r="G68" s="42"/>
      <c r="H68" s="42"/>
      <c r="I68" s="42"/>
      <c r="J68" s="43"/>
      <c r="K68" s="43"/>
      <c r="L68" s="44"/>
      <c r="M68" s="42"/>
      <c r="N68" s="42"/>
      <c r="O68" s="43"/>
      <c r="Q68" s="43"/>
      <c r="R68" s="42"/>
      <c r="S68" s="42"/>
      <c r="T68" s="45"/>
    </row>
    <row r="69" spans="1:20">
      <c r="A69" s="37"/>
      <c r="B69" s="42"/>
      <c r="C69" s="42"/>
      <c r="D69" s="42"/>
      <c r="E69" s="42"/>
      <c r="F69" s="42"/>
      <c r="G69" s="42"/>
      <c r="H69" s="42"/>
      <c r="I69" s="42"/>
      <c r="J69" s="43"/>
      <c r="K69" s="43"/>
      <c r="L69" s="44"/>
      <c r="M69" s="42"/>
      <c r="N69" s="42"/>
      <c r="O69" s="43"/>
      <c r="P69" s="43"/>
      <c r="Q69" s="43"/>
      <c r="R69" s="42"/>
      <c r="S69" s="42"/>
      <c r="T69" s="45"/>
    </row>
    <row r="70" spans="1:20">
      <c r="A70" s="37"/>
      <c r="B70" s="38"/>
      <c r="C70" s="38"/>
      <c r="D70" s="38"/>
      <c r="E70" s="38"/>
      <c r="F70" s="39"/>
      <c r="G70" s="39"/>
      <c r="H70" s="38"/>
      <c r="I70" s="38"/>
      <c r="J70" s="40"/>
      <c r="K70" s="40"/>
      <c r="L70" s="41"/>
      <c r="M70" s="38"/>
      <c r="N70" s="38"/>
      <c r="O70" s="40"/>
      <c r="P70" s="43"/>
      <c r="Q70" s="40"/>
      <c r="R70" s="38"/>
      <c r="S70" s="38"/>
    </row>
    <row r="71" spans="1:20">
      <c r="A71" s="23" t="s">
        <v>42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9</v>
      </c>
      <c r="I71" s="4" t="s">
        <v>10</v>
      </c>
      <c r="J71" s="4" t="s">
        <v>11</v>
      </c>
      <c r="K71" s="4" t="s">
        <v>12</v>
      </c>
      <c r="L71" s="30" t="s">
        <v>13</v>
      </c>
      <c r="M71" s="5" t="s">
        <v>14</v>
      </c>
      <c r="N71" s="5" t="s">
        <v>15</v>
      </c>
      <c r="O71" s="5" t="s">
        <v>16</v>
      </c>
      <c r="P71" s="5" t="s">
        <v>17</v>
      </c>
      <c r="Q71" s="5" t="s">
        <v>18</v>
      </c>
      <c r="R71" s="4" t="s">
        <v>19</v>
      </c>
      <c r="S71" s="4">
        <v>50</v>
      </c>
    </row>
    <row r="72" spans="1:20">
      <c r="A72" s="7" t="s">
        <v>23</v>
      </c>
      <c r="B72" s="8">
        <v>2</v>
      </c>
      <c r="C72" s="8">
        <v>221</v>
      </c>
      <c r="D72" s="8"/>
      <c r="E72" s="8"/>
      <c r="F72" s="12"/>
      <c r="G72" s="12">
        <v>1</v>
      </c>
      <c r="H72" s="8">
        <v>212</v>
      </c>
      <c r="I72" s="8">
        <v>13</v>
      </c>
      <c r="J72" s="9">
        <f>C72/(H72/6)</f>
        <v>6.2547169811320753</v>
      </c>
      <c r="K72" s="9">
        <f>C72/I72</f>
        <v>17</v>
      </c>
      <c r="L72" s="10">
        <f>C72/B72</f>
        <v>110.5</v>
      </c>
      <c r="M72" s="8">
        <v>17</v>
      </c>
      <c r="N72" s="8">
        <v>6</v>
      </c>
      <c r="O72" s="9">
        <f t="shared" ref="O72:O81" si="13">P72+Q72</f>
        <v>47.058823529411768</v>
      </c>
      <c r="P72" s="11">
        <f t="shared" ref="P72:P81" si="14">(M72*4/C72)*100</f>
        <v>30.76923076923077</v>
      </c>
      <c r="Q72" s="11">
        <f t="shared" ref="Q72:Q81" si="15">(N72*6/C72)*100</f>
        <v>16.289592760180994</v>
      </c>
      <c r="R72" s="8"/>
      <c r="S72" s="8"/>
    </row>
    <row r="73" spans="1:20">
      <c r="A73" s="7" t="s">
        <v>24</v>
      </c>
      <c r="B73" s="8">
        <v>6</v>
      </c>
      <c r="C73" s="8">
        <v>839</v>
      </c>
      <c r="D73" s="8">
        <v>2</v>
      </c>
      <c r="E73" s="8"/>
      <c r="F73" s="8">
        <v>1</v>
      </c>
      <c r="G73" s="8">
        <v>2</v>
      </c>
      <c r="H73" s="8">
        <v>692</v>
      </c>
      <c r="I73" s="8">
        <v>38</v>
      </c>
      <c r="J73" s="11">
        <v>7.2745664739884397</v>
      </c>
      <c r="K73" s="11">
        <v>22.078947368421051</v>
      </c>
      <c r="L73" s="13">
        <v>139.83333333333334</v>
      </c>
      <c r="M73" s="14">
        <v>67</v>
      </c>
      <c r="N73" s="14">
        <v>24</v>
      </c>
      <c r="O73" s="9">
        <f t="shared" si="13"/>
        <v>49.106078665077476</v>
      </c>
      <c r="P73" s="11">
        <f t="shared" si="14"/>
        <v>31.942789034564957</v>
      </c>
      <c r="Q73" s="11">
        <f t="shared" si="15"/>
        <v>17.163289630512516</v>
      </c>
      <c r="R73" s="8">
        <v>4</v>
      </c>
      <c r="S73" s="8">
        <v>1</v>
      </c>
    </row>
    <row r="74" spans="1:20">
      <c r="A74" s="7" t="s">
        <v>25</v>
      </c>
      <c r="B74" s="15">
        <v>2</v>
      </c>
      <c r="C74" s="15">
        <v>271</v>
      </c>
      <c r="D74" s="15"/>
      <c r="E74" s="15"/>
      <c r="F74" s="15"/>
      <c r="G74" s="15">
        <v>1</v>
      </c>
      <c r="H74" s="15">
        <v>231</v>
      </c>
      <c r="I74" s="15">
        <v>10</v>
      </c>
      <c r="J74" s="25">
        <v>7.04</v>
      </c>
      <c r="K74" s="25">
        <v>27.1</v>
      </c>
      <c r="L74" s="25">
        <v>136</v>
      </c>
      <c r="M74" s="16">
        <v>24</v>
      </c>
      <c r="N74" s="16">
        <v>8</v>
      </c>
      <c r="O74" s="9">
        <f t="shared" si="13"/>
        <v>53.136531365313644</v>
      </c>
      <c r="P74" s="11">
        <f t="shared" si="14"/>
        <v>35.424354243542432</v>
      </c>
      <c r="Q74" s="11">
        <f t="shared" si="15"/>
        <v>17.712177121771216</v>
      </c>
      <c r="R74" s="8">
        <v>1</v>
      </c>
      <c r="S74" s="8">
        <v>1</v>
      </c>
    </row>
    <row r="75" spans="1:20">
      <c r="A75" s="7" t="s">
        <v>26</v>
      </c>
      <c r="B75" s="8">
        <v>8</v>
      </c>
      <c r="C75" s="8">
        <v>740</v>
      </c>
      <c r="D75" s="8"/>
      <c r="E75" s="8"/>
      <c r="F75" s="8">
        <v>1</v>
      </c>
      <c r="G75" s="8">
        <v>3</v>
      </c>
      <c r="H75" s="8">
        <v>622</v>
      </c>
      <c r="I75" s="8">
        <v>37</v>
      </c>
      <c r="J75" s="9">
        <v>7.138263665594855</v>
      </c>
      <c r="K75" s="9">
        <v>20</v>
      </c>
      <c r="L75" s="10">
        <v>92.5</v>
      </c>
      <c r="M75" s="8">
        <v>62</v>
      </c>
      <c r="N75" s="8">
        <v>15</v>
      </c>
      <c r="O75" s="9">
        <f t="shared" si="13"/>
        <v>45.675675675675677</v>
      </c>
      <c r="P75" s="11">
        <f t="shared" si="14"/>
        <v>33.513513513513516</v>
      </c>
      <c r="Q75" s="11">
        <f t="shared" si="15"/>
        <v>12.162162162162163</v>
      </c>
      <c r="R75" s="15">
        <v>1</v>
      </c>
      <c r="S75" s="15"/>
    </row>
    <row r="76" spans="1:20">
      <c r="A76" s="7" t="s">
        <v>27</v>
      </c>
      <c r="B76" s="8">
        <v>4</v>
      </c>
      <c r="C76" s="8">
        <v>729</v>
      </c>
      <c r="D76" s="8">
        <v>4</v>
      </c>
      <c r="E76" s="8"/>
      <c r="F76" s="8">
        <v>1</v>
      </c>
      <c r="G76" s="8">
        <v>1</v>
      </c>
      <c r="H76" s="8">
        <v>554</v>
      </c>
      <c r="I76" s="8">
        <v>16</v>
      </c>
      <c r="J76" s="9">
        <v>7.8953068592057765</v>
      </c>
      <c r="K76" s="9">
        <v>45.5625</v>
      </c>
      <c r="L76" s="10">
        <v>182.25</v>
      </c>
      <c r="M76" s="8">
        <v>58</v>
      </c>
      <c r="N76" s="8">
        <v>26</v>
      </c>
      <c r="O76" s="9">
        <f t="shared" si="13"/>
        <v>53.223593964334711</v>
      </c>
      <c r="P76" s="11">
        <f t="shared" si="14"/>
        <v>31.824417009602197</v>
      </c>
      <c r="Q76" s="11">
        <f t="shared" si="15"/>
        <v>21.399176954732511</v>
      </c>
      <c r="R76" s="8">
        <v>5</v>
      </c>
      <c r="S76" s="8">
        <v>6</v>
      </c>
    </row>
    <row r="77" spans="1:20">
      <c r="A77" s="7" t="s">
        <v>28</v>
      </c>
      <c r="B77" s="25">
        <v>4</v>
      </c>
      <c r="C77" s="15">
        <v>508</v>
      </c>
      <c r="D77" s="15">
        <v>0</v>
      </c>
      <c r="E77" s="15"/>
      <c r="F77" s="15">
        <v>2</v>
      </c>
      <c r="G77" s="15"/>
      <c r="H77" s="15">
        <v>480</v>
      </c>
      <c r="I77" s="25">
        <v>29</v>
      </c>
      <c r="J77" s="11">
        <v>6.35</v>
      </c>
      <c r="K77" s="11">
        <v>17.517241379310345</v>
      </c>
      <c r="L77" s="13">
        <v>127</v>
      </c>
      <c r="M77" s="25">
        <v>33</v>
      </c>
      <c r="N77" s="25">
        <v>10</v>
      </c>
      <c r="O77" s="11">
        <v>37.795275590551178</v>
      </c>
      <c r="P77" s="11">
        <v>25.984251968503933</v>
      </c>
      <c r="Q77" s="11">
        <v>11.811023622047244</v>
      </c>
      <c r="R77" s="8">
        <v>3</v>
      </c>
      <c r="S77" s="8">
        <v>1</v>
      </c>
    </row>
    <row r="78" spans="1:20">
      <c r="A78" s="7" t="s">
        <v>29</v>
      </c>
      <c r="B78" s="25">
        <v>2</v>
      </c>
      <c r="C78" s="15">
        <v>300</v>
      </c>
      <c r="D78" s="15">
        <v>1</v>
      </c>
      <c r="E78" s="15"/>
      <c r="F78" s="15">
        <v>1</v>
      </c>
      <c r="G78" s="15"/>
      <c r="H78" s="15">
        <v>218</v>
      </c>
      <c r="I78" s="25">
        <v>14</v>
      </c>
      <c r="J78" s="11">
        <v>8.2568807339449535</v>
      </c>
      <c r="K78" s="11">
        <v>21.428571428571427</v>
      </c>
      <c r="L78" s="13">
        <v>150</v>
      </c>
      <c r="M78" s="25">
        <v>24</v>
      </c>
      <c r="N78" s="25">
        <v>11</v>
      </c>
      <c r="O78" s="11">
        <v>54</v>
      </c>
      <c r="P78" s="11">
        <v>32</v>
      </c>
      <c r="Q78" s="11">
        <v>22</v>
      </c>
      <c r="R78" s="8">
        <v>2</v>
      </c>
      <c r="S78" s="8">
        <v>1</v>
      </c>
    </row>
    <row r="79" spans="1:20">
      <c r="A79" s="7" t="s">
        <v>36</v>
      </c>
      <c r="B79" s="25">
        <v>6</v>
      </c>
      <c r="C79" s="15">
        <v>856</v>
      </c>
      <c r="D79" s="15">
        <v>2</v>
      </c>
      <c r="E79" s="15"/>
      <c r="F79" s="15"/>
      <c r="G79" s="15">
        <v>3</v>
      </c>
      <c r="H79" s="15">
        <v>667</v>
      </c>
      <c r="I79" s="25">
        <v>24</v>
      </c>
      <c r="J79" s="11">
        <v>7.700149925037481</v>
      </c>
      <c r="K79" s="11">
        <v>35.666666666666664</v>
      </c>
      <c r="L79" s="13">
        <v>142.66666666666666</v>
      </c>
      <c r="M79" s="25">
        <v>64</v>
      </c>
      <c r="N79" s="25">
        <v>21</v>
      </c>
      <c r="O79" s="11">
        <v>44.626168224299064</v>
      </c>
      <c r="P79" s="11">
        <v>29.906542056074763</v>
      </c>
      <c r="Q79" s="11">
        <v>14.719626168224298</v>
      </c>
      <c r="R79" s="8">
        <v>6</v>
      </c>
      <c r="S79" s="8">
        <v>4</v>
      </c>
    </row>
    <row r="80" spans="1:20">
      <c r="A80" s="7" t="s">
        <v>31</v>
      </c>
      <c r="B80" s="25">
        <v>4</v>
      </c>
      <c r="C80" s="15">
        <v>774</v>
      </c>
      <c r="D80" s="15">
        <v>4</v>
      </c>
      <c r="E80" s="15">
        <v>3</v>
      </c>
      <c r="F80" s="15">
        <v>2</v>
      </c>
      <c r="G80" s="15"/>
      <c r="H80" s="15">
        <v>481</v>
      </c>
      <c r="I80" s="25">
        <v>28</v>
      </c>
      <c r="J80" s="11">
        <v>9.6548856548856552</v>
      </c>
      <c r="K80" s="11">
        <v>27.642857142857142</v>
      </c>
      <c r="L80" s="13">
        <v>193.5</v>
      </c>
      <c r="M80" s="25">
        <v>60</v>
      </c>
      <c r="N80" s="25">
        <v>35</v>
      </c>
      <c r="O80" s="11">
        <v>58.139534883720934</v>
      </c>
      <c r="P80" s="11">
        <v>31.007751937984494</v>
      </c>
      <c r="Q80" s="11">
        <v>27.131782945736433</v>
      </c>
      <c r="R80" s="8">
        <v>6</v>
      </c>
      <c r="S80" s="8">
        <v>4</v>
      </c>
    </row>
    <row r="81" spans="1:21">
      <c r="A81" s="19" t="s">
        <v>32</v>
      </c>
      <c r="B81" s="20">
        <f t="shared" ref="B81:I81" si="16">SUM(B72:B80)</f>
        <v>38</v>
      </c>
      <c r="C81" s="20">
        <f t="shared" si="16"/>
        <v>5238</v>
      </c>
      <c r="D81" s="20">
        <f t="shared" si="16"/>
        <v>13</v>
      </c>
      <c r="E81" s="20">
        <f t="shared" si="16"/>
        <v>3</v>
      </c>
      <c r="F81" s="20">
        <f t="shared" si="16"/>
        <v>8</v>
      </c>
      <c r="G81" s="20">
        <f t="shared" si="16"/>
        <v>11</v>
      </c>
      <c r="H81" s="20">
        <f t="shared" si="16"/>
        <v>4157</v>
      </c>
      <c r="I81" s="20">
        <f t="shared" si="16"/>
        <v>209</v>
      </c>
      <c r="J81" s="21">
        <f>C81/(H81/6)</f>
        <v>7.5602598027423618</v>
      </c>
      <c r="K81" s="21">
        <f>C81/I81</f>
        <v>25.062200956937801</v>
      </c>
      <c r="L81" s="22">
        <f>C81/B81</f>
        <v>137.84210526315789</v>
      </c>
      <c r="M81" s="20">
        <f>SUM(M72:M80)</f>
        <v>409</v>
      </c>
      <c r="N81" s="20">
        <f>SUM(N72:N80)</f>
        <v>156</v>
      </c>
      <c r="O81" s="21">
        <f t="shared" si="13"/>
        <v>49.10271095838106</v>
      </c>
      <c r="P81" s="21">
        <f t="shared" si="14"/>
        <v>31.233295150820922</v>
      </c>
      <c r="Q81" s="21">
        <f t="shared" si="15"/>
        <v>17.869415807560138</v>
      </c>
      <c r="R81" s="20">
        <f>SUM(R72:R80)</f>
        <v>28</v>
      </c>
      <c r="S81" s="20">
        <f>SUM(S72:S80)</f>
        <v>18</v>
      </c>
    </row>
    <row r="82" spans="1:21">
      <c r="A82" s="46"/>
      <c r="B82" s="42"/>
      <c r="C82" s="42"/>
      <c r="D82" s="42"/>
      <c r="E82" s="42"/>
      <c r="F82" s="42"/>
      <c r="G82" s="42"/>
      <c r="H82" s="42"/>
      <c r="I82" s="42"/>
      <c r="J82" s="43"/>
      <c r="K82" s="43"/>
      <c r="L82" s="44"/>
      <c r="M82" s="42"/>
      <c r="N82" s="42"/>
      <c r="O82" s="43"/>
      <c r="P82" s="43"/>
      <c r="Q82" s="43"/>
      <c r="R82" s="42"/>
      <c r="S82" s="42"/>
      <c r="T82" s="45"/>
    </row>
    <row r="84" spans="1:21">
      <c r="A84" s="47" t="s">
        <v>43</v>
      </c>
      <c r="B84" s="48" t="s">
        <v>3</v>
      </c>
      <c r="C84" s="48" t="s">
        <v>4</v>
      </c>
      <c r="D84" s="48" t="s">
        <v>5</v>
      </c>
      <c r="E84" s="48" t="s">
        <v>6</v>
      </c>
      <c r="F84" s="48" t="s">
        <v>7</v>
      </c>
      <c r="G84" s="48" t="s">
        <v>8</v>
      </c>
      <c r="H84" s="48" t="s">
        <v>9</v>
      </c>
      <c r="I84" s="48" t="s">
        <v>10</v>
      </c>
      <c r="J84" s="48" t="s">
        <v>11</v>
      </c>
      <c r="K84" s="48" t="s">
        <v>12</v>
      </c>
      <c r="L84" s="49" t="s">
        <v>13</v>
      </c>
      <c r="M84" s="50" t="s">
        <v>14</v>
      </c>
      <c r="N84" s="50" t="s">
        <v>15</v>
      </c>
      <c r="O84" s="50" t="s">
        <v>16</v>
      </c>
      <c r="P84" s="50" t="s">
        <v>17</v>
      </c>
      <c r="Q84" s="50" t="s">
        <v>18</v>
      </c>
      <c r="R84" s="48" t="s">
        <v>19</v>
      </c>
      <c r="S84" s="48">
        <v>50</v>
      </c>
    </row>
    <row r="85" spans="1:21">
      <c r="A85" s="7" t="s">
        <v>28</v>
      </c>
      <c r="B85" s="8">
        <v>2</v>
      </c>
      <c r="C85" s="8">
        <v>239</v>
      </c>
      <c r="D85" s="8"/>
      <c r="E85" s="8"/>
      <c r="F85" s="12"/>
      <c r="G85" s="12">
        <v>1</v>
      </c>
      <c r="H85" s="8">
        <v>214</v>
      </c>
      <c r="I85" s="8">
        <v>11</v>
      </c>
      <c r="J85" s="9">
        <v>6.7009345794392532</v>
      </c>
      <c r="K85" s="9">
        <v>21.727272727272727</v>
      </c>
      <c r="L85" s="10">
        <v>119.5</v>
      </c>
      <c r="M85" s="8">
        <v>17</v>
      </c>
      <c r="N85" s="8">
        <v>8</v>
      </c>
      <c r="O85" s="9">
        <v>48.535564853556487</v>
      </c>
      <c r="P85" s="11">
        <v>28.451882845188287</v>
      </c>
      <c r="Q85" s="11">
        <v>20.0836820083682</v>
      </c>
      <c r="R85" s="8">
        <v>1</v>
      </c>
      <c r="S85" s="8">
        <v>2</v>
      </c>
    </row>
    <row r="86" spans="1:21">
      <c r="A86" s="28" t="s">
        <v>36</v>
      </c>
      <c r="B86" s="8">
        <v>4</v>
      </c>
      <c r="C86" s="8">
        <v>608</v>
      </c>
      <c r="D86" s="8">
        <v>3</v>
      </c>
      <c r="E86" s="8"/>
      <c r="F86" s="8">
        <v>1</v>
      </c>
      <c r="G86" s="8">
        <v>1</v>
      </c>
      <c r="H86" s="8">
        <v>463</v>
      </c>
      <c r="I86" s="8">
        <v>24</v>
      </c>
      <c r="J86" s="9">
        <v>7.8790496760259172</v>
      </c>
      <c r="K86" s="9">
        <v>25.333333333333332</v>
      </c>
      <c r="L86" s="8">
        <v>152</v>
      </c>
      <c r="M86" s="8">
        <v>53</v>
      </c>
      <c r="N86" s="8">
        <v>15</v>
      </c>
      <c r="O86" s="9">
        <v>49.671052631578945</v>
      </c>
      <c r="P86" s="9">
        <v>34.868421052631575</v>
      </c>
      <c r="Q86" s="9">
        <v>14.802631578947366</v>
      </c>
      <c r="R86" s="8">
        <v>1</v>
      </c>
      <c r="S86" s="8">
        <v>2</v>
      </c>
    </row>
    <row r="87" spans="1:21">
      <c r="A87" s="28" t="s">
        <v>44</v>
      </c>
      <c r="B87" s="8">
        <v>4</v>
      </c>
      <c r="C87" s="8">
        <v>588</v>
      </c>
      <c r="D87" s="8">
        <v>1</v>
      </c>
      <c r="E87" s="8"/>
      <c r="F87" s="8"/>
      <c r="G87" s="8">
        <v>2</v>
      </c>
      <c r="H87" s="8">
        <v>459</v>
      </c>
      <c r="I87" s="8">
        <v>23</v>
      </c>
      <c r="J87" s="9">
        <v>7.6862745098039218</v>
      </c>
      <c r="K87" s="9">
        <v>25.565217391304348</v>
      </c>
      <c r="L87" s="8">
        <v>147</v>
      </c>
      <c r="M87" s="8">
        <v>39</v>
      </c>
      <c r="N87" s="8">
        <v>18</v>
      </c>
      <c r="O87" s="9">
        <v>44.897959183673471</v>
      </c>
      <c r="P87" s="9">
        <v>26.530612244897959</v>
      </c>
      <c r="Q87" s="9">
        <v>18.367346938775512</v>
      </c>
      <c r="R87" s="8">
        <v>2</v>
      </c>
      <c r="S87" s="8">
        <v>2</v>
      </c>
    </row>
    <row r="88" spans="1:21">
      <c r="A88" s="19" t="s">
        <v>32</v>
      </c>
      <c r="B88" s="20">
        <f t="shared" ref="B88:I88" si="17">SUM(B85:B87)</f>
        <v>10</v>
      </c>
      <c r="C88" s="20">
        <f t="shared" si="17"/>
        <v>1435</v>
      </c>
      <c r="D88" s="20">
        <f t="shared" si="17"/>
        <v>4</v>
      </c>
      <c r="E88" s="20">
        <f t="shared" si="17"/>
        <v>0</v>
      </c>
      <c r="F88" s="20">
        <f t="shared" si="17"/>
        <v>1</v>
      </c>
      <c r="G88" s="20">
        <f t="shared" si="17"/>
        <v>4</v>
      </c>
      <c r="H88" s="20">
        <f t="shared" si="17"/>
        <v>1136</v>
      </c>
      <c r="I88" s="20">
        <f t="shared" si="17"/>
        <v>58</v>
      </c>
      <c r="J88" s="21">
        <f>C88/(H88/6)</f>
        <v>7.579225352112676</v>
      </c>
      <c r="K88" s="21">
        <f>C88/I88</f>
        <v>24.741379310344829</v>
      </c>
      <c r="L88" s="22">
        <f>C88/B88</f>
        <v>143.5</v>
      </c>
      <c r="M88" s="20">
        <f>SUM(M85:M87)</f>
        <v>109</v>
      </c>
      <c r="N88" s="20">
        <f>SUM(N85:N87)</f>
        <v>41</v>
      </c>
      <c r="O88" s="21">
        <f>P88+Q88</f>
        <v>47.526132404181183</v>
      </c>
      <c r="P88" s="21">
        <f>(M88*4/C88)*100</f>
        <v>30.383275261324044</v>
      </c>
      <c r="Q88" s="21">
        <f>(N88*6/C88)*100</f>
        <v>17.142857142857142</v>
      </c>
      <c r="R88" s="20">
        <f>SUM(R85:R87)</f>
        <v>4</v>
      </c>
      <c r="S88" s="20">
        <f>SUM(S85:S87)</f>
        <v>6</v>
      </c>
    </row>
    <row r="89" spans="1:21">
      <c r="A89" s="46"/>
      <c r="B89" s="42"/>
      <c r="C89" s="42"/>
      <c r="D89" s="42"/>
      <c r="E89" s="42"/>
      <c r="F89" s="42"/>
      <c r="G89" s="42"/>
      <c r="H89" s="42"/>
      <c r="I89" s="42"/>
      <c r="J89" s="43"/>
      <c r="K89" s="43"/>
      <c r="L89" s="44"/>
      <c r="M89" s="42"/>
      <c r="N89" s="42"/>
      <c r="O89" s="43"/>
      <c r="P89" s="43"/>
      <c r="Q89" s="43"/>
      <c r="R89" s="42"/>
      <c r="S89" s="42"/>
      <c r="T89" s="45"/>
      <c r="U89" s="45"/>
    </row>
    <row r="91" spans="1:21">
      <c r="A91" s="23" t="s">
        <v>45</v>
      </c>
      <c r="B91" s="4" t="s">
        <v>3</v>
      </c>
      <c r="C91" s="4" t="s">
        <v>4</v>
      </c>
      <c r="D91" s="4" t="s">
        <v>5</v>
      </c>
      <c r="E91" s="4" t="s">
        <v>6</v>
      </c>
      <c r="F91" s="4" t="s">
        <v>7</v>
      </c>
      <c r="G91" s="4" t="s">
        <v>8</v>
      </c>
      <c r="H91" s="4" t="s">
        <v>9</v>
      </c>
      <c r="I91" s="4" t="s">
        <v>10</v>
      </c>
      <c r="J91" s="4" t="s">
        <v>11</v>
      </c>
      <c r="K91" s="4" t="s">
        <v>12</v>
      </c>
      <c r="L91" s="30" t="s">
        <v>13</v>
      </c>
      <c r="M91" s="5" t="s">
        <v>14</v>
      </c>
      <c r="N91" s="5" t="s">
        <v>15</v>
      </c>
      <c r="O91" s="6" t="s">
        <v>16</v>
      </c>
      <c r="P91" s="5" t="s">
        <v>17</v>
      </c>
      <c r="Q91" s="5" t="s">
        <v>18</v>
      </c>
      <c r="R91" s="4" t="s">
        <v>19</v>
      </c>
      <c r="S91" s="4">
        <v>50</v>
      </c>
    </row>
    <row r="92" spans="1:21">
      <c r="A92" s="7" t="s">
        <v>21</v>
      </c>
      <c r="B92" s="8">
        <v>2</v>
      </c>
      <c r="C92" s="8">
        <v>284</v>
      </c>
      <c r="D92" s="8">
        <v>1</v>
      </c>
      <c r="E92" s="8"/>
      <c r="F92" s="8">
        <v>1</v>
      </c>
      <c r="G92" s="8"/>
      <c r="H92" s="8">
        <v>212</v>
      </c>
      <c r="I92" s="8">
        <v>19</v>
      </c>
      <c r="J92" s="9">
        <f>C92/(H92/6)</f>
        <v>8.0377358490566024</v>
      </c>
      <c r="K92" s="9">
        <f>C92/I92</f>
        <v>14.947368421052632</v>
      </c>
      <c r="L92" s="10">
        <f>C92/B92</f>
        <v>142</v>
      </c>
      <c r="M92" s="8">
        <v>28</v>
      </c>
      <c r="N92" s="8">
        <v>8</v>
      </c>
      <c r="O92" s="9">
        <f t="shared" ref="O92:O98" si="18">P92+Q92</f>
        <v>56.338028169014081</v>
      </c>
      <c r="P92" s="11">
        <f t="shared" ref="P92:P98" si="19">(M92*4/C92)*100</f>
        <v>39.436619718309856</v>
      </c>
      <c r="Q92" s="11">
        <f t="shared" ref="Q92:Q98" si="20">(N92*6/C92)*100</f>
        <v>16.901408450704224</v>
      </c>
      <c r="R92" s="8">
        <v>1</v>
      </c>
      <c r="S92" s="8">
        <v>1</v>
      </c>
    </row>
    <row r="93" spans="1:21">
      <c r="A93" s="7" t="s">
        <v>22</v>
      </c>
      <c r="B93" s="8">
        <v>6</v>
      </c>
      <c r="C93" s="8">
        <v>1008</v>
      </c>
      <c r="D93" s="8">
        <v>4</v>
      </c>
      <c r="E93" s="8"/>
      <c r="F93" s="8"/>
      <c r="G93" s="8">
        <v>3</v>
      </c>
      <c r="H93" s="8">
        <v>654</v>
      </c>
      <c r="I93" s="8">
        <v>39</v>
      </c>
      <c r="J93" s="9">
        <v>9.2477064220183482</v>
      </c>
      <c r="K93" s="9">
        <v>25.846153846153847</v>
      </c>
      <c r="L93" s="10">
        <v>168</v>
      </c>
      <c r="M93" s="8">
        <v>80</v>
      </c>
      <c r="N93" s="8">
        <v>53</v>
      </c>
      <c r="O93" s="9">
        <f t="shared" si="18"/>
        <v>63.293650793650791</v>
      </c>
      <c r="P93" s="11">
        <f t="shared" si="19"/>
        <v>31.746031746031743</v>
      </c>
      <c r="Q93" s="11">
        <f t="shared" si="20"/>
        <v>31.547619047619047</v>
      </c>
      <c r="R93" s="8">
        <v>3</v>
      </c>
      <c r="S93" s="8">
        <v>4</v>
      </c>
    </row>
    <row r="94" spans="1:21">
      <c r="A94" s="7" t="s">
        <v>23</v>
      </c>
      <c r="B94" s="8">
        <v>4</v>
      </c>
      <c r="C94" s="8">
        <v>762</v>
      </c>
      <c r="D94" s="8">
        <v>4</v>
      </c>
      <c r="E94" s="8">
        <v>1</v>
      </c>
      <c r="F94" s="12">
        <v>1</v>
      </c>
      <c r="G94" s="51">
        <v>1</v>
      </c>
      <c r="H94" s="33">
        <v>473</v>
      </c>
      <c r="I94" s="33">
        <v>25</v>
      </c>
      <c r="J94" s="9">
        <f t="shared" ref="J94:J103" si="21">C94/(H94/6)</f>
        <v>9.6659619450317127</v>
      </c>
      <c r="K94" s="9">
        <f t="shared" ref="K94:K103" si="22">C94/I94</f>
        <v>30.48</v>
      </c>
      <c r="L94" s="10">
        <f t="shared" ref="L94:L103" si="23">C94/B94</f>
        <v>190.5</v>
      </c>
      <c r="M94" s="14">
        <v>65</v>
      </c>
      <c r="N94" s="14">
        <v>35</v>
      </c>
      <c r="O94" s="11">
        <f t="shared" si="18"/>
        <v>61.679790026246721</v>
      </c>
      <c r="P94" s="11">
        <f t="shared" si="19"/>
        <v>34.120734908136484</v>
      </c>
      <c r="Q94" s="11">
        <f t="shared" si="20"/>
        <v>27.559055118110237</v>
      </c>
      <c r="R94" s="8">
        <v>6</v>
      </c>
      <c r="S94" s="8">
        <v>5</v>
      </c>
    </row>
    <row r="95" spans="1:21">
      <c r="A95" s="7" t="s">
        <v>24</v>
      </c>
      <c r="B95" s="8">
        <v>8</v>
      </c>
      <c r="C95" s="8">
        <v>1311</v>
      </c>
      <c r="D95" s="8">
        <v>5</v>
      </c>
      <c r="E95" s="8">
        <v>2</v>
      </c>
      <c r="F95" s="8">
        <v>4</v>
      </c>
      <c r="G95" s="8"/>
      <c r="H95" s="8">
        <v>925</v>
      </c>
      <c r="I95" s="8">
        <v>67</v>
      </c>
      <c r="J95" s="9">
        <v>8.5037837837837849</v>
      </c>
      <c r="K95" s="9">
        <v>19.567164179104477</v>
      </c>
      <c r="L95" s="10">
        <v>164</v>
      </c>
      <c r="M95" s="14">
        <v>109</v>
      </c>
      <c r="N95" s="14">
        <v>63</v>
      </c>
      <c r="O95" s="9">
        <v>62.090007627765061</v>
      </c>
      <c r="P95" s="11">
        <v>33.257055682684971</v>
      </c>
      <c r="Q95" s="11">
        <v>28.832951945080094</v>
      </c>
      <c r="R95" s="15">
        <v>6</v>
      </c>
      <c r="S95" s="15">
        <v>6</v>
      </c>
    </row>
    <row r="96" spans="1:21">
      <c r="A96" s="7" t="s">
        <v>25</v>
      </c>
      <c r="B96" s="15">
        <v>4</v>
      </c>
      <c r="C96" s="15">
        <v>586</v>
      </c>
      <c r="D96" s="15">
        <v>2</v>
      </c>
      <c r="E96" s="15"/>
      <c r="F96" s="15"/>
      <c r="G96" s="15">
        <v>2</v>
      </c>
      <c r="H96" s="15">
        <v>439</v>
      </c>
      <c r="I96" s="15">
        <v>23</v>
      </c>
      <c r="J96" s="9">
        <f t="shared" si="21"/>
        <v>8.0091116173120724</v>
      </c>
      <c r="K96" s="9">
        <f t="shared" si="22"/>
        <v>25.478260869565219</v>
      </c>
      <c r="L96" s="10">
        <f t="shared" si="23"/>
        <v>146.5</v>
      </c>
      <c r="M96" s="52">
        <v>37</v>
      </c>
      <c r="N96" s="52">
        <v>33</v>
      </c>
      <c r="O96" s="9">
        <f t="shared" si="18"/>
        <v>59.044368600682589</v>
      </c>
      <c r="P96" s="11">
        <f t="shared" si="19"/>
        <v>25.255972696245731</v>
      </c>
      <c r="Q96" s="11">
        <f t="shared" si="20"/>
        <v>33.788395904436861</v>
      </c>
      <c r="R96" s="8">
        <v>4</v>
      </c>
      <c r="S96" s="8">
        <v>2</v>
      </c>
    </row>
    <row r="97" spans="1:19">
      <c r="A97" s="7" t="s">
        <v>26</v>
      </c>
      <c r="B97" s="8">
        <v>2</v>
      </c>
      <c r="C97" s="8">
        <v>391</v>
      </c>
      <c r="D97" s="8">
        <v>2</v>
      </c>
      <c r="E97" s="8">
        <v>1</v>
      </c>
      <c r="F97" s="8">
        <v>1</v>
      </c>
      <c r="G97" s="8"/>
      <c r="H97" s="8">
        <v>240</v>
      </c>
      <c r="I97" s="8">
        <v>11</v>
      </c>
      <c r="J97" s="9">
        <f t="shared" si="21"/>
        <v>9.7750000000000004</v>
      </c>
      <c r="K97" s="9">
        <f t="shared" si="22"/>
        <v>35.545454545454547</v>
      </c>
      <c r="L97" s="10">
        <f t="shared" si="23"/>
        <v>195.5</v>
      </c>
      <c r="M97" s="8">
        <v>28</v>
      </c>
      <c r="N97" s="8">
        <v>21</v>
      </c>
      <c r="O97" s="9">
        <f t="shared" si="18"/>
        <v>60.869565217391298</v>
      </c>
      <c r="P97" s="11">
        <f t="shared" si="19"/>
        <v>28.644501278772378</v>
      </c>
      <c r="Q97" s="11">
        <f t="shared" si="20"/>
        <v>32.225063938618923</v>
      </c>
      <c r="R97" s="8">
        <v>1</v>
      </c>
      <c r="S97" s="8">
        <v>3</v>
      </c>
    </row>
    <row r="98" spans="1:19">
      <c r="A98" s="7" t="s">
        <v>27</v>
      </c>
      <c r="B98" s="8">
        <v>6</v>
      </c>
      <c r="C98" s="8">
        <v>1021</v>
      </c>
      <c r="D98" s="8">
        <v>5</v>
      </c>
      <c r="E98" s="8"/>
      <c r="F98" s="8">
        <v>1</v>
      </c>
      <c r="G98" s="8">
        <v>2</v>
      </c>
      <c r="H98" s="8">
        <v>706</v>
      </c>
      <c r="I98" s="8">
        <v>37</v>
      </c>
      <c r="J98" s="9">
        <f t="shared" si="21"/>
        <v>8.6770538243626056</v>
      </c>
      <c r="K98" s="9">
        <f t="shared" si="22"/>
        <v>27.594594594594593</v>
      </c>
      <c r="L98" s="10">
        <f t="shared" si="23"/>
        <v>170.16666666666666</v>
      </c>
      <c r="M98" s="8">
        <v>81</v>
      </c>
      <c r="N98" s="8">
        <v>48</v>
      </c>
      <c r="O98" s="9">
        <f t="shared" si="18"/>
        <v>59.941234084231148</v>
      </c>
      <c r="P98" s="11">
        <f t="shared" si="19"/>
        <v>31.733594515181196</v>
      </c>
      <c r="Q98" s="11">
        <f t="shared" si="20"/>
        <v>28.207639569049952</v>
      </c>
      <c r="R98" s="8">
        <v>4</v>
      </c>
      <c r="S98" s="8">
        <v>5</v>
      </c>
    </row>
    <row r="99" spans="1:19">
      <c r="A99" s="7" t="s">
        <v>46</v>
      </c>
      <c r="B99" s="8">
        <v>6</v>
      </c>
      <c r="C99" s="8">
        <v>760</v>
      </c>
      <c r="D99" s="8">
        <v>2</v>
      </c>
      <c r="E99" s="8"/>
      <c r="F99" s="8">
        <v>1</v>
      </c>
      <c r="G99" s="8">
        <v>1</v>
      </c>
      <c r="H99" s="8">
        <v>489</v>
      </c>
      <c r="I99" s="8">
        <v>36</v>
      </c>
      <c r="J99" s="9">
        <v>9.3251533742331283</v>
      </c>
      <c r="K99" s="9">
        <v>21.111111111111111</v>
      </c>
      <c r="L99" s="10">
        <v>126.66666666666667</v>
      </c>
      <c r="M99" s="8">
        <v>45</v>
      </c>
      <c r="N99" s="8">
        <v>52</v>
      </c>
      <c r="O99" s="9">
        <v>64.736842105263165</v>
      </c>
      <c r="P99" s="11">
        <v>23.684210526315788</v>
      </c>
      <c r="Q99" s="11">
        <v>41.05263157894737</v>
      </c>
      <c r="R99" s="8">
        <v>6</v>
      </c>
      <c r="S99" s="8">
        <v>2</v>
      </c>
    </row>
    <row r="100" spans="1:19">
      <c r="A100" s="7" t="s">
        <v>29</v>
      </c>
      <c r="B100" s="8">
        <v>4</v>
      </c>
      <c r="C100" s="8">
        <v>589</v>
      </c>
      <c r="D100" s="8">
        <v>2</v>
      </c>
      <c r="E100" s="8">
        <v>1</v>
      </c>
      <c r="F100" s="8"/>
      <c r="G100" s="8">
        <v>2</v>
      </c>
      <c r="H100" s="8">
        <v>446</v>
      </c>
      <c r="I100" s="8">
        <v>19</v>
      </c>
      <c r="J100" s="9">
        <v>7.9237668161434982</v>
      </c>
      <c r="K100" s="9">
        <v>31</v>
      </c>
      <c r="L100" s="10">
        <v>147.25</v>
      </c>
      <c r="M100" s="8">
        <v>57</v>
      </c>
      <c r="N100" s="8">
        <v>26</v>
      </c>
      <c r="O100" s="9">
        <v>65.195246179966048</v>
      </c>
      <c r="P100" s="11">
        <v>38.70967741935484</v>
      </c>
      <c r="Q100" s="11">
        <v>26.485568760611205</v>
      </c>
      <c r="R100" s="8">
        <v>3</v>
      </c>
      <c r="S100" s="8">
        <v>2</v>
      </c>
    </row>
    <row r="101" spans="1:19">
      <c r="A101" s="7" t="s">
        <v>36</v>
      </c>
      <c r="B101" s="8">
        <v>10</v>
      </c>
      <c r="C101" s="8">
        <v>1817</v>
      </c>
      <c r="D101" s="8">
        <v>8</v>
      </c>
      <c r="E101" s="8">
        <v>3</v>
      </c>
      <c r="F101" s="8">
        <v>5</v>
      </c>
      <c r="G101" s="8"/>
      <c r="H101" s="8">
        <v>1134</v>
      </c>
      <c r="I101" s="8">
        <v>64</v>
      </c>
      <c r="J101" s="9">
        <v>9.6137566137566139</v>
      </c>
      <c r="K101" s="9">
        <v>28.390625</v>
      </c>
      <c r="L101" s="10">
        <v>181.7</v>
      </c>
      <c r="M101" s="8">
        <v>152</v>
      </c>
      <c r="N101" s="8">
        <v>98</v>
      </c>
      <c r="O101" s="9">
        <v>65.822784810126578</v>
      </c>
      <c r="P101" s="11">
        <v>33.461750137589434</v>
      </c>
      <c r="Q101" s="11">
        <v>32.361034672537144</v>
      </c>
      <c r="R101" s="8">
        <v>9</v>
      </c>
      <c r="S101" s="8">
        <v>5</v>
      </c>
    </row>
    <row r="102" spans="1:19">
      <c r="A102" s="7" t="s">
        <v>31</v>
      </c>
      <c r="B102" s="8">
        <v>6</v>
      </c>
      <c r="C102" s="8">
        <v>1025</v>
      </c>
      <c r="D102" s="8">
        <v>5</v>
      </c>
      <c r="E102" s="8">
        <v>1</v>
      </c>
      <c r="F102" s="8">
        <v>1</v>
      </c>
      <c r="G102" s="8">
        <v>2</v>
      </c>
      <c r="H102" s="8">
        <v>696</v>
      </c>
      <c r="I102" s="8">
        <v>45</v>
      </c>
      <c r="J102" s="9">
        <v>8.8362068965517242</v>
      </c>
      <c r="K102" s="9">
        <v>22.777777777777779</v>
      </c>
      <c r="L102" s="10">
        <v>170.83333333333334</v>
      </c>
      <c r="M102" s="8">
        <v>93</v>
      </c>
      <c r="N102" s="8">
        <v>50</v>
      </c>
      <c r="O102" s="9">
        <v>65.560975609756099</v>
      </c>
      <c r="P102" s="11">
        <v>36.292682926829265</v>
      </c>
      <c r="Q102" s="11">
        <v>29.268292682926827</v>
      </c>
      <c r="R102" s="8">
        <v>6</v>
      </c>
      <c r="S102" s="8">
        <v>3</v>
      </c>
    </row>
    <row r="103" spans="1:19">
      <c r="A103" s="19" t="s">
        <v>32</v>
      </c>
      <c r="B103" s="20">
        <f t="shared" ref="B103:I103" si="24">SUM(B92:B102)</f>
        <v>58</v>
      </c>
      <c r="C103" s="20">
        <f t="shared" si="24"/>
        <v>9554</v>
      </c>
      <c r="D103" s="20">
        <f t="shared" si="24"/>
        <v>40</v>
      </c>
      <c r="E103" s="20">
        <f t="shared" si="24"/>
        <v>9</v>
      </c>
      <c r="F103" s="20">
        <f t="shared" si="24"/>
        <v>15</v>
      </c>
      <c r="G103" s="20">
        <f t="shared" si="24"/>
        <v>13</v>
      </c>
      <c r="H103" s="20">
        <f t="shared" si="24"/>
        <v>6414</v>
      </c>
      <c r="I103" s="20">
        <f t="shared" si="24"/>
        <v>385</v>
      </c>
      <c r="J103" s="21">
        <f t="shared" si="21"/>
        <v>8.9373246024321791</v>
      </c>
      <c r="K103" s="21">
        <f t="shared" si="22"/>
        <v>24.815584415584414</v>
      </c>
      <c r="L103" s="22">
        <f t="shared" si="23"/>
        <v>164.72413793103448</v>
      </c>
      <c r="M103" s="20">
        <f>SUM(M92:M102)</f>
        <v>775</v>
      </c>
      <c r="N103" s="20">
        <f>SUM(N92:N102)</f>
        <v>487</v>
      </c>
      <c r="O103" s="21">
        <f>P103+Q103</f>
        <v>63.031191124136484</v>
      </c>
      <c r="P103" s="21">
        <f>(M103*4/C103)*100</f>
        <v>32.447142558090853</v>
      </c>
      <c r="Q103" s="21">
        <f>(N103*6/C103)*100</f>
        <v>30.584048566045634</v>
      </c>
      <c r="R103" s="20">
        <f>SUM(R92:R102)</f>
        <v>49</v>
      </c>
      <c r="S103" s="20">
        <f>SUM(S92:S102)</f>
        <v>38</v>
      </c>
    </row>
    <row r="106" spans="1:19">
      <c r="A106" s="23" t="s">
        <v>47</v>
      </c>
      <c r="B106" s="4" t="s">
        <v>3</v>
      </c>
      <c r="C106" s="4" t="s">
        <v>4</v>
      </c>
      <c r="D106" s="4" t="s">
        <v>5</v>
      </c>
      <c r="E106" s="4" t="s">
        <v>6</v>
      </c>
      <c r="F106" s="4" t="s">
        <v>7</v>
      </c>
      <c r="G106" s="4" t="s">
        <v>8</v>
      </c>
      <c r="H106" s="4" t="s">
        <v>9</v>
      </c>
      <c r="I106" s="4" t="s">
        <v>10</v>
      </c>
      <c r="J106" s="4" t="s">
        <v>11</v>
      </c>
      <c r="K106" s="4" t="s">
        <v>12</v>
      </c>
      <c r="L106" s="30" t="s">
        <v>13</v>
      </c>
      <c r="M106" s="5" t="s">
        <v>14</v>
      </c>
      <c r="N106" s="5" t="s">
        <v>15</v>
      </c>
      <c r="O106" s="6" t="s">
        <v>16</v>
      </c>
      <c r="P106" s="5" t="s">
        <v>17</v>
      </c>
      <c r="Q106" s="5" t="s">
        <v>18</v>
      </c>
      <c r="R106" s="4" t="s">
        <v>19</v>
      </c>
      <c r="S106" s="4">
        <v>50</v>
      </c>
    </row>
    <row r="107" spans="1:19">
      <c r="A107" s="7" t="s">
        <v>24</v>
      </c>
      <c r="B107" s="14">
        <v>4</v>
      </c>
      <c r="C107" s="14">
        <v>599</v>
      </c>
      <c r="D107" s="14">
        <v>2</v>
      </c>
      <c r="E107" s="8"/>
      <c r="F107" s="8">
        <v>1</v>
      </c>
      <c r="G107" s="8">
        <v>1</v>
      </c>
      <c r="H107" s="8">
        <v>475</v>
      </c>
      <c r="I107" s="8">
        <v>24</v>
      </c>
      <c r="J107" s="9">
        <f>C107/(H107/6)</f>
        <v>7.5663157894736841</v>
      </c>
      <c r="K107" s="9">
        <f>C107/I107</f>
        <v>24.958333333333332</v>
      </c>
      <c r="L107" s="13">
        <v>149.75</v>
      </c>
      <c r="M107" s="14">
        <v>47</v>
      </c>
      <c r="N107" s="14">
        <v>19</v>
      </c>
      <c r="O107" s="9">
        <f>P107+Q107</f>
        <v>50.417362270450752</v>
      </c>
      <c r="P107" s="11">
        <f>(M107*4/C107)*100</f>
        <v>31.385642737896497</v>
      </c>
      <c r="Q107" s="11">
        <f>(N107*6/C107)*100</f>
        <v>19.031719532554256</v>
      </c>
      <c r="R107" s="8">
        <v>4</v>
      </c>
      <c r="S107" s="8">
        <v>3</v>
      </c>
    </row>
    <row r="108" spans="1:19">
      <c r="A108" s="7" t="s">
        <v>25</v>
      </c>
      <c r="B108" s="25">
        <v>4</v>
      </c>
      <c r="C108" s="25">
        <v>548</v>
      </c>
      <c r="D108" s="25"/>
      <c r="E108" s="15"/>
      <c r="F108" s="15">
        <v>1</v>
      </c>
      <c r="G108" s="15">
        <v>1</v>
      </c>
      <c r="H108" s="15">
        <v>477</v>
      </c>
      <c r="I108" s="15">
        <v>24</v>
      </c>
      <c r="J108" s="9">
        <f>C108/(H108/6)</f>
        <v>6.8930817610062896</v>
      </c>
      <c r="K108" s="9">
        <f>C108/I108</f>
        <v>22.833333333333332</v>
      </c>
      <c r="L108" s="25">
        <v>137</v>
      </c>
      <c r="M108" s="16">
        <v>31</v>
      </c>
      <c r="N108" s="16">
        <v>16</v>
      </c>
      <c r="O108" s="9">
        <f>P108+Q108</f>
        <v>40.145985401459853</v>
      </c>
      <c r="P108" s="11">
        <f>(M108*4/C108)*100</f>
        <v>22.627737226277372</v>
      </c>
      <c r="Q108" s="11">
        <f>(N108*6/C108)*100</f>
        <v>17.518248175182482</v>
      </c>
      <c r="R108" s="8">
        <v>5</v>
      </c>
      <c r="S108" s="8">
        <v>2</v>
      </c>
    </row>
    <row r="109" spans="1:19">
      <c r="A109" s="28" t="s">
        <v>26</v>
      </c>
      <c r="B109" s="14">
        <v>2</v>
      </c>
      <c r="C109" s="14">
        <v>312</v>
      </c>
      <c r="D109" s="14">
        <v>1</v>
      </c>
      <c r="E109" s="8"/>
      <c r="F109" s="8">
        <v>1</v>
      </c>
      <c r="G109" s="8"/>
      <c r="H109" s="8">
        <v>233</v>
      </c>
      <c r="I109" s="8">
        <v>15</v>
      </c>
      <c r="J109" s="9">
        <f>C109/(H109/6)</f>
        <v>8.0343347639484968</v>
      </c>
      <c r="K109" s="9">
        <f>C109/I109</f>
        <v>20.8</v>
      </c>
      <c r="L109" s="10">
        <v>156</v>
      </c>
      <c r="M109" s="8">
        <v>18</v>
      </c>
      <c r="N109" s="8">
        <v>12</v>
      </c>
      <c r="O109" s="9">
        <f>P109+Q109</f>
        <v>46.153846153846153</v>
      </c>
      <c r="P109" s="11">
        <f>(M109*4/C109)*100</f>
        <v>23.076923076923077</v>
      </c>
      <c r="Q109" s="11">
        <f>(N109*6/C109)*100</f>
        <v>23.076923076923077</v>
      </c>
      <c r="R109" s="8"/>
      <c r="S109" s="8"/>
    </row>
    <row r="110" spans="1:19">
      <c r="A110" s="28" t="s">
        <v>27</v>
      </c>
      <c r="B110" s="14">
        <v>4</v>
      </c>
      <c r="C110" s="14">
        <v>670</v>
      </c>
      <c r="D110" s="14">
        <v>4</v>
      </c>
      <c r="E110" s="8"/>
      <c r="F110" s="8">
        <v>1</v>
      </c>
      <c r="G110" s="8">
        <v>1</v>
      </c>
      <c r="H110" s="8">
        <v>473</v>
      </c>
      <c r="I110" s="8">
        <v>22</v>
      </c>
      <c r="J110" s="9">
        <f>C110/(H110/6)</f>
        <v>8.4989429175475699</v>
      </c>
      <c r="K110" s="9">
        <f>C110/I110</f>
        <v>30.454545454545453</v>
      </c>
      <c r="L110" s="10">
        <v>167.5</v>
      </c>
      <c r="M110" s="8">
        <v>50</v>
      </c>
      <c r="N110" s="8">
        <v>24</v>
      </c>
      <c r="O110" s="9">
        <f>P110+Q110</f>
        <v>51.343283582089548</v>
      </c>
      <c r="P110" s="11">
        <f>(M110*4/C110)*100</f>
        <v>29.850746268656714</v>
      </c>
      <c r="Q110" s="11">
        <f>(N110*6/C110)*100</f>
        <v>21.492537313432834</v>
      </c>
      <c r="R110" s="8">
        <v>5</v>
      </c>
      <c r="S110" s="8">
        <v>3</v>
      </c>
    </row>
    <row r="111" spans="1:19">
      <c r="A111" s="28" t="s">
        <v>28</v>
      </c>
      <c r="B111" s="25">
        <v>2</v>
      </c>
      <c r="C111" s="15">
        <v>323</v>
      </c>
      <c r="D111" s="15">
        <v>1</v>
      </c>
      <c r="E111" s="15"/>
      <c r="F111" s="15">
        <v>1</v>
      </c>
      <c r="G111" s="15"/>
      <c r="H111" s="15">
        <v>240</v>
      </c>
      <c r="I111" s="15">
        <v>11</v>
      </c>
      <c r="J111" s="11">
        <v>8.0749999999999993</v>
      </c>
      <c r="K111" s="11">
        <v>29.363636363636363</v>
      </c>
      <c r="L111" s="13">
        <v>161.5</v>
      </c>
      <c r="M111" s="25">
        <v>29</v>
      </c>
      <c r="N111" s="25">
        <v>7</v>
      </c>
      <c r="O111" s="9">
        <v>48.916408668730647</v>
      </c>
      <c r="P111" s="11">
        <v>35.913312693498447</v>
      </c>
      <c r="Q111" s="9">
        <v>13.003095975232199</v>
      </c>
      <c r="R111" s="8">
        <v>3</v>
      </c>
      <c r="S111" s="8">
        <v>1</v>
      </c>
    </row>
    <row r="112" spans="1:19">
      <c r="A112" s="28" t="s">
        <v>29</v>
      </c>
      <c r="B112" s="25">
        <v>2</v>
      </c>
      <c r="C112" s="25">
        <v>324</v>
      </c>
      <c r="D112" s="25">
        <v>1</v>
      </c>
      <c r="E112" s="25"/>
      <c r="F112" s="25">
        <v>1</v>
      </c>
      <c r="G112" s="25"/>
      <c r="H112" s="25">
        <v>240</v>
      </c>
      <c r="I112" s="25">
        <v>18</v>
      </c>
      <c r="J112" s="53">
        <v>8.1</v>
      </c>
      <c r="K112" s="53">
        <v>18</v>
      </c>
      <c r="L112" s="29">
        <v>162</v>
      </c>
      <c r="M112" s="25">
        <v>30</v>
      </c>
      <c r="N112" s="25">
        <v>8</v>
      </c>
      <c r="O112" s="53">
        <v>51.851851851851848</v>
      </c>
      <c r="P112" s="53">
        <v>37.037037037037038</v>
      </c>
      <c r="Q112" s="53">
        <v>14.814814814814813</v>
      </c>
      <c r="R112" s="25">
        <v>1</v>
      </c>
      <c r="S112" s="25">
        <v>1</v>
      </c>
    </row>
    <row r="113" spans="1:21">
      <c r="A113" s="28" t="s">
        <v>36</v>
      </c>
      <c r="B113" s="25">
        <v>2</v>
      </c>
      <c r="C113" s="25">
        <v>353</v>
      </c>
      <c r="D113" s="25">
        <v>2</v>
      </c>
      <c r="E113" s="25"/>
      <c r="F113" s="25">
        <v>1</v>
      </c>
      <c r="G113" s="25"/>
      <c r="H113" s="25">
        <v>240</v>
      </c>
      <c r="I113" s="25">
        <v>11</v>
      </c>
      <c r="J113" s="53">
        <v>8.8249999999999993</v>
      </c>
      <c r="K113" s="53">
        <v>32.090909090909093</v>
      </c>
      <c r="L113" s="29">
        <v>176.5</v>
      </c>
      <c r="M113" s="25">
        <v>33</v>
      </c>
      <c r="N113" s="25">
        <v>11</v>
      </c>
      <c r="O113" s="53">
        <v>56.09065155807366</v>
      </c>
      <c r="P113" s="53">
        <v>37.393767705382437</v>
      </c>
      <c r="Q113" s="53">
        <v>18.696883852691219</v>
      </c>
      <c r="R113" s="25">
        <v>3</v>
      </c>
      <c r="S113" s="25">
        <v>2</v>
      </c>
    </row>
    <row r="114" spans="1:21">
      <c r="A114" s="54">
        <v>201718</v>
      </c>
      <c r="B114" s="25">
        <v>2</v>
      </c>
      <c r="C114" s="25">
        <v>418</v>
      </c>
      <c r="D114" s="25">
        <v>2</v>
      </c>
      <c r="E114" s="25">
        <v>2</v>
      </c>
      <c r="F114" s="25">
        <v>1</v>
      </c>
      <c r="G114" s="25"/>
      <c r="H114" s="25">
        <v>243</v>
      </c>
      <c r="I114" s="25">
        <v>11</v>
      </c>
      <c r="J114" s="53">
        <v>10.320987654320987</v>
      </c>
      <c r="K114" s="53">
        <v>38</v>
      </c>
      <c r="L114" s="29">
        <v>209</v>
      </c>
      <c r="M114" s="25">
        <v>33</v>
      </c>
      <c r="N114" s="25">
        <v>23</v>
      </c>
      <c r="O114" s="53">
        <v>64.593301435406701</v>
      </c>
      <c r="P114" s="53">
        <v>31.578947368421051</v>
      </c>
      <c r="Q114" s="53">
        <v>33.014354066985646</v>
      </c>
      <c r="R114" s="25">
        <v>2</v>
      </c>
      <c r="S114" s="25">
        <v>4</v>
      </c>
    </row>
    <row r="115" spans="1:21">
      <c r="A115" s="55" t="s">
        <v>32</v>
      </c>
      <c r="B115" s="20">
        <f t="shared" ref="B115:I115" si="25">SUM(B107:B114)</f>
        <v>22</v>
      </c>
      <c r="C115" s="20">
        <f t="shared" si="25"/>
        <v>3547</v>
      </c>
      <c r="D115" s="20">
        <f t="shared" si="25"/>
        <v>13</v>
      </c>
      <c r="E115" s="20">
        <f t="shared" si="25"/>
        <v>2</v>
      </c>
      <c r="F115" s="20">
        <f t="shared" si="25"/>
        <v>8</v>
      </c>
      <c r="G115" s="20">
        <f t="shared" si="25"/>
        <v>3</v>
      </c>
      <c r="H115" s="20">
        <f t="shared" si="25"/>
        <v>2621</v>
      </c>
      <c r="I115" s="20">
        <f t="shared" si="25"/>
        <v>136</v>
      </c>
      <c r="J115" s="21">
        <f>C115/(H115/6)</f>
        <v>8.1198016024418163</v>
      </c>
      <c r="K115" s="21">
        <f>C115/I115</f>
        <v>26.080882352941178</v>
      </c>
      <c r="L115" s="22">
        <f>C115/B115</f>
        <v>161.22727272727272</v>
      </c>
      <c r="M115" s="20">
        <f>SUM(M107:M114)</f>
        <v>271</v>
      </c>
      <c r="N115" s="20">
        <f>SUM(N107:N114)</f>
        <v>120</v>
      </c>
      <c r="O115" s="21">
        <f>P115+Q115</f>
        <v>50.859881590076128</v>
      </c>
      <c r="P115" s="21">
        <f>(M115*4/C115)*100</f>
        <v>30.561037496475898</v>
      </c>
      <c r="Q115" s="21">
        <f>(N115*6/C115)*100</f>
        <v>20.298844093600227</v>
      </c>
      <c r="R115" s="20">
        <f>SUM(R107:R114)</f>
        <v>23</v>
      </c>
      <c r="S115" s="20">
        <f>SUM(S107:S114)</f>
        <v>16</v>
      </c>
    </row>
    <row r="116" spans="1:21">
      <c r="A116" s="57"/>
      <c r="B116" s="58"/>
      <c r="C116" s="58"/>
      <c r="D116" s="58"/>
      <c r="E116" s="58"/>
      <c r="F116" s="58"/>
      <c r="G116" s="58"/>
      <c r="H116" s="58"/>
      <c r="I116" s="58"/>
      <c r="J116" s="59"/>
      <c r="K116" s="59"/>
      <c r="L116" s="60"/>
      <c r="M116" s="58"/>
      <c r="N116" s="58"/>
      <c r="O116" s="59"/>
      <c r="P116" s="59"/>
      <c r="Q116" s="59"/>
      <c r="R116" s="58"/>
      <c r="S116" s="58"/>
      <c r="T116" s="61"/>
      <c r="U116" s="61"/>
    </row>
    <row r="117" spans="1:21">
      <c r="A117" s="57"/>
      <c r="B117" s="58"/>
      <c r="C117" s="58"/>
      <c r="D117" s="58"/>
      <c r="E117" s="58"/>
      <c r="F117" s="58"/>
      <c r="G117" s="58"/>
      <c r="H117" s="58"/>
      <c r="I117" s="58"/>
      <c r="J117" s="59"/>
      <c r="K117" s="59"/>
      <c r="L117" s="60"/>
      <c r="M117" s="58"/>
      <c r="N117" s="58"/>
      <c r="O117" s="59"/>
      <c r="P117" s="59"/>
      <c r="Q117" s="59"/>
      <c r="R117" s="58"/>
      <c r="S117" s="58"/>
      <c r="T117" s="61"/>
      <c r="U117" s="61"/>
    </row>
    <row r="118" spans="1:21"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</row>
    <row r="119" spans="1:21">
      <c r="A119" s="23" t="s">
        <v>48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7</v>
      </c>
      <c r="G119" s="4" t="s">
        <v>8</v>
      </c>
      <c r="H119" s="4" t="s">
        <v>9</v>
      </c>
      <c r="I119" s="4" t="s">
        <v>10</v>
      </c>
      <c r="J119" s="4" t="s">
        <v>11</v>
      </c>
      <c r="K119" s="4" t="s">
        <v>12</v>
      </c>
      <c r="L119" s="30" t="s">
        <v>13</v>
      </c>
      <c r="M119" s="5" t="s">
        <v>14</v>
      </c>
      <c r="N119" s="5" t="s">
        <v>15</v>
      </c>
      <c r="O119" s="6" t="s">
        <v>16</v>
      </c>
      <c r="P119" s="5" t="s">
        <v>17</v>
      </c>
      <c r="Q119" s="5" t="s">
        <v>18</v>
      </c>
      <c r="R119" s="4" t="s">
        <v>19</v>
      </c>
      <c r="S119" s="4">
        <v>50</v>
      </c>
    </row>
    <row r="120" spans="1:21">
      <c r="A120" s="7" t="s">
        <v>20</v>
      </c>
      <c r="B120" s="8">
        <v>2</v>
      </c>
      <c r="C120" s="8">
        <v>226</v>
      </c>
      <c r="D120" s="8"/>
      <c r="E120" s="8"/>
      <c r="F120" s="8"/>
      <c r="G120" s="8">
        <v>1</v>
      </c>
      <c r="H120" s="8">
        <v>207</v>
      </c>
      <c r="I120" s="8">
        <v>11</v>
      </c>
      <c r="J120" s="9">
        <f>C120/(H120/6)</f>
        <v>6.5507246376811592</v>
      </c>
      <c r="K120" s="9">
        <f>C120/I120</f>
        <v>20.545454545454547</v>
      </c>
      <c r="L120" s="10">
        <f>C120/B120</f>
        <v>113</v>
      </c>
      <c r="M120" s="8">
        <v>19</v>
      </c>
      <c r="N120" s="8">
        <v>7</v>
      </c>
      <c r="O120" s="9">
        <f t="shared" ref="O120:O127" si="26">P120+Q120</f>
        <v>52.212389380530979</v>
      </c>
      <c r="P120" s="11">
        <f t="shared" ref="P120:P127" si="27">(M120*4/C120)*100</f>
        <v>33.628318584070797</v>
      </c>
      <c r="Q120" s="11">
        <f t="shared" ref="Q120:Q127" si="28">(N120*6/C120)*100</f>
        <v>18.584070796460178</v>
      </c>
      <c r="R120" s="8">
        <v>1</v>
      </c>
      <c r="S120" s="8"/>
    </row>
    <row r="121" spans="1:21">
      <c r="A121" s="7" t="s">
        <v>21</v>
      </c>
      <c r="B121" s="8">
        <v>4</v>
      </c>
      <c r="C121" s="8">
        <v>608</v>
      </c>
      <c r="D121" s="8">
        <v>2</v>
      </c>
      <c r="E121" s="8"/>
      <c r="F121" s="8">
        <v>1</v>
      </c>
      <c r="G121" s="8">
        <v>1</v>
      </c>
      <c r="H121" s="8">
        <v>480</v>
      </c>
      <c r="I121" s="8">
        <v>29</v>
      </c>
      <c r="J121" s="9">
        <f>C121/(H121/6)</f>
        <v>7.6</v>
      </c>
      <c r="K121" s="9">
        <f>C121/I121</f>
        <v>20.96551724137931</v>
      </c>
      <c r="L121" s="10">
        <f>C121/B121</f>
        <v>152</v>
      </c>
      <c r="M121" s="8">
        <v>59</v>
      </c>
      <c r="N121" s="8">
        <v>12</v>
      </c>
      <c r="O121" s="9">
        <f t="shared" si="26"/>
        <v>50.65789473684211</v>
      </c>
      <c r="P121" s="11">
        <f t="shared" si="27"/>
        <v>38.815789473684212</v>
      </c>
      <c r="Q121" s="11">
        <f t="shared" si="28"/>
        <v>11.842105263157894</v>
      </c>
      <c r="R121" s="8">
        <v>2</v>
      </c>
      <c r="S121" s="8">
        <v>2</v>
      </c>
    </row>
    <row r="122" spans="1:21">
      <c r="A122" s="7" t="s">
        <v>22</v>
      </c>
      <c r="B122" s="8">
        <v>6</v>
      </c>
      <c r="C122" s="8">
        <v>928</v>
      </c>
      <c r="D122" s="8">
        <v>2</v>
      </c>
      <c r="E122" s="8"/>
      <c r="F122" s="8"/>
      <c r="G122" s="8">
        <v>3</v>
      </c>
      <c r="H122" s="8">
        <v>686</v>
      </c>
      <c r="I122" s="8">
        <v>30</v>
      </c>
      <c r="J122" s="9">
        <v>7.384615384615385</v>
      </c>
      <c r="K122" s="9">
        <v>15.157894736842104</v>
      </c>
      <c r="L122" s="10">
        <v>144</v>
      </c>
      <c r="M122" s="8">
        <v>85</v>
      </c>
      <c r="N122" s="8">
        <v>25</v>
      </c>
      <c r="O122" s="9">
        <f t="shared" si="26"/>
        <v>52.801724137931032</v>
      </c>
      <c r="P122" s="11">
        <f t="shared" si="27"/>
        <v>36.637931034482754</v>
      </c>
      <c r="Q122" s="11">
        <f t="shared" si="28"/>
        <v>16.163793103448278</v>
      </c>
      <c r="R122" s="8">
        <v>5</v>
      </c>
      <c r="S122" s="8">
        <v>2</v>
      </c>
    </row>
    <row r="123" spans="1:21">
      <c r="A123" s="7" t="s">
        <v>49</v>
      </c>
      <c r="B123" s="8">
        <v>4</v>
      </c>
      <c r="C123" s="8">
        <v>684</v>
      </c>
      <c r="D123" s="8">
        <v>4</v>
      </c>
      <c r="E123" s="8"/>
      <c r="F123" s="12">
        <v>2</v>
      </c>
      <c r="G123" s="12"/>
      <c r="H123" s="8">
        <v>480</v>
      </c>
      <c r="I123" s="8">
        <v>30</v>
      </c>
      <c r="J123" s="9">
        <f t="shared" ref="J123:J133" si="29">C123/(H123/6)</f>
        <v>8.5500000000000007</v>
      </c>
      <c r="K123" s="9">
        <f t="shared" ref="K123:K133" si="30">C123/I123</f>
        <v>22.8</v>
      </c>
      <c r="L123" s="10">
        <f t="shared" ref="L123:L133" si="31">C123/B123</f>
        <v>171</v>
      </c>
      <c r="M123" s="8">
        <v>58</v>
      </c>
      <c r="N123" s="8">
        <v>25</v>
      </c>
      <c r="O123" s="9">
        <f t="shared" si="26"/>
        <v>55.847953216374265</v>
      </c>
      <c r="P123" s="11">
        <f t="shared" si="27"/>
        <v>33.918128654970758</v>
      </c>
      <c r="Q123" s="11">
        <f t="shared" si="28"/>
        <v>21.929824561403507</v>
      </c>
      <c r="R123" s="8">
        <v>2</v>
      </c>
      <c r="S123" s="8">
        <v>1</v>
      </c>
    </row>
    <row r="124" spans="1:21">
      <c r="A124" s="7" t="s">
        <v>24</v>
      </c>
      <c r="B124" s="8">
        <v>4</v>
      </c>
      <c r="C124" s="8">
        <v>541</v>
      </c>
      <c r="D124" s="8">
        <v>1</v>
      </c>
      <c r="E124" s="8"/>
      <c r="F124" s="8">
        <v>1</v>
      </c>
      <c r="G124" s="8">
        <v>1</v>
      </c>
      <c r="H124" s="8">
        <v>403</v>
      </c>
      <c r="I124" s="8">
        <v>32</v>
      </c>
      <c r="J124" s="9">
        <f t="shared" si="29"/>
        <v>8.0545905707196024</v>
      </c>
      <c r="K124" s="9">
        <f t="shared" si="30"/>
        <v>16.90625</v>
      </c>
      <c r="L124" s="10">
        <f t="shared" si="31"/>
        <v>135.25</v>
      </c>
      <c r="M124" s="14">
        <v>47</v>
      </c>
      <c r="N124" s="14">
        <v>23</v>
      </c>
      <c r="O124" s="9">
        <f t="shared" si="26"/>
        <v>60.258780036968581</v>
      </c>
      <c r="P124" s="11">
        <f t="shared" si="27"/>
        <v>34.750462107208875</v>
      </c>
      <c r="Q124" s="11">
        <f t="shared" si="28"/>
        <v>25.508317929759706</v>
      </c>
      <c r="R124" s="8">
        <v>1</v>
      </c>
      <c r="S124" s="8">
        <v>1</v>
      </c>
    </row>
    <row r="125" spans="1:21">
      <c r="A125" s="7" t="s">
        <v>25</v>
      </c>
      <c r="B125" s="15">
        <v>6</v>
      </c>
      <c r="C125" s="15">
        <v>917</v>
      </c>
      <c r="D125" s="15">
        <v>3</v>
      </c>
      <c r="E125" s="15">
        <v>1</v>
      </c>
      <c r="F125" s="15">
        <v>2</v>
      </c>
      <c r="G125" s="15">
        <v>1</v>
      </c>
      <c r="H125" s="15">
        <v>652</v>
      </c>
      <c r="I125" s="15">
        <v>41</v>
      </c>
      <c r="J125" s="9">
        <f t="shared" si="29"/>
        <v>8.4386503067484657</v>
      </c>
      <c r="K125" s="9">
        <f t="shared" si="30"/>
        <v>22.365853658536587</v>
      </c>
      <c r="L125" s="10">
        <f t="shared" si="31"/>
        <v>152.83333333333334</v>
      </c>
      <c r="M125" s="52">
        <v>84</v>
      </c>
      <c r="N125" s="52">
        <v>34</v>
      </c>
      <c r="O125" s="9">
        <f t="shared" si="26"/>
        <v>58.88767720828789</v>
      </c>
      <c r="P125" s="11">
        <f t="shared" si="27"/>
        <v>36.641221374045799</v>
      </c>
      <c r="Q125" s="11">
        <f t="shared" si="28"/>
        <v>22.246455834242091</v>
      </c>
      <c r="R125" s="8">
        <v>5</v>
      </c>
      <c r="S125" s="8">
        <v>3</v>
      </c>
    </row>
    <row r="126" spans="1:21">
      <c r="A126" s="7" t="s">
        <v>26</v>
      </c>
      <c r="B126" s="8">
        <v>2</v>
      </c>
      <c r="C126" s="8">
        <v>375</v>
      </c>
      <c r="D126" s="8">
        <v>2</v>
      </c>
      <c r="E126" s="8"/>
      <c r="F126" s="8"/>
      <c r="G126" s="8">
        <v>1</v>
      </c>
      <c r="H126" s="8">
        <v>224</v>
      </c>
      <c r="I126" s="8">
        <v>6</v>
      </c>
      <c r="J126" s="9">
        <f t="shared" si="29"/>
        <v>10.044642857142856</v>
      </c>
      <c r="K126" s="9">
        <f t="shared" si="30"/>
        <v>62.5</v>
      </c>
      <c r="L126" s="10">
        <f t="shared" si="31"/>
        <v>187.5</v>
      </c>
      <c r="M126" s="8">
        <v>32</v>
      </c>
      <c r="N126" s="8">
        <v>22</v>
      </c>
      <c r="O126" s="9">
        <f t="shared" si="26"/>
        <v>69.333333333333329</v>
      </c>
      <c r="P126" s="11">
        <f t="shared" si="27"/>
        <v>34.133333333333333</v>
      </c>
      <c r="Q126" s="11">
        <f t="shared" si="28"/>
        <v>35.199999999999996</v>
      </c>
      <c r="R126" s="8">
        <v>2</v>
      </c>
      <c r="S126" s="8">
        <v>3</v>
      </c>
    </row>
    <row r="127" spans="1:21">
      <c r="A127" s="7" t="s">
        <v>27</v>
      </c>
      <c r="B127" s="8">
        <v>10</v>
      </c>
      <c r="C127" s="8">
        <v>1688</v>
      </c>
      <c r="D127" s="8">
        <v>9</v>
      </c>
      <c r="E127" s="8"/>
      <c r="F127" s="8">
        <v>4</v>
      </c>
      <c r="G127" s="8">
        <v>1</v>
      </c>
      <c r="H127" s="8">
        <v>1195</v>
      </c>
      <c r="I127" s="8">
        <v>66</v>
      </c>
      <c r="J127" s="9">
        <f t="shared" si="29"/>
        <v>8.4753138075313803</v>
      </c>
      <c r="K127" s="9">
        <f t="shared" si="30"/>
        <v>25.575757575757574</v>
      </c>
      <c r="L127" s="10">
        <f t="shared" si="31"/>
        <v>168.8</v>
      </c>
      <c r="M127" s="8">
        <v>144</v>
      </c>
      <c r="N127" s="8">
        <v>59</v>
      </c>
      <c r="O127" s="9">
        <f t="shared" si="26"/>
        <v>55.094786729857816</v>
      </c>
      <c r="P127" s="11">
        <f t="shared" si="27"/>
        <v>34.123222748815166</v>
      </c>
      <c r="Q127" s="11">
        <f t="shared" si="28"/>
        <v>20.971563981042653</v>
      </c>
      <c r="R127" s="8">
        <v>8</v>
      </c>
      <c r="S127" s="8">
        <v>7</v>
      </c>
    </row>
    <row r="128" spans="1:21">
      <c r="A128" s="7" t="s">
        <v>28</v>
      </c>
      <c r="B128" s="25">
        <v>10</v>
      </c>
      <c r="C128" s="15">
        <v>1683</v>
      </c>
      <c r="D128" s="15">
        <v>8</v>
      </c>
      <c r="E128" s="15">
        <v>2</v>
      </c>
      <c r="F128" s="15">
        <v>3</v>
      </c>
      <c r="G128" s="15">
        <v>2</v>
      </c>
      <c r="H128" s="15">
        <v>1187</v>
      </c>
      <c r="I128" s="15">
        <v>63</v>
      </c>
      <c r="J128" s="11">
        <v>8.5071609098567809</v>
      </c>
      <c r="K128" s="11">
        <v>26.714285714285715</v>
      </c>
      <c r="L128" s="13">
        <v>168.3</v>
      </c>
      <c r="M128" s="15">
        <v>110</v>
      </c>
      <c r="N128" s="15">
        <v>75</v>
      </c>
      <c r="O128" s="9">
        <v>52.881758764111709</v>
      </c>
      <c r="P128" s="9">
        <v>26.143790849673206</v>
      </c>
      <c r="Q128" s="9">
        <v>26.737967914438503</v>
      </c>
      <c r="R128" s="8">
        <v>16</v>
      </c>
      <c r="S128" s="8">
        <v>11</v>
      </c>
    </row>
    <row r="129" spans="1:19">
      <c r="A129" s="7" t="s">
        <v>38</v>
      </c>
      <c r="B129" s="25">
        <v>24</v>
      </c>
      <c r="C129" s="15">
        <v>3468</v>
      </c>
      <c r="D129" s="15">
        <v>9</v>
      </c>
      <c r="E129" s="15"/>
      <c r="F129" s="15">
        <v>6</v>
      </c>
      <c r="G129" s="15">
        <v>6</v>
      </c>
      <c r="H129" s="15">
        <v>2782</v>
      </c>
      <c r="I129" s="15">
        <v>146</v>
      </c>
      <c r="J129" s="11">
        <v>7.4795111430625445</v>
      </c>
      <c r="K129" s="11">
        <v>23.753424657534246</v>
      </c>
      <c r="L129" s="13">
        <v>144.5</v>
      </c>
      <c r="M129" s="15">
        <v>260</v>
      </c>
      <c r="N129" s="15">
        <v>139</v>
      </c>
      <c r="O129" s="9">
        <v>54.036908881199544</v>
      </c>
      <c r="P129" s="9">
        <v>29.988465974625143</v>
      </c>
      <c r="Q129" s="9">
        <v>24.048442906574394</v>
      </c>
      <c r="R129" s="8">
        <v>11</v>
      </c>
      <c r="S129" s="8">
        <v>6</v>
      </c>
    </row>
    <row r="130" spans="1:19">
      <c r="A130" s="7" t="s">
        <v>29</v>
      </c>
      <c r="B130" s="25">
        <v>10</v>
      </c>
      <c r="C130" s="15">
        <v>1548</v>
      </c>
      <c r="D130" s="15">
        <v>8</v>
      </c>
      <c r="E130" s="15">
        <v>0</v>
      </c>
      <c r="F130" s="15">
        <v>3</v>
      </c>
      <c r="G130" s="15">
        <v>2</v>
      </c>
      <c r="H130" s="15">
        <v>1128</v>
      </c>
      <c r="I130" s="15">
        <v>74</v>
      </c>
      <c r="J130" s="11">
        <v>8.2340425531914896</v>
      </c>
      <c r="K130" s="11">
        <v>20.918918918918919</v>
      </c>
      <c r="L130" s="13">
        <v>154.80000000000001</v>
      </c>
      <c r="M130" s="15">
        <v>133</v>
      </c>
      <c r="N130" s="15">
        <v>60</v>
      </c>
      <c r="O130" s="9">
        <v>57.622739018087856</v>
      </c>
      <c r="P130" s="9">
        <v>34.366925064599485</v>
      </c>
      <c r="Q130" s="9">
        <v>23.255813953488371</v>
      </c>
      <c r="R130" s="8">
        <v>11</v>
      </c>
      <c r="S130" s="8">
        <v>6</v>
      </c>
    </row>
    <row r="131" spans="1:19">
      <c r="A131" s="7" t="s">
        <v>36</v>
      </c>
      <c r="B131" s="25">
        <v>6</v>
      </c>
      <c r="C131" s="15">
        <v>1015</v>
      </c>
      <c r="D131" s="15">
        <v>4</v>
      </c>
      <c r="E131" s="15">
        <v>0</v>
      </c>
      <c r="F131" s="15"/>
      <c r="G131" s="15">
        <v>3</v>
      </c>
      <c r="H131" s="15">
        <v>716</v>
      </c>
      <c r="I131" s="15">
        <v>32</v>
      </c>
      <c r="J131" s="11">
        <v>8.505586592178771</v>
      </c>
      <c r="K131" s="11">
        <v>31.71875</v>
      </c>
      <c r="L131" s="13">
        <v>169.16666666666666</v>
      </c>
      <c r="M131" s="15">
        <v>100</v>
      </c>
      <c r="N131" s="15">
        <v>35</v>
      </c>
      <c r="O131" s="9">
        <v>60.098522167487687</v>
      </c>
      <c r="P131" s="9">
        <v>39.408866995073893</v>
      </c>
      <c r="Q131" s="9">
        <v>20.689655172413794</v>
      </c>
      <c r="R131" s="8">
        <v>6</v>
      </c>
      <c r="S131" s="8">
        <v>6</v>
      </c>
    </row>
    <row r="132" spans="1:19">
      <c r="A132" s="7" t="s">
        <v>31</v>
      </c>
      <c r="B132" s="25">
        <v>8</v>
      </c>
      <c r="C132" s="15">
        <v>1221</v>
      </c>
      <c r="D132" s="15">
        <v>4</v>
      </c>
      <c r="E132" s="15">
        <v>1</v>
      </c>
      <c r="F132" s="15">
        <v>2</v>
      </c>
      <c r="G132" s="15">
        <v>2</v>
      </c>
      <c r="H132" s="15">
        <v>858</v>
      </c>
      <c r="I132" s="15">
        <v>51</v>
      </c>
      <c r="J132" s="11">
        <v>8.5384615384615383</v>
      </c>
      <c r="K132" s="11">
        <v>23.941176470588236</v>
      </c>
      <c r="L132" s="13">
        <v>152.625</v>
      </c>
      <c r="M132" s="15">
        <v>111</v>
      </c>
      <c r="N132" s="15">
        <v>48</v>
      </c>
      <c r="O132" s="9">
        <v>59.95085995085995</v>
      </c>
      <c r="P132" s="9">
        <v>36.363636363636367</v>
      </c>
      <c r="Q132" s="9">
        <v>23.587223587223587</v>
      </c>
      <c r="R132" s="8">
        <v>8</v>
      </c>
      <c r="S132" s="8">
        <v>5</v>
      </c>
    </row>
    <row r="133" spans="1:19">
      <c r="A133" s="19" t="s">
        <v>32</v>
      </c>
      <c r="B133" s="20">
        <f t="shared" ref="B133:I133" si="32">SUM(B120:B132)</f>
        <v>96</v>
      </c>
      <c r="C133" s="20">
        <f t="shared" si="32"/>
        <v>14902</v>
      </c>
      <c r="D133" s="20">
        <f t="shared" si="32"/>
        <v>56</v>
      </c>
      <c r="E133" s="20">
        <f t="shared" si="32"/>
        <v>4</v>
      </c>
      <c r="F133" s="20">
        <f t="shared" si="32"/>
        <v>24</v>
      </c>
      <c r="G133" s="20">
        <f t="shared" si="32"/>
        <v>24</v>
      </c>
      <c r="H133" s="20">
        <f t="shared" si="32"/>
        <v>10998</v>
      </c>
      <c r="I133" s="20">
        <f t="shared" si="32"/>
        <v>611</v>
      </c>
      <c r="J133" s="21">
        <f t="shared" si="29"/>
        <v>8.1298417894162576</v>
      </c>
      <c r="K133" s="21">
        <f t="shared" si="30"/>
        <v>24.389525368248773</v>
      </c>
      <c r="L133" s="22">
        <f t="shared" si="31"/>
        <v>155.22916666666666</v>
      </c>
      <c r="M133" s="20">
        <f>SUM(M120:M132)</f>
        <v>1242</v>
      </c>
      <c r="N133" s="20">
        <f>SUM(N120:N132)</f>
        <v>564</v>
      </c>
      <c r="O133" s="21">
        <f>P133+Q133</f>
        <v>56.046168299557102</v>
      </c>
      <c r="P133" s="21">
        <f>(M133*4/C133)*100</f>
        <v>33.337807005771033</v>
      </c>
      <c r="Q133" s="21">
        <f>(N133*6/C133)*100</f>
        <v>22.708361293786069</v>
      </c>
      <c r="R133" s="20">
        <f>SUM(R120:R132)</f>
        <v>78</v>
      </c>
      <c r="S133" s="20">
        <f>SUM(S120:S132)</f>
        <v>53</v>
      </c>
    </row>
    <row r="144" spans="1:19">
      <c r="A144" s="23" t="s">
        <v>50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9</v>
      </c>
      <c r="I144" s="4" t="s">
        <v>10</v>
      </c>
      <c r="J144" s="4" t="s">
        <v>11</v>
      </c>
      <c r="K144" s="4" t="s">
        <v>12</v>
      </c>
      <c r="L144" s="30" t="s">
        <v>13</v>
      </c>
      <c r="M144" s="5" t="s">
        <v>14</v>
      </c>
      <c r="N144" s="5" t="s">
        <v>15</v>
      </c>
      <c r="O144" s="6" t="s">
        <v>16</v>
      </c>
      <c r="P144" s="5" t="s">
        <v>17</v>
      </c>
      <c r="Q144" s="5" t="s">
        <v>18</v>
      </c>
      <c r="R144" s="4" t="s">
        <v>19</v>
      </c>
      <c r="S144" s="4">
        <v>50</v>
      </c>
    </row>
    <row r="145" spans="1:19">
      <c r="A145" s="7" t="s">
        <v>20</v>
      </c>
      <c r="B145" s="8">
        <v>2</v>
      </c>
      <c r="C145" s="8">
        <v>439</v>
      </c>
      <c r="D145" s="8">
        <v>2</v>
      </c>
      <c r="E145" s="8">
        <v>2</v>
      </c>
      <c r="F145" s="8"/>
      <c r="G145" s="8">
        <v>1</v>
      </c>
      <c r="H145" s="8">
        <v>234</v>
      </c>
      <c r="I145" s="8">
        <v>8</v>
      </c>
      <c r="J145" s="9">
        <f>C145/(H145/6)</f>
        <v>11.256410256410257</v>
      </c>
      <c r="K145" s="9">
        <f>C145/I145</f>
        <v>54.875</v>
      </c>
      <c r="L145" s="10">
        <f>C145/B145</f>
        <v>219.5</v>
      </c>
      <c r="M145" s="8">
        <v>50</v>
      </c>
      <c r="N145" s="8">
        <v>14</v>
      </c>
      <c r="O145" s="9">
        <f>P145+Q145</f>
        <v>64.692482915717534</v>
      </c>
      <c r="P145" s="11">
        <f>(M145*4/C145)*100</f>
        <v>45.558086560364465</v>
      </c>
      <c r="Q145" s="11">
        <f>(N145*6/C145)*100</f>
        <v>19.134396355353076</v>
      </c>
      <c r="R145" s="8">
        <v>4</v>
      </c>
      <c r="S145" s="8">
        <v>4</v>
      </c>
    </row>
    <row r="146" spans="1:19">
      <c r="A146" s="7" t="s">
        <v>21</v>
      </c>
      <c r="B146" s="8">
        <v>4</v>
      </c>
      <c r="C146" s="8">
        <v>550</v>
      </c>
      <c r="D146" s="8">
        <v>1</v>
      </c>
      <c r="E146" s="8"/>
      <c r="F146" s="8">
        <v>1</v>
      </c>
      <c r="G146" s="8">
        <v>1</v>
      </c>
      <c r="H146" s="8">
        <v>440</v>
      </c>
      <c r="I146" s="8">
        <v>34</v>
      </c>
      <c r="J146" s="9">
        <f>C146/(H146/6)</f>
        <v>7.5000000000000009</v>
      </c>
      <c r="K146" s="9">
        <f>C146/I146</f>
        <v>16.176470588235293</v>
      </c>
      <c r="L146" s="10">
        <f>C146/B146</f>
        <v>137.5</v>
      </c>
      <c r="M146" s="8">
        <v>52</v>
      </c>
      <c r="N146" s="8">
        <v>14</v>
      </c>
      <c r="O146" s="9">
        <f t="shared" ref="O146:O151" si="33">P146+Q146</f>
        <v>66.514806378132121</v>
      </c>
      <c r="P146" s="11">
        <f>(M146*4/C145)*100</f>
        <v>47.380410022779046</v>
      </c>
      <c r="Q146" s="11">
        <f>(N146*6/C145)*100</f>
        <v>19.134396355353076</v>
      </c>
      <c r="R146" s="8">
        <v>1</v>
      </c>
      <c r="S146" s="8">
        <v>2</v>
      </c>
    </row>
    <row r="147" spans="1:19">
      <c r="A147" s="7" t="s">
        <v>22</v>
      </c>
      <c r="B147" s="8">
        <v>4</v>
      </c>
      <c r="C147" s="8">
        <v>506</v>
      </c>
      <c r="D147" s="8">
        <v>1</v>
      </c>
      <c r="E147" s="8"/>
      <c r="F147" s="8">
        <v>2</v>
      </c>
      <c r="G147" s="8"/>
      <c r="H147" s="8">
        <v>466</v>
      </c>
      <c r="I147" s="8">
        <v>32</v>
      </c>
      <c r="J147" s="9">
        <f>C147/(H147/6)</f>
        <v>6.5150214592274676</v>
      </c>
      <c r="K147" s="9">
        <f>C147/I147</f>
        <v>15.8125</v>
      </c>
      <c r="L147" s="10">
        <f>C147/B147</f>
        <v>126.5</v>
      </c>
      <c r="M147" s="8">
        <v>36</v>
      </c>
      <c r="N147" s="8">
        <v>10</v>
      </c>
      <c r="O147" s="9">
        <f t="shared" si="33"/>
        <v>40.316205533596843</v>
      </c>
      <c r="P147" s="11">
        <f t="shared" ref="P147:P157" si="34">(M147*4/C147)*100</f>
        <v>28.458498023715418</v>
      </c>
      <c r="Q147" s="11">
        <f t="shared" ref="Q147:Q157" si="35">(N147*6/C147)*100</f>
        <v>11.857707509881422</v>
      </c>
      <c r="R147" s="8">
        <v>1</v>
      </c>
      <c r="S147" s="8"/>
    </row>
    <row r="148" spans="1:19">
      <c r="A148" s="7" t="s">
        <v>23</v>
      </c>
      <c r="B148" s="8">
        <v>8</v>
      </c>
      <c r="C148" s="8">
        <v>1429</v>
      </c>
      <c r="D148" s="8">
        <v>6</v>
      </c>
      <c r="E148" s="8">
        <v>1</v>
      </c>
      <c r="F148" s="12">
        <v>3</v>
      </c>
      <c r="G148" s="12">
        <v>1</v>
      </c>
      <c r="H148" s="8">
        <v>954</v>
      </c>
      <c r="I148" s="8">
        <v>45</v>
      </c>
      <c r="J148" s="9">
        <f>C148/(H148/6)</f>
        <v>8.9874213836477992</v>
      </c>
      <c r="K148" s="9">
        <f>C148/I148</f>
        <v>31.755555555555556</v>
      </c>
      <c r="L148" s="10">
        <f>C148/B148</f>
        <v>178.625</v>
      </c>
      <c r="M148" s="8">
        <v>98</v>
      </c>
      <c r="N148" s="8">
        <v>69</v>
      </c>
      <c r="O148" s="9">
        <f t="shared" si="33"/>
        <v>56.403079076277109</v>
      </c>
      <c r="P148" s="11">
        <f t="shared" si="34"/>
        <v>27.431770468859341</v>
      </c>
      <c r="Q148" s="11">
        <f t="shared" si="35"/>
        <v>28.971308607417772</v>
      </c>
      <c r="R148" s="8">
        <v>10</v>
      </c>
      <c r="S148" s="8">
        <v>8</v>
      </c>
    </row>
    <row r="149" spans="1:19">
      <c r="A149" s="7" t="s">
        <v>24</v>
      </c>
      <c r="B149" s="8">
        <v>6</v>
      </c>
      <c r="C149" s="8">
        <v>960</v>
      </c>
      <c r="D149" s="8">
        <v>4</v>
      </c>
      <c r="E149" s="8"/>
      <c r="F149" s="12"/>
      <c r="G149" s="12">
        <v>3</v>
      </c>
      <c r="H149" s="8">
        <v>702</v>
      </c>
      <c r="I149" s="8">
        <v>36</v>
      </c>
      <c r="J149" s="9">
        <v>8.2051282051282044</v>
      </c>
      <c r="K149" s="9">
        <v>26.666666666666668</v>
      </c>
      <c r="L149" s="10">
        <v>160</v>
      </c>
      <c r="M149" s="14">
        <v>74</v>
      </c>
      <c r="N149" s="14">
        <v>40</v>
      </c>
      <c r="O149" s="9">
        <f t="shared" si="33"/>
        <v>55.833333333333336</v>
      </c>
      <c r="P149" s="11">
        <f t="shared" si="34"/>
        <v>30.833333333333336</v>
      </c>
      <c r="Q149" s="11">
        <f t="shared" si="35"/>
        <v>25</v>
      </c>
      <c r="R149" s="8">
        <v>4</v>
      </c>
      <c r="S149" s="8">
        <v>6</v>
      </c>
    </row>
    <row r="150" spans="1:19">
      <c r="A150" s="7" t="s">
        <v>26</v>
      </c>
      <c r="B150" s="8">
        <v>4</v>
      </c>
      <c r="C150" s="8">
        <v>619</v>
      </c>
      <c r="D150" s="8">
        <v>4</v>
      </c>
      <c r="E150" s="8"/>
      <c r="F150" s="8"/>
      <c r="G150" s="8">
        <v>2</v>
      </c>
      <c r="H150" s="8">
        <v>466</v>
      </c>
      <c r="I150" s="8">
        <v>23</v>
      </c>
      <c r="J150" s="9">
        <v>7.969957081545064</v>
      </c>
      <c r="K150" s="9">
        <v>26.913043478260871</v>
      </c>
      <c r="L150" s="10">
        <v>154.75</v>
      </c>
      <c r="M150" s="8">
        <v>37</v>
      </c>
      <c r="N150" s="8">
        <v>28</v>
      </c>
      <c r="O150" s="9">
        <f t="shared" si="33"/>
        <v>51.050080775444265</v>
      </c>
      <c r="P150" s="11">
        <f t="shared" si="34"/>
        <v>23.909531502423263</v>
      </c>
      <c r="Q150" s="11">
        <f t="shared" si="35"/>
        <v>27.140549273021001</v>
      </c>
      <c r="R150" s="8">
        <v>3</v>
      </c>
      <c r="S150" s="8">
        <v>2</v>
      </c>
    </row>
    <row r="151" spans="1:19">
      <c r="A151" s="7" t="s">
        <v>27</v>
      </c>
      <c r="B151" s="8">
        <v>8</v>
      </c>
      <c r="C151" s="8">
        <v>1236</v>
      </c>
      <c r="D151" s="8">
        <v>6</v>
      </c>
      <c r="E151" s="8">
        <v>1</v>
      </c>
      <c r="F151" s="8">
        <v>2</v>
      </c>
      <c r="G151" s="8">
        <v>2</v>
      </c>
      <c r="H151" s="8">
        <v>919</v>
      </c>
      <c r="I151" s="8">
        <v>55</v>
      </c>
      <c r="J151" s="9">
        <v>8.0696409140369969</v>
      </c>
      <c r="K151" s="9">
        <v>22.472727272727273</v>
      </c>
      <c r="L151" s="10">
        <v>154.5</v>
      </c>
      <c r="M151" s="8">
        <v>82</v>
      </c>
      <c r="N151" s="8">
        <v>51</v>
      </c>
      <c r="O151" s="9">
        <f t="shared" si="33"/>
        <v>51.29449838187702</v>
      </c>
      <c r="P151" s="11">
        <f t="shared" si="34"/>
        <v>26.537216828478964</v>
      </c>
      <c r="Q151" s="11">
        <f t="shared" si="35"/>
        <v>24.757281553398059</v>
      </c>
      <c r="R151" s="8">
        <v>9</v>
      </c>
      <c r="S151" s="8">
        <v>8</v>
      </c>
    </row>
    <row r="152" spans="1:19">
      <c r="A152" s="7" t="s">
        <v>28</v>
      </c>
      <c r="B152" s="25">
        <v>4</v>
      </c>
      <c r="C152" s="15">
        <v>764</v>
      </c>
      <c r="D152" s="15">
        <v>4</v>
      </c>
      <c r="E152" s="15">
        <v>2</v>
      </c>
      <c r="F152" s="15">
        <v>2</v>
      </c>
      <c r="G152" s="15"/>
      <c r="H152" s="15">
        <v>480</v>
      </c>
      <c r="I152" s="15">
        <v>16</v>
      </c>
      <c r="J152" s="11">
        <v>9.5500000000000007</v>
      </c>
      <c r="K152" s="11">
        <v>47.75</v>
      </c>
      <c r="L152" s="13">
        <v>191</v>
      </c>
      <c r="M152" s="56">
        <v>58</v>
      </c>
      <c r="N152" s="15">
        <v>34</v>
      </c>
      <c r="O152" s="9">
        <v>57.068062827225127</v>
      </c>
      <c r="P152" s="9">
        <v>30.366492146596858</v>
      </c>
      <c r="Q152" s="9">
        <v>26.701570680628272</v>
      </c>
      <c r="R152" s="8">
        <v>6</v>
      </c>
      <c r="S152" s="8">
        <v>6</v>
      </c>
    </row>
    <row r="153" spans="1:19">
      <c r="A153" s="7" t="s">
        <v>38</v>
      </c>
      <c r="B153" s="25">
        <v>4</v>
      </c>
      <c r="C153" s="15">
        <v>624</v>
      </c>
      <c r="D153" s="15">
        <v>1</v>
      </c>
      <c r="E153" s="15">
        <v>1</v>
      </c>
      <c r="F153" s="15">
        <v>1</v>
      </c>
      <c r="G153" s="15">
        <v>1</v>
      </c>
      <c r="H153" s="15">
        <v>458</v>
      </c>
      <c r="I153" s="15">
        <v>25</v>
      </c>
      <c r="J153" s="11">
        <v>8.1746724890829707</v>
      </c>
      <c r="K153" s="11">
        <v>24.96</v>
      </c>
      <c r="L153" s="13">
        <v>156</v>
      </c>
      <c r="M153" s="56">
        <v>50</v>
      </c>
      <c r="N153" s="15">
        <v>21</v>
      </c>
      <c r="O153" s="9">
        <v>52.243589743589745</v>
      </c>
      <c r="P153" s="9">
        <v>32.051282051282051</v>
      </c>
      <c r="Q153" s="9">
        <v>20.192307692307693</v>
      </c>
      <c r="R153" s="8">
        <v>4</v>
      </c>
      <c r="S153" s="8">
        <v>2</v>
      </c>
    </row>
    <row r="154" spans="1:19">
      <c r="A154" s="7" t="s">
        <v>29</v>
      </c>
      <c r="B154" s="25">
        <v>6</v>
      </c>
      <c r="C154" s="15">
        <v>715</v>
      </c>
      <c r="D154" s="15">
        <v>1</v>
      </c>
      <c r="E154" s="15">
        <v>0</v>
      </c>
      <c r="F154" s="15">
        <v>1</v>
      </c>
      <c r="G154" s="15">
        <v>2</v>
      </c>
      <c r="H154" s="15">
        <v>659</v>
      </c>
      <c r="I154" s="15">
        <v>38</v>
      </c>
      <c r="J154" s="11">
        <v>6.5098634294385436</v>
      </c>
      <c r="K154" s="11">
        <v>18.815789473684209</v>
      </c>
      <c r="L154" s="13">
        <v>119.16666666666667</v>
      </c>
      <c r="M154" s="56">
        <v>44</v>
      </c>
      <c r="N154" s="15">
        <v>21</v>
      </c>
      <c r="O154" s="9">
        <v>42.23776223776224</v>
      </c>
      <c r="P154" s="9">
        <v>24.615384615384617</v>
      </c>
      <c r="Q154" s="9">
        <v>17.622377622377623</v>
      </c>
      <c r="R154" s="8">
        <v>4</v>
      </c>
      <c r="S154" s="8">
        <v>2</v>
      </c>
    </row>
    <row r="155" spans="1:19">
      <c r="A155" s="7" t="s">
        <v>36</v>
      </c>
      <c r="B155" s="25">
        <v>6</v>
      </c>
      <c r="C155" s="15">
        <v>1037</v>
      </c>
      <c r="D155" s="15">
        <v>5</v>
      </c>
      <c r="E155" s="15">
        <v>0</v>
      </c>
      <c r="F155" s="15">
        <v>2</v>
      </c>
      <c r="G155" s="15">
        <v>1</v>
      </c>
      <c r="H155" s="15">
        <v>653</v>
      </c>
      <c r="I155" s="15">
        <v>36</v>
      </c>
      <c r="J155" s="11">
        <v>9.5283307810107196</v>
      </c>
      <c r="K155" s="11">
        <v>28.805555555555557</v>
      </c>
      <c r="L155" s="13">
        <v>172.83333333333334</v>
      </c>
      <c r="M155" s="56">
        <v>78</v>
      </c>
      <c r="N155" s="15">
        <v>55</v>
      </c>
      <c r="O155" s="9">
        <v>61.909353905496623</v>
      </c>
      <c r="P155" s="9">
        <v>30.086788813886212</v>
      </c>
      <c r="Q155" s="9">
        <v>31.822565091610418</v>
      </c>
      <c r="R155" s="8">
        <v>6</v>
      </c>
      <c r="S155" s="8">
        <v>5</v>
      </c>
    </row>
    <row r="156" spans="1:19">
      <c r="A156" s="7" t="s">
        <v>31</v>
      </c>
      <c r="B156" s="25">
        <v>2</v>
      </c>
      <c r="C156" s="15">
        <v>314</v>
      </c>
      <c r="D156" s="15">
        <v>2</v>
      </c>
      <c r="E156" s="15">
        <v>0</v>
      </c>
      <c r="F156" s="15"/>
      <c r="G156" s="15">
        <v>1</v>
      </c>
      <c r="H156" s="15">
        <v>217</v>
      </c>
      <c r="I156" s="15">
        <v>9</v>
      </c>
      <c r="J156" s="11">
        <v>8.6820276497695854</v>
      </c>
      <c r="K156" s="11">
        <v>34.888888888888886</v>
      </c>
      <c r="L156" s="13">
        <v>157</v>
      </c>
      <c r="M156" s="56">
        <v>31</v>
      </c>
      <c r="N156" s="15">
        <v>10</v>
      </c>
      <c r="O156" s="9">
        <v>58.598726114649679</v>
      </c>
      <c r="P156" s="9">
        <v>39.490445859872615</v>
      </c>
      <c r="Q156" s="9">
        <v>19.108280254777071</v>
      </c>
      <c r="R156" s="8">
        <v>2</v>
      </c>
      <c r="S156" s="8">
        <v>2</v>
      </c>
    </row>
    <row r="157" spans="1:19">
      <c r="A157" s="19" t="s">
        <v>32</v>
      </c>
      <c r="B157" s="20">
        <f t="shared" ref="B157:I157" si="36">SUM(B145:B156)</f>
        <v>58</v>
      </c>
      <c r="C157" s="20">
        <f t="shared" si="36"/>
        <v>9193</v>
      </c>
      <c r="D157" s="20">
        <f t="shared" si="36"/>
        <v>37</v>
      </c>
      <c r="E157" s="20">
        <f t="shared" si="36"/>
        <v>7</v>
      </c>
      <c r="F157" s="20">
        <f t="shared" si="36"/>
        <v>14</v>
      </c>
      <c r="G157" s="20">
        <f t="shared" si="36"/>
        <v>15</v>
      </c>
      <c r="H157" s="20">
        <f t="shared" si="36"/>
        <v>6648</v>
      </c>
      <c r="I157" s="20">
        <f t="shared" si="36"/>
        <v>357</v>
      </c>
      <c r="J157" s="21">
        <f>C157/(H157/6)</f>
        <v>8.2969314079422389</v>
      </c>
      <c r="K157" s="21">
        <f>C157/I157</f>
        <v>25.750700280112046</v>
      </c>
      <c r="L157" s="22">
        <f>C157/B157</f>
        <v>158.5</v>
      </c>
      <c r="M157" s="20">
        <f>SUM(M145:M156)</f>
        <v>690</v>
      </c>
      <c r="N157" s="20">
        <f>SUM(N145:N156)</f>
        <v>367</v>
      </c>
      <c r="O157" s="21">
        <f>P157+Q157</f>
        <v>53.975851191123681</v>
      </c>
      <c r="P157" s="21">
        <f t="shared" si="34"/>
        <v>30.022843467855974</v>
      </c>
      <c r="Q157" s="21">
        <f t="shared" si="35"/>
        <v>23.953007723267703</v>
      </c>
      <c r="R157" s="20">
        <f>SUM(R145:R156)</f>
        <v>54</v>
      </c>
      <c r="S157" s="20">
        <f>SUM(S145:S156)</f>
        <v>47</v>
      </c>
    </row>
    <row r="159" spans="1:19">
      <c r="A159" s="62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</row>
    <row r="160" spans="1:19">
      <c r="A160" s="65" t="s">
        <v>51</v>
      </c>
      <c r="B160" s="5" t="s">
        <v>3</v>
      </c>
      <c r="C160" s="5" t="s">
        <v>4</v>
      </c>
      <c r="D160" s="4" t="s">
        <v>5</v>
      </c>
      <c r="E160" s="4" t="s">
        <v>6</v>
      </c>
      <c r="F160" s="4" t="s">
        <v>7</v>
      </c>
      <c r="G160" s="4" t="s">
        <v>8</v>
      </c>
      <c r="H160" s="4" t="s">
        <v>9</v>
      </c>
      <c r="I160" s="4" t="s">
        <v>10</v>
      </c>
      <c r="J160" s="4" t="s">
        <v>11</v>
      </c>
      <c r="K160" s="4" t="s">
        <v>12</v>
      </c>
      <c r="L160" s="4" t="s">
        <v>13</v>
      </c>
      <c r="M160" s="4" t="s">
        <v>14</v>
      </c>
      <c r="N160" s="4" t="s">
        <v>15</v>
      </c>
      <c r="O160" s="4" t="s">
        <v>16</v>
      </c>
      <c r="P160" s="4" t="s">
        <v>17</v>
      </c>
      <c r="Q160" s="4" t="s">
        <v>18</v>
      </c>
      <c r="R160" s="4" t="s">
        <v>19</v>
      </c>
      <c r="S160" s="4">
        <v>50</v>
      </c>
    </row>
    <row r="161" spans="1:19">
      <c r="A161" s="28" t="s">
        <v>52</v>
      </c>
      <c r="B161" s="14">
        <v>74</v>
      </c>
      <c r="C161" s="14">
        <v>11575</v>
      </c>
      <c r="D161" s="8">
        <v>45</v>
      </c>
      <c r="E161" s="8">
        <v>5</v>
      </c>
      <c r="F161" s="8">
        <v>20</v>
      </c>
      <c r="G161" s="8">
        <v>17</v>
      </c>
      <c r="H161" s="8">
        <v>8471</v>
      </c>
      <c r="I161" s="10">
        <v>471</v>
      </c>
      <c r="J161" s="11">
        <f t="shared" ref="J161:J172" si="37">C161/(H161/6)</f>
        <v>8.1985597922323219</v>
      </c>
      <c r="K161" s="11">
        <f t="shared" ref="K161:K172" si="38">C161/I161</f>
        <v>24.575371549893841</v>
      </c>
      <c r="L161" s="10">
        <v>156.41891891891891</v>
      </c>
      <c r="M161" s="8">
        <v>950</v>
      </c>
      <c r="N161" s="8">
        <v>353</v>
      </c>
      <c r="O161" s="11">
        <v>51.127429805615549</v>
      </c>
      <c r="P161" s="11">
        <f t="shared" ref="P161:P171" si="39">(M161*4/C161)*100</f>
        <v>32.829373650107989</v>
      </c>
      <c r="Q161" s="11">
        <f t="shared" ref="Q161:Q171" si="40">(N161*6/C161)*100</f>
        <v>18.29805615550756</v>
      </c>
      <c r="R161" s="8">
        <v>54</v>
      </c>
      <c r="S161" s="8">
        <v>51</v>
      </c>
    </row>
    <row r="162" spans="1:19">
      <c r="A162" s="54" t="s">
        <v>53</v>
      </c>
      <c r="B162" s="14">
        <v>58</v>
      </c>
      <c r="C162" s="14">
        <v>9650</v>
      </c>
      <c r="D162" s="8">
        <v>43</v>
      </c>
      <c r="E162" s="8">
        <v>9</v>
      </c>
      <c r="F162" s="8">
        <v>15</v>
      </c>
      <c r="G162" s="8">
        <v>13</v>
      </c>
      <c r="H162" s="8">
        <v>6762</v>
      </c>
      <c r="I162" s="10">
        <v>369</v>
      </c>
      <c r="J162" s="11">
        <f t="shared" si="37"/>
        <v>8.562555456965395</v>
      </c>
      <c r="K162" s="11">
        <f t="shared" si="38"/>
        <v>26.151761517615178</v>
      </c>
      <c r="L162" s="10">
        <v>166.37931034482759</v>
      </c>
      <c r="M162" s="8">
        <v>803</v>
      </c>
      <c r="N162" s="8">
        <v>380</v>
      </c>
      <c r="O162" s="11">
        <v>56.911917098445592</v>
      </c>
      <c r="P162" s="11">
        <f t="shared" si="39"/>
        <v>33.284974093264246</v>
      </c>
      <c r="Q162" s="11">
        <f t="shared" si="40"/>
        <v>23.626943005181346</v>
      </c>
      <c r="R162" s="8">
        <v>58</v>
      </c>
      <c r="S162" s="8">
        <v>41</v>
      </c>
    </row>
    <row r="163" spans="1:19">
      <c r="A163" s="54" t="s">
        <v>54</v>
      </c>
      <c r="B163" s="14">
        <v>42</v>
      </c>
      <c r="C163" s="14">
        <v>6319</v>
      </c>
      <c r="D163" s="8">
        <v>25</v>
      </c>
      <c r="E163" s="8">
        <v>2</v>
      </c>
      <c r="F163" s="8">
        <v>11</v>
      </c>
      <c r="G163" s="8">
        <v>9</v>
      </c>
      <c r="H163" s="8">
        <v>4710</v>
      </c>
      <c r="I163" s="10">
        <v>281</v>
      </c>
      <c r="J163" s="11">
        <f t="shared" si="37"/>
        <v>8.0496815286624201</v>
      </c>
      <c r="K163" s="11">
        <f t="shared" si="38"/>
        <v>22.487544483985765</v>
      </c>
      <c r="L163" s="10">
        <v>152</v>
      </c>
      <c r="M163" s="8">
        <v>497</v>
      </c>
      <c r="N163" s="8">
        <v>190</v>
      </c>
      <c r="O163" s="11">
        <v>49.501503402437095</v>
      </c>
      <c r="P163" s="11">
        <f t="shared" si="39"/>
        <v>31.460674157303369</v>
      </c>
      <c r="Q163" s="11">
        <f t="shared" si="40"/>
        <v>18.040829245133725</v>
      </c>
      <c r="R163" s="8">
        <v>29</v>
      </c>
      <c r="S163" s="8">
        <v>26</v>
      </c>
    </row>
    <row r="164" spans="1:19">
      <c r="A164" s="54" t="s">
        <v>40</v>
      </c>
      <c r="B164" s="14">
        <v>14</v>
      </c>
      <c r="C164" s="14">
        <v>2403</v>
      </c>
      <c r="D164" s="8">
        <v>13</v>
      </c>
      <c r="E164" s="8">
        <v>0</v>
      </c>
      <c r="F164" s="8">
        <v>4</v>
      </c>
      <c r="G164" s="8">
        <v>3</v>
      </c>
      <c r="H164" s="8">
        <v>1665</v>
      </c>
      <c r="I164" s="10">
        <v>84</v>
      </c>
      <c r="J164" s="11">
        <f t="shared" si="37"/>
        <v>8.6594594594594589</v>
      </c>
      <c r="K164" s="11">
        <f t="shared" si="38"/>
        <v>28.607142857142858</v>
      </c>
      <c r="L164" s="10">
        <v>171.64285714285714</v>
      </c>
      <c r="M164" s="8">
        <v>106</v>
      </c>
      <c r="N164" s="8">
        <v>57</v>
      </c>
      <c r="O164" s="11">
        <v>31.876820640865581</v>
      </c>
      <c r="P164" s="11">
        <f t="shared" si="39"/>
        <v>17.644610903037869</v>
      </c>
      <c r="Q164" s="11">
        <f t="shared" si="40"/>
        <v>14.232209737827715</v>
      </c>
      <c r="R164" s="8">
        <v>16</v>
      </c>
      <c r="S164" s="8">
        <v>10</v>
      </c>
    </row>
    <row r="165" spans="1:19">
      <c r="A165" s="54" t="s">
        <v>41</v>
      </c>
      <c r="B165" s="14">
        <v>22</v>
      </c>
      <c r="C165" s="14">
        <v>3256</v>
      </c>
      <c r="D165" s="14">
        <v>11</v>
      </c>
      <c r="E165" s="14">
        <v>1</v>
      </c>
      <c r="F165" s="14">
        <v>6</v>
      </c>
      <c r="G165" s="14">
        <v>5</v>
      </c>
      <c r="H165" s="14">
        <v>2461</v>
      </c>
      <c r="I165" s="13">
        <v>131</v>
      </c>
      <c r="J165" s="11">
        <f t="shared" si="37"/>
        <v>7.9382364892320192</v>
      </c>
      <c r="K165" s="11">
        <f t="shared" si="38"/>
        <v>24.854961832061068</v>
      </c>
      <c r="L165" s="13">
        <v>148</v>
      </c>
      <c r="M165" s="14">
        <v>245</v>
      </c>
      <c r="N165" s="14">
        <v>90</v>
      </c>
      <c r="O165" s="11">
        <v>46.683046683046683</v>
      </c>
      <c r="P165" s="11">
        <f t="shared" si="39"/>
        <v>30.0982800982801</v>
      </c>
      <c r="Q165" s="11">
        <f t="shared" si="40"/>
        <v>16.584766584766587</v>
      </c>
      <c r="R165" s="14">
        <v>19</v>
      </c>
      <c r="S165" s="14">
        <v>15</v>
      </c>
    </row>
    <row r="166" spans="1:19">
      <c r="A166" s="54" t="s">
        <v>42</v>
      </c>
      <c r="B166" s="14">
        <v>38</v>
      </c>
      <c r="C166" s="14">
        <v>5238</v>
      </c>
      <c r="D166" s="14">
        <v>13</v>
      </c>
      <c r="E166" s="14">
        <v>3</v>
      </c>
      <c r="F166" s="14">
        <v>8</v>
      </c>
      <c r="G166" s="14">
        <v>11</v>
      </c>
      <c r="H166" s="14">
        <v>4157</v>
      </c>
      <c r="I166" s="13">
        <v>209</v>
      </c>
      <c r="J166" s="11">
        <f t="shared" si="37"/>
        <v>7.5602598027423618</v>
      </c>
      <c r="K166" s="11">
        <f t="shared" si="38"/>
        <v>25.062200956937801</v>
      </c>
      <c r="L166" s="13">
        <v>137.84210526315789</v>
      </c>
      <c r="M166" s="14">
        <v>409</v>
      </c>
      <c r="N166" s="14">
        <v>156</v>
      </c>
      <c r="O166" s="11">
        <v>49.10271095838106</v>
      </c>
      <c r="P166" s="11">
        <f t="shared" si="39"/>
        <v>31.233295150820922</v>
      </c>
      <c r="Q166" s="11">
        <f t="shared" si="40"/>
        <v>17.869415807560138</v>
      </c>
      <c r="R166" s="14">
        <v>28</v>
      </c>
      <c r="S166" s="14">
        <v>18</v>
      </c>
    </row>
    <row r="167" spans="1:19">
      <c r="A167" s="54" t="s">
        <v>43</v>
      </c>
      <c r="B167" s="14">
        <v>10</v>
      </c>
      <c r="C167" s="14">
        <v>1435</v>
      </c>
      <c r="D167" s="14">
        <v>4</v>
      </c>
      <c r="E167" s="14">
        <v>0</v>
      </c>
      <c r="F167" s="14">
        <v>1</v>
      </c>
      <c r="G167" s="14">
        <v>4</v>
      </c>
      <c r="H167" s="14">
        <v>1136</v>
      </c>
      <c r="I167" s="13">
        <v>58</v>
      </c>
      <c r="J167" s="11">
        <v>7.579225352112676</v>
      </c>
      <c r="K167" s="11">
        <v>24.741379310344829</v>
      </c>
      <c r="L167" s="13">
        <v>143.5</v>
      </c>
      <c r="M167" s="14">
        <v>109</v>
      </c>
      <c r="N167" s="14">
        <v>41</v>
      </c>
      <c r="O167" s="11">
        <v>47.526132404181183</v>
      </c>
      <c r="P167" s="11">
        <v>30.383275261324044</v>
      </c>
      <c r="Q167" s="11">
        <v>17.142857142857142</v>
      </c>
      <c r="R167" s="14">
        <v>4</v>
      </c>
      <c r="S167" s="14">
        <v>6</v>
      </c>
    </row>
    <row r="168" spans="1:19">
      <c r="A168" s="28" t="s">
        <v>55</v>
      </c>
      <c r="B168" s="14">
        <v>58</v>
      </c>
      <c r="C168" s="14">
        <v>9554</v>
      </c>
      <c r="D168" s="14">
        <v>40</v>
      </c>
      <c r="E168" s="14">
        <v>9</v>
      </c>
      <c r="F168" s="14">
        <v>15</v>
      </c>
      <c r="G168" s="14">
        <v>13</v>
      </c>
      <c r="H168" s="14">
        <v>6414</v>
      </c>
      <c r="I168" s="13">
        <v>385</v>
      </c>
      <c r="J168" s="11">
        <f t="shared" si="37"/>
        <v>8.9373246024321791</v>
      </c>
      <c r="K168" s="11">
        <f t="shared" si="38"/>
        <v>24.815584415584414</v>
      </c>
      <c r="L168" s="13">
        <v>164.72413793103448</v>
      </c>
      <c r="M168" s="14">
        <v>775</v>
      </c>
      <c r="N168" s="14">
        <v>487</v>
      </c>
      <c r="O168" s="11">
        <v>63.031191124136484</v>
      </c>
      <c r="P168" s="11">
        <f t="shared" si="39"/>
        <v>32.447142558090853</v>
      </c>
      <c r="Q168" s="11">
        <f t="shared" si="40"/>
        <v>30.584048566045634</v>
      </c>
      <c r="R168" s="14">
        <v>49</v>
      </c>
      <c r="S168" s="14">
        <v>38</v>
      </c>
    </row>
    <row r="169" spans="1:19">
      <c r="A169" s="28" t="s">
        <v>47</v>
      </c>
      <c r="B169" s="14">
        <v>22</v>
      </c>
      <c r="C169" s="14">
        <v>3547</v>
      </c>
      <c r="D169" s="14">
        <v>13</v>
      </c>
      <c r="E169" s="14">
        <v>2</v>
      </c>
      <c r="F169" s="14">
        <v>8</v>
      </c>
      <c r="G169" s="14">
        <v>3</v>
      </c>
      <c r="H169" s="14">
        <v>2621</v>
      </c>
      <c r="I169" s="13">
        <v>136</v>
      </c>
      <c r="J169" s="11">
        <f t="shared" si="37"/>
        <v>8.1198016024418163</v>
      </c>
      <c r="K169" s="11">
        <f t="shared" si="38"/>
        <v>26.080882352941178</v>
      </c>
      <c r="L169" s="13">
        <v>161.22727272727272</v>
      </c>
      <c r="M169" s="14">
        <v>271</v>
      </c>
      <c r="N169" s="14">
        <v>120</v>
      </c>
      <c r="O169" s="11">
        <v>50.859881590076128</v>
      </c>
      <c r="P169" s="11">
        <f t="shared" si="39"/>
        <v>30.561037496475898</v>
      </c>
      <c r="Q169" s="11">
        <f t="shared" si="40"/>
        <v>20.298844093600227</v>
      </c>
      <c r="R169" s="14">
        <v>23</v>
      </c>
      <c r="S169" s="14">
        <v>16</v>
      </c>
    </row>
    <row r="170" spans="1:19">
      <c r="A170" s="28" t="s">
        <v>56</v>
      </c>
      <c r="B170" s="14">
        <v>96</v>
      </c>
      <c r="C170" s="14">
        <v>14902</v>
      </c>
      <c r="D170" s="14">
        <v>56</v>
      </c>
      <c r="E170" s="14">
        <v>4</v>
      </c>
      <c r="F170" s="14">
        <v>24</v>
      </c>
      <c r="G170" s="14">
        <v>24</v>
      </c>
      <c r="H170" s="14">
        <v>10998</v>
      </c>
      <c r="I170" s="13">
        <v>611</v>
      </c>
      <c r="J170" s="11">
        <f t="shared" si="37"/>
        <v>8.1298417894162576</v>
      </c>
      <c r="K170" s="11">
        <f t="shared" si="38"/>
        <v>24.389525368248773</v>
      </c>
      <c r="L170" s="13">
        <v>155.22916666666666</v>
      </c>
      <c r="M170" s="14">
        <v>1242</v>
      </c>
      <c r="N170" s="14">
        <v>564</v>
      </c>
      <c r="O170" s="11">
        <v>56.046168299557102</v>
      </c>
      <c r="P170" s="11">
        <f t="shared" si="39"/>
        <v>33.337807005771033</v>
      </c>
      <c r="Q170" s="11">
        <f t="shared" si="40"/>
        <v>22.708361293786069</v>
      </c>
      <c r="R170" s="14">
        <v>78</v>
      </c>
      <c r="S170" s="14">
        <v>53</v>
      </c>
    </row>
    <row r="171" spans="1:19">
      <c r="A171" s="28" t="s">
        <v>50</v>
      </c>
      <c r="B171" s="14">
        <v>58</v>
      </c>
      <c r="C171" s="14">
        <v>9193</v>
      </c>
      <c r="D171" s="14">
        <v>37</v>
      </c>
      <c r="E171" s="14">
        <v>7</v>
      </c>
      <c r="F171" s="14">
        <v>14</v>
      </c>
      <c r="G171" s="14">
        <v>15</v>
      </c>
      <c r="H171" s="14">
        <v>6648</v>
      </c>
      <c r="I171" s="13">
        <v>357</v>
      </c>
      <c r="J171" s="11">
        <f t="shared" si="37"/>
        <v>8.2969314079422389</v>
      </c>
      <c r="K171" s="11">
        <f t="shared" si="38"/>
        <v>25.750700280112046</v>
      </c>
      <c r="L171" s="13">
        <v>158.5</v>
      </c>
      <c r="M171" s="14">
        <v>690</v>
      </c>
      <c r="N171" s="14">
        <v>367</v>
      </c>
      <c r="O171" s="11">
        <v>53.975851191123681</v>
      </c>
      <c r="P171" s="11">
        <f t="shared" si="39"/>
        <v>30.022843467855974</v>
      </c>
      <c r="Q171" s="11">
        <f t="shared" si="40"/>
        <v>23.953007723267703</v>
      </c>
      <c r="R171" s="14">
        <v>54</v>
      </c>
      <c r="S171" s="14">
        <v>47</v>
      </c>
    </row>
    <row r="172" spans="1:19">
      <c r="A172" s="27" t="s">
        <v>32</v>
      </c>
      <c r="B172" s="20">
        <f>SUM(B161:B171)</f>
        <v>492</v>
      </c>
      <c r="C172" s="20">
        <f>SUM(C161:C171)</f>
        <v>77072</v>
      </c>
      <c r="D172" s="20">
        <f>SUM(D161:D171)</f>
        <v>300</v>
      </c>
      <c r="E172" s="20">
        <f>SUM(E161:E171)</f>
        <v>42</v>
      </c>
      <c r="F172" s="20">
        <f>SUM(F161:F171)</f>
        <v>126</v>
      </c>
      <c r="G172" s="20">
        <f>SUM(G161:G171)</f>
        <v>117</v>
      </c>
      <c r="H172" s="20">
        <f>SUM(H161:H171)</f>
        <v>56043</v>
      </c>
      <c r="I172" s="22">
        <f>SUM(I161:I171)</f>
        <v>3092</v>
      </c>
      <c r="J172" s="64">
        <f t="shared" si="37"/>
        <v>8.2513784058669231</v>
      </c>
      <c r="K172" s="64">
        <f t="shared" si="38"/>
        <v>24.926261319534284</v>
      </c>
      <c r="L172" s="22">
        <v>154.70227670753064</v>
      </c>
      <c r="M172" s="20">
        <f>SUM(M161:M171)</f>
        <v>6097</v>
      </c>
      <c r="N172" s="20">
        <f>SUM(N161:N171)</f>
        <v>2805</v>
      </c>
      <c r="O172" s="64">
        <f>P172+Q172</f>
        <v>53.479862985260539</v>
      </c>
      <c r="P172" s="21">
        <f>(M172*4/C172)*100</f>
        <v>31.643138883122273</v>
      </c>
      <c r="Q172" s="21">
        <f>(N172*6/C172)*100</f>
        <v>21.836724102138263</v>
      </c>
      <c r="R172" s="20">
        <f>SUM(R161:R171)</f>
        <v>412</v>
      </c>
      <c r="S172" s="20">
        <f>SUM(S161:S171)</f>
        <v>321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2018-02-10T03:56:00Z</cp:lastPrinted>
  <dcterms:created xsi:type="dcterms:W3CDTF">2018-02-10T03:47:27Z</dcterms:created>
  <dcterms:modified xsi:type="dcterms:W3CDTF">2018-02-10T04:01:31Z</dcterms:modified>
</cp:coreProperties>
</file>