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4120" windowHeight="74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6" i="1"/>
  <c r="P86"/>
  <c r="N39"/>
  <c r="I70"/>
  <c r="B51"/>
  <c r="AF19"/>
  <c r="AE19"/>
  <c r="AD19"/>
  <c r="AC19"/>
  <c r="AF9"/>
  <c r="AE9"/>
  <c r="AD9"/>
  <c r="AC9"/>
  <c r="L75" l="1"/>
  <c r="L74"/>
  <c r="L73"/>
  <c r="L72"/>
  <c r="L71"/>
  <c r="L70"/>
  <c r="L69"/>
  <c r="L68"/>
  <c r="L67"/>
  <c r="U48"/>
  <c r="U47"/>
  <c r="U46"/>
  <c r="U45"/>
  <c r="U44"/>
  <c r="U43"/>
  <c r="Y24"/>
  <c r="W24"/>
  <c r="U24"/>
  <c r="Y86"/>
  <c r="W86"/>
  <c r="U86"/>
  <c r="T86"/>
  <c r="S86"/>
  <c r="R86"/>
  <c r="Q86"/>
  <c r="O86"/>
  <c r="H86"/>
  <c r="G86"/>
  <c r="F86"/>
  <c r="E86"/>
  <c r="D86"/>
  <c r="N86" s="1"/>
  <c r="B86"/>
  <c r="X76"/>
  <c r="V76"/>
  <c r="T76"/>
  <c r="S76"/>
  <c r="R76"/>
  <c r="Q76"/>
  <c r="P76"/>
  <c r="O76"/>
  <c r="H76"/>
  <c r="G76"/>
  <c r="F76"/>
  <c r="E76"/>
  <c r="D76"/>
  <c r="C76"/>
  <c r="B76"/>
  <c r="Y75"/>
  <c r="W75"/>
  <c r="Z75" s="1"/>
  <c r="U75"/>
  <c r="N75"/>
  <c r="M75"/>
  <c r="K75"/>
  <c r="J75"/>
  <c r="I75"/>
  <c r="Y74"/>
  <c r="W74"/>
  <c r="U74"/>
  <c r="N74"/>
  <c r="M74"/>
  <c r="K74"/>
  <c r="J74"/>
  <c r="I74"/>
  <c r="Y73"/>
  <c r="W73"/>
  <c r="U73"/>
  <c r="N73"/>
  <c r="M73"/>
  <c r="K73"/>
  <c r="J73"/>
  <c r="I73"/>
  <c r="Y72"/>
  <c r="W72"/>
  <c r="U72"/>
  <c r="N72"/>
  <c r="M72"/>
  <c r="K72"/>
  <c r="J72"/>
  <c r="I72"/>
  <c r="Y71"/>
  <c r="W71"/>
  <c r="U71"/>
  <c r="N71"/>
  <c r="M71"/>
  <c r="K71"/>
  <c r="J71"/>
  <c r="I71"/>
  <c r="Y70"/>
  <c r="W70"/>
  <c r="U70"/>
  <c r="N70"/>
  <c r="M70"/>
  <c r="K70"/>
  <c r="J70"/>
  <c r="Y69"/>
  <c r="W69"/>
  <c r="U69"/>
  <c r="N69"/>
  <c r="M69"/>
  <c r="K69"/>
  <c r="J69"/>
  <c r="I69"/>
  <c r="Y68"/>
  <c r="W68"/>
  <c r="U68"/>
  <c r="N68"/>
  <c r="M68"/>
  <c r="K68"/>
  <c r="J68"/>
  <c r="I68"/>
  <c r="Y67"/>
  <c r="W67"/>
  <c r="U67"/>
  <c r="N67"/>
  <c r="M67"/>
  <c r="K67"/>
  <c r="J67"/>
  <c r="I67"/>
  <c r="X64"/>
  <c r="V64"/>
  <c r="T64"/>
  <c r="S64"/>
  <c r="R64"/>
  <c r="Q64"/>
  <c r="P64"/>
  <c r="O64"/>
  <c r="H64"/>
  <c r="G64"/>
  <c r="F64"/>
  <c r="E64"/>
  <c r="D64"/>
  <c r="C64"/>
  <c r="W64" s="1"/>
  <c r="B64"/>
  <c r="Y63"/>
  <c r="W63"/>
  <c r="Z63" s="1"/>
  <c r="U63"/>
  <c r="N63"/>
  <c r="M63"/>
  <c r="L63"/>
  <c r="K63"/>
  <c r="J63"/>
  <c r="I63"/>
  <c r="Y62"/>
  <c r="W62"/>
  <c r="U62"/>
  <c r="N62"/>
  <c r="M62"/>
  <c r="L62"/>
  <c r="K62"/>
  <c r="J62"/>
  <c r="I62"/>
  <c r="Y61"/>
  <c r="W61"/>
  <c r="Z61" s="1"/>
  <c r="U61"/>
  <c r="N61"/>
  <c r="M61"/>
  <c r="L61"/>
  <c r="K61"/>
  <c r="J61"/>
  <c r="I61"/>
  <c r="Y60"/>
  <c r="W60"/>
  <c r="U60"/>
  <c r="N60"/>
  <c r="M60"/>
  <c r="L60"/>
  <c r="K60"/>
  <c r="J60"/>
  <c r="I60"/>
  <c r="Y59"/>
  <c r="W59"/>
  <c r="Z59" s="1"/>
  <c r="U59"/>
  <c r="N59"/>
  <c r="M59"/>
  <c r="L59"/>
  <c r="K59"/>
  <c r="J59"/>
  <c r="I59"/>
  <c r="Y58"/>
  <c r="W58"/>
  <c r="U58"/>
  <c r="N58"/>
  <c r="M58"/>
  <c r="L58"/>
  <c r="K58"/>
  <c r="J58"/>
  <c r="I58"/>
  <c r="Y57"/>
  <c r="W57"/>
  <c r="U57"/>
  <c r="N57"/>
  <c r="M57"/>
  <c r="L57"/>
  <c r="K57"/>
  <c r="J57"/>
  <c r="I57"/>
  <c r="Y56"/>
  <c r="W56"/>
  <c r="U56"/>
  <c r="N56"/>
  <c r="M56"/>
  <c r="L56"/>
  <c r="K56"/>
  <c r="J56"/>
  <c r="I56"/>
  <c r="Y55"/>
  <c r="W55"/>
  <c r="U55"/>
  <c r="N55"/>
  <c r="M55"/>
  <c r="L55"/>
  <c r="K55"/>
  <c r="J55"/>
  <c r="I55"/>
  <c r="Y54"/>
  <c r="W54"/>
  <c r="U54"/>
  <c r="N54"/>
  <c r="M54"/>
  <c r="K54"/>
  <c r="J54"/>
  <c r="I54"/>
  <c r="X51"/>
  <c r="V51"/>
  <c r="T51"/>
  <c r="S51"/>
  <c r="R51"/>
  <c r="Q51"/>
  <c r="P51"/>
  <c r="O51"/>
  <c r="H51"/>
  <c r="G51"/>
  <c r="F51"/>
  <c r="E51"/>
  <c r="D51"/>
  <c r="C51"/>
  <c r="U51" s="1"/>
  <c r="Y50"/>
  <c r="W50"/>
  <c r="U50"/>
  <c r="N50"/>
  <c r="M50"/>
  <c r="L50"/>
  <c r="K50"/>
  <c r="J50"/>
  <c r="I50"/>
  <c r="Y49"/>
  <c r="W49"/>
  <c r="U49"/>
  <c r="N49"/>
  <c r="M49"/>
  <c r="L49"/>
  <c r="K49"/>
  <c r="J49"/>
  <c r="I49"/>
  <c r="Y48"/>
  <c r="W48"/>
  <c r="N48"/>
  <c r="M48"/>
  <c r="L48"/>
  <c r="K48"/>
  <c r="J48"/>
  <c r="I48"/>
  <c r="Y47"/>
  <c r="W47"/>
  <c r="N47"/>
  <c r="M47"/>
  <c r="L47"/>
  <c r="K47"/>
  <c r="J47"/>
  <c r="I47"/>
  <c r="Y46"/>
  <c r="W46"/>
  <c r="N46"/>
  <c r="M46"/>
  <c r="L46"/>
  <c r="K46"/>
  <c r="J46"/>
  <c r="I46"/>
  <c r="Y45"/>
  <c r="W45"/>
  <c r="N45"/>
  <c r="M45"/>
  <c r="L45"/>
  <c r="K45"/>
  <c r="J45"/>
  <c r="I45"/>
  <c r="Y44"/>
  <c r="Z44" s="1"/>
  <c r="W44"/>
  <c r="N44"/>
  <c r="M44"/>
  <c r="L44"/>
  <c r="K44"/>
  <c r="J44"/>
  <c r="I44"/>
  <c r="Y43"/>
  <c r="W43"/>
  <c r="N43"/>
  <c r="M43"/>
  <c r="K43"/>
  <c r="J43"/>
  <c r="I43"/>
  <c r="X40"/>
  <c r="V40"/>
  <c r="T40"/>
  <c r="S40"/>
  <c r="R40"/>
  <c r="Q40"/>
  <c r="P40"/>
  <c r="O40"/>
  <c r="H40"/>
  <c r="G40"/>
  <c r="F40"/>
  <c r="E40"/>
  <c r="D40"/>
  <c r="C40"/>
  <c r="M40" s="1"/>
  <c r="B40"/>
  <c r="Y39"/>
  <c r="W39"/>
  <c r="U39"/>
  <c r="M39"/>
  <c r="L39"/>
  <c r="K39"/>
  <c r="J39"/>
  <c r="I39"/>
  <c r="Y38"/>
  <c r="W38"/>
  <c r="U38"/>
  <c r="N38"/>
  <c r="M38"/>
  <c r="L38"/>
  <c r="K38"/>
  <c r="J38"/>
  <c r="I38"/>
  <c r="Y37"/>
  <c r="W37"/>
  <c r="U37"/>
  <c r="N37"/>
  <c r="M37"/>
  <c r="L37"/>
  <c r="K37"/>
  <c r="J37"/>
  <c r="I37"/>
  <c r="Y36"/>
  <c r="W36"/>
  <c r="U36"/>
  <c r="N36"/>
  <c r="M36"/>
  <c r="L36"/>
  <c r="K36"/>
  <c r="J36"/>
  <c r="I36"/>
  <c r="Y35"/>
  <c r="W35"/>
  <c r="U35"/>
  <c r="N35"/>
  <c r="M35"/>
  <c r="L35"/>
  <c r="K35"/>
  <c r="J35"/>
  <c r="I35"/>
  <c r="Y34"/>
  <c r="W34"/>
  <c r="U34"/>
  <c r="N34"/>
  <c r="M34"/>
  <c r="L34"/>
  <c r="K34"/>
  <c r="J34"/>
  <c r="I34"/>
  <c r="Y33"/>
  <c r="W33"/>
  <c r="U33"/>
  <c r="N33"/>
  <c r="M33"/>
  <c r="L33"/>
  <c r="K33"/>
  <c r="J33"/>
  <c r="I33"/>
  <c r="Y32"/>
  <c r="W32"/>
  <c r="U32"/>
  <c r="N32"/>
  <c r="M32"/>
  <c r="L32"/>
  <c r="K32"/>
  <c r="J32"/>
  <c r="I32"/>
  <c r="Y31"/>
  <c r="W31"/>
  <c r="U31"/>
  <c r="N31"/>
  <c r="M31"/>
  <c r="L31"/>
  <c r="K31"/>
  <c r="J31"/>
  <c r="I31"/>
  <c r="Y30"/>
  <c r="W30"/>
  <c r="U30"/>
  <c r="N30"/>
  <c r="M30"/>
  <c r="K30"/>
  <c r="J30"/>
  <c r="I30"/>
  <c r="X27"/>
  <c r="V27"/>
  <c r="T27"/>
  <c r="S27"/>
  <c r="R27"/>
  <c r="Q27"/>
  <c r="P27"/>
  <c r="O27"/>
  <c r="H27"/>
  <c r="G27"/>
  <c r="F27"/>
  <c r="E27"/>
  <c r="D27"/>
  <c r="C27"/>
  <c r="B27"/>
  <c r="Y26"/>
  <c r="W26"/>
  <c r="U26"/>
  <c r="N26"/>
  <c r="M26"/>
  <c r="L26"/>
  <c r="K26"/>
  <c r="J26"/>
  <c r="I26"/>
  <c r="Y25"/>
  <c r="W25"/>
  <c r="U25"/>
  <c r="N25"/>
  <c r="M25"/>
  <c r="L25"/>
  <c r="K25"/>
  <c r="J25"/>
  <c r="I25"/>
  <c r="N24"/>
  <c r="M24"/>
  <c r="L24"/>
  <c r="K24"/>
  <c r="J24"/>
  <c r="I24"/>
  <c r="Y23"/>
  <c r="W23"/>
  <c r="U23"/>
  <c r="N23"/>
  <c r="M23"/>
  <c r="L23"/>
  <c r="K23"/>
  <c r="J23"/>
  <c r="I23"/>
  <c r="Y22"/>
  <c r="W22"/>
  <c r="U22"/>
  <c r="N22"/>
  <c r="M22"/>
  <c r="L22"/>
  <c r="K22"/>
  <c r="J22"/>
  <c r="I22"/>
  <c r="Y21"/>
  <c r="W21"/>
  <c r="U21"/>
  <c r="N21"/>
  <c r="M21"/>
  <c r="L21"/>
  <c r="K21"/>
  <c r="J21"/>
  <c r="I21"/>
  <c r="Y20"/>
  <c r="W20"/>
  <c r="U20"/>
  <c r="N20"/>
  <c r="M20"/>
  <c r="L20"/>
  <c r="K20"/>
  <c r="J20"/>
  <c r="I20"/>
  <c r="Y19"/>
  <c r="Z19" s="1"/>
  <c r="U19"/>
  <c r="N19"/>
  <c r="M19"/>
  <c r="L19"/>
  <c r="K19"/>
  <c r="J19"/>
  <c r="I19"/>
  <c r="Y18"/>
  <c r="Z18" s="1"/>
  <c r="W18"/>
  <c r="U18"/>
  <c r="N18"/>
  <c r="M18"/>
  <c r="L18"/>
  <c r="K18"/>
  <c r="J18"/>
  <c r="I18"/>
  <c r="Y17"/>
  <c r="W17"/>
  <c r="U17"/>
  <c r="N17"/>
  <c r="M17"/>
  <c r="L17"/>
  <c r="K17"/>
  <c r="J17"/>
  <c r="I17"/>
  <c r="X13"/>
  <c r="V13"/>
  <c r="T13"/>
  <c r="S13"/>
  <c r="R13"/>
  <c r="Q13"/>
  <c r="P13"/>
  <c r="O13"/>
  <c r="H13"/>
  <c r="G13"/>
  <c r="F13"/>
  <c r="E13"/>
  <c r="D13"/>
  <c r="C13"/>
  <c r="B13"/>
  <c r="Y12"/>
  <c r="W12"/>
  <c r="U12"/>
  <c r="N12"/>
  <c r="M12"/>
  <c r="L12"/>
  <c r="K12"/>
  <c r="J12"/>
  <c r="I12"/>
  <c r="Y11"/>
  <c r="Z11" s="1"/>
  <c r="W11"/>
  <c r="U11"/>
  <c r="N11"/>
  <c r="M11"/>
  <c r="L11"/>
  <c r="K11"/>
  <c r="J11"/>
  <c r="I11"/>
  <c r="Y10"/>
  <c r="W10"/>
  <c r="U10"/>
  <c r="N10"/>
  <c r="M10"/>
  <c r="L10"/>
  <c r="K10"/>
  <c r="J10"/>
  <c r="I10"/>
  <c r="Y9"/>
  <c r="W9"/>
  <c r="U9"/>
  <c r="N9"/>
  <c r="M9"/>
  <c r="L9"/>
  <c r="K9"/>
  <c r="J9"/>
  <c r="I9"/>
  <c r="Y8"/>
  <c r="W8"/>
  <c r="U8"/>
  <c r="N8"/>
  <c r="M8"/>
  <c r="L8"/>
  <c r="K8"/>
  <c r="J8"/>
  <c r="I8"/>
  <c r="Y7"/>
  <c r="W7"/>
  <c r="U7"/>
  <c r="N7"/>
  <c r="M7"/>
  <c r="L7"/>
  <c r="K7"/>
  <c r="J7"/>
  <c r="I7"/>
  <c r="Y6"/>
  <c r="W6"/>
  <c r="U6"/>
  <c r="N6"/>
  <c r="M6"/>
  <c r="L6"/>
  <c r="K6"/>
  <c r="J6"/>
  <c r="I6"/>
  <c r="Y5"/>
  <c r="W5"/>
  <c r="U5"/>
  <c r="N5"/>
  <c r="M5"/>
  <c r="L5"/>
  <c r="K5"/>
  <c r="J5"/>
  <c r="I5"/>
  <c r="Y4"/>
  <c r="W4"/>
  <c r="U4"/>
  <c r="N4"/>
  <c r="M4"/>
  <c r="L4"/>
  <c r="K4"/>
  <c r="J4"/>
  <c r="I4"/>
  <c r="Y3"/>
  <c r="W3"/>
  <c r="U3"/>
  <c r="N3"/>
  <c r="M3"/>
  <c r="L3"/>
  <c r="K3"/>
  <c r="J3"/>
  <c r="I3"/>
  <c r="X86" l="1"/>
  <c r="Z25"/>
  <c r="Z10"/>
  <c r="Z73"/>
  <c r="N40"/>
  <c r="Z48"/>
  <c r="Z22"/>
  <c r="L76"/>
  <c r="Z6"/>
  <c r="N76"/>
  <c r="Z70"/>
  <c r="J51"/>
  <c r="N27"/>
  <c r="Z57"/>
  <c r="N64"/>
  <c r="W13"/>
  <c r="L51"/>
  <c r="W27"/>
  <c r="L64"/>
  <c r="K40"/>
  <c r="L40"/>
  <c r="I51"/>
  <c r="Y51"/>
  <c r="M51"/>
  <c r="N13"/>
  <c r="K13"/>
  <c r="J13"/>
  <c r="L86"/>
  <c r="I76"/>
  <c r="Z86"/>
  <c r="Z17"/>
  <c r="L27"/>
  <c r="Z69"/>
  <c r="Z67"/>
  <c r="Z74"/>
  <c r="Y76"/>
  <c r="Z71"/>
  <c r="K86"/>
  <c r="Z55"/>
  <c r="Z58"/>
  <c r="Z68"/>
  <c r="J76"/>
  <c r="Z72"/>
  <c r="K76"/>
  <c r="M76"/>
  <c r="W76"/>
  <c r="Z56"/>
  <c r="I64"/>
  <c r="U64"/>
  <c r="Y64"/>
  <c r="Z64" s="1"/>
  <c r="Z60"/>
  <c r="K64"/>
  <c r="Z54"/>
  <c r="Z62"/>
  <c r="M64"/>
  <c r="Z43"/>
  <c r="Z46"/>
  <c r="Z47"/>
  <c r="K51"/>
  <c r="N51"/>
  <c r="W51"/>
  <c r="Z50"/>
  <c r="L54"/>
  <c r="Z45"/>
  <c r="Z49"/>
  <c r="Z30"/>
  <c r="Z34"/>
  <c r="Z38"/>
  <c r="Z31"/>
  <c r="Z35"/>
  <c r="Z33"/>
  <c r="Z37"/>
  <c r="Z32"/>
  <c r="Z36"/>
  <c r="U40"/>
  <c r="I40"/>
  <c r="W40"/>
  <c r="Z39"/>
  <c r="J40"/>
  <c r="Y40"/>
  <c r="L43"/>
  <c r="Z21"/>
  <c r="Z23"/>
  <c r="Z26"/>
  <c r="Z20"/>
  <c r="K27"/>
  <c r="Z24"/>
  <c r="L30"/>
  <c r="Z3"/>
  <c r="Z7"/>
  <c r="Z5"/>
  <c r="Z9"/>
  <c r="Z4"/>
  <c r="Z12"/>
  <c r="L13"/>
  <c r="Z8"/>
  <c r="I13"/>
  <c r="M13"/>
  <c r="U13"/>
  <c r="Y13"/>
  <c r="I27"/>
  <c r="M27"/>
  <c r="U27"/>
  <c r="Y27"/>
  <c r="J86"/>
  <c r="J64"/>
  <c r="I86"/>
  <c r="M86"/>
  <c r="V86"/>
  <c r="J27"/>
  <c r="U76"/>
  <c r="AA86" l="1"/>
  <c r="Z13"/>
  <c r="Z76"/>
  <c r="Z27"/>
  <c r="Z51"/>
  <c r="Z40"/>
</calcChain>
</file>

<file path=xl/sharedStrings.xml><?xml version="1.0" encoding="utf-8"?>
<sst xmlns="http://schemas.openxmlformats.org/spreadsheetml/2006/main" count="312" uniqueCount="50">
  <si>
    <t>CD</t>
  </si>
  <si>
    <t>Ins</t>
  </si>
  <si>
    <t>Runs</t>
  </si>
  <si>
    <t xml:space="preserve">Wkts </t>
  </si>
  <si>
    <t>Wkts</t>
  </si>
  <si>
    <t xml:space="preserve">Balls </t>
  </si>
  <si>
    <t>R/W</t>
  </si>
  <si>
    <t>S/R</t>
  </si>
  <si>
    <t>R/O</t>
  </si>
  <si>
    <t>150+</t>
  </si>
  <si>
    <t>200+</t>
  </si>
  <si>
    <t>50 f</t>
  </si>
  <si>
    <t>50 agn</t>
  </si>
  <si>
    <t>50 part f</t>
  </si>
  <si>
    <t>50 part a</t>
  </si>
  <si>
    <t>r/inns</t>
  </si>
  <si>
    <t>Fours</t>
  </si>
  <si>
    <t>% of runs</t>
  </si>
  <si>
    <t>Sixes</t>
  </si>
  <si>
    <t>Total%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</si>
  <si>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</si>
  <si>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</si>
  <si>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</si>
  <si>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</si>
  <si>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</si>
  <si>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</si>
  <si>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</si>
  <si>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</si>
  <si>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Total</t>
  </si>
  <si>
    <t>ND</t>
  </si>
  <si>
    <t>Auck</t>
  </si>
  <si>
    <t>Otago</t>
  </si>
  <si>
    <t>Well</t>
  </si>
  <si>
    <t>Cant</t>
  </si>
  <si>
    <t>A</t>
  </si>
  <si>
    <t>C</t>
  </si>
  <si>
    <t>Inns</t>
  </si>
  <si>
    <t>Balls</t>
  </si>
  <si>
    <t>O</t>
  </si>
  <si>
    <t>W</t>
  </si>
  <si>
    <t>2008/09</t>
  </si>
  <si>
    <t>Team</t>
  </si>
  <si>
    <t>5 overs</t>
  </si>
  <si>
    <t>15 over</t>
  </si>
  <si>
    <t>12 overs</t>
  </si>
  <si>
    <t>11 overs</t>
  </si>
  <si>
    <t>15 overs</t>
  </si>
  <si>
    <t>150 agn</t>
  </si>
  <si>
    <t>150 for</t>
  </si>
  <si>
    <t>2011/12</t>
  </si>
</sst>
</file>

<file path=xl/styles.xml><?xml version="1.0" encoding="utf-8"?>
<styleSheet xmlns="http://schemas.openxmlformats.org/spreadsheetml/2006/main">
  <fonts count="18">
    <font>
      <sz val="10"/>
      <color theme="1"/>
      <name val="Times New Roman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b/>
      <sz val="9"/>
      <name val="Times New Roman"/>
      <family val="1"/>
    </font>
    <font>
      <b/>
      <sz val="11"/>
      <color rgb="FFFF000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theme="1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Arial"/>
      <family val="2"/>
    </font>
    <font>
      <b/>
      <sz val="10"/>
      <color indexed="10"/>
      <name val="Arial"/>
      <family val="2"/>
    </font>
    <font>
      <b/>
      <sz val="10"/>
      <color rgb="FFC00000"/>
      <name val="Arial"/>
      <family val="2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2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0" borderId="0" xfId="0" applyBorder="1"/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5" fillId="0" borderId="0" xfId="0" applyNumberFormat="1" applyFont="1" applyAlignment="1">
      <alignment horizontal="center"/>
    </xf>
    <xf numFmtId="0" fontId="7" fillId="2" borderId="0" xfId="0" applyFont="1" applyFill="1" applyBorder="1"/>
    <xf numFmtId="1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0" fontId="7" fillId="2" borderId="0" xfId="0" applyNumberFormat="1" applyFont="1" applyFill="1" applyBorder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7" fillId="0" borderId="0" xfId="0" applyFont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10" fontId="7" fillId="0" borderId="0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1" fillId="0" borderId="0" xfId="0" applyFont="1" applyBorder="1"/>
    <xf numFmtId="1" fontId="2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1" fillId="0" borderId="0" xfId="0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7" fillId="0" borderId="0" xfId="0" applyFont="1"/>
    <xf numFmtId="0" fontId="9" fillId="0" borderId="0" xfId="0" applyFont="1"/>
    <xf numFmtId="0" fontId="1" fillId="0" borderId="1" xfId="0" applyFont="1" applyFill="1" applyBorder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0" fontId="11" fillId="0" borderId="1" xfId="0" applyNumberFormat="1" applyFon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13" fillId="0" borderId="0" xfId="0" applyFont="1"/>
    <xf numFmtId="0" fontId="4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Border="1"/>
    <xf numFmtId="0" fontId="4" fillId="0" borderId="0" xfId="0" applyFont="1" applyBorder="1"/>
    <xf numFmtId="0" fontId="1" fillId="0" borderId="0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0" fillId="2" borderId="0" xfId="0" applyFill="1"/>
    <xf numFmtId="1" fontId="0" fillId="0" borderId="0" xfId="0" applyNumberFormat="1" applyAlignment="1">
      <alignment horizontal="center"/>
    </xf>
    <xf numFmtId="2" fontId="12" fillId="2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0" fillId="3" borderId="0" xfId="0" applyFill="1"/>
    <xf numFmtId="2" fontId="5" fillId="3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92"/>
  <sheetViews>
    <sheetView tabSelected="1" topLeftCell="A67" workbookViewId="0">
      <selection activeCell="U90" sqref="U90:V90"/>
    </sheetView>
  </sheetViews>
  <sheetFormatPr defaultRowHeight="13"/>
  <cols>
    <col min="1" max="1" width="8.69921875" customWidth="1"/>
    <col min="2" max="2" width="7" customWidth="1"/>
    <col min="3" max="3" width="6.69921875" customWidth="1"/>
    <col min="4" max="4" width="8.5" customWidth="1"/>
    <col min="5" max="5" width="7" customWidth="1"/>
    <col min="6" max="6" width="6.19921875" customWidth="1"/>
    <col min="7" max="7" width="7.19921875" customWidth="1"/>
    <col min="8" max="8" width="8.19921875" customWidth="1"/>
    <col min="9" max="9" width="7.796875" customWidth="1"/>
    <col min="10" max="10" width="8.5" customWidth="1"/>
    <col min="11" max="11" width="8.296875" customWidth="1"/>
    <col min="15" max="15" width="8" customWidth="1"/>
  </cols>
  <sheetData>
    <row r="1" spans="1:32">
      <c r="A1" s="1" t="s">
        <v>0</v>
      </c>
      <c r="B1" s="2" t="s">
        <v>1</v>
      </c>
      <c r="C1" s="3" t="s">
        <v>2</v>
      </c>
      <c r="D1" s="3" t="s">
        <v>2</v>
      </c>
      <c r="E1" s="4" t="s">
        <v>3</v>
      </c>
      <c r="F1" s="4" t="s">
        <v>4</v>
      </c>
      <c r="G1" s="3" t="s">
        <v>5</v>
      </c>
      <c r="H1" s="3" t="s">
        <v>5</v>
      </c>
      <c r="I1" s="3" t="s">
        <v>6</v>
      </c>
      <c r="J1" s="3" t="s">
        <v>6</v>
      </c>
      <c r="K1" s="3" t="s">
        <v>7</v>
      </c>
      <c r="L1" s="3" t="s">
        <v>7</v>
      </c>
      <c r="M1" s="3" t="s">
        <v>8</v>
      </c>
      <c r="N1" s="3" t="s">
        <v>8</v>
      </c>
      <c r="O1" s="5" t="s">
        <v>9</v>
      </c>
      <c r="P1" s="5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2" t="s">
        <v>16</v>
      </c>
      <c r="W1" s="2" t="s">
        <v>17</v>
      </c>
      <c r="X1" s="2" t="s">
        <v>18</v>
      </c>
      <c r="Y1" s="2" t="s">
        <v>17</v>
      </c>
      <c r="Z1" s="2" t="s">
        <v>19</v>
      </c>
    </row>
    <row r="2" spans="1:32">
      <c r="A2" s="6"/>
      <c r="B2" s="7"/>
      <c r="C2" s="3" t="s">
        <v>20</v>
      </c>
      <c r="D2" s="3" t="s">
        <v>21</v>
      </c>
      <c r="E2" s="8" t="s">
        <v>22</v>
      </c>
      <c r="F2" s="8" t="s">
        <v>23</v>
      </c>
      <c r="G2" s="3" t="s">
        <v>24</v>
      </c>
      <c r="H2" s="3" t="s">
        <v>25</v>
      </c>
      <c r="I2" s="3" t="s">
        <v>20</v>
      </c>
      <c r="J2" s="3" t="s">
        <v>21</v>
      </c>
      <c r="K2" s="3" t="s">
        <v>26</v>
      </c>
      <c r="L2" s="3" t="s">
        <v>27</v>
      </c>
      <c r="M2" s="3" t="s">
        <v>20</v>
      </c>
      <c r="N2" s="3" t="s">
        <v>21</v>
      </c>
      <c r="O2" s="9"/>
      <c r="P2" s="9"/>
      <c r="Q2" s="10"/>
      <c r="R2" s="10"/>
      <c r="S2" s="10"/>
      <c r="T2" s="10"/>
      <c r="U2" s="11"/>
      <c r="V2" s="12"/>
      <c r="W2" s="12"/>
      <c r="X2" s="11"/>
      <c r="Y2" s="11"/>
      <c r="Z2" s="11"/>
      <c r="AB2" s="59"/>
      <c r="AC2" s="60" t="s">
        <v>36</v>
      </c>
      <c r="AD2" s="60" t="s">
        <v>2</v>
      </c>
      <c r="AE2" s="60" t="s">
        <v>37</v>
      </c>
      <c r="AF2" s="60" t="s">
        <v>9</v>
      </c>
    </row>
    <row r="3" spans="1:32">
      <c r="A3" s="13"/>
      <c r="B3" s="14">
        <v>1</v>
      </c>
      <c r="C3" s="15">
        <v>158</v>
      </c>
      <c r="D3" s="15">
        <v>160</v>
      </c>
      <c r="E3" s="16">
        <v>6</v>
      </c>
      <c r="F3" s="16">
        <v>7</v>
      </c>
      <c r="G3" s="16">
        <v>120</v>
      </c>
      <c r="H3" s="16">
        <v>120</v>
      </c>
      <c r="I3" s="17">
        <f>C3/F3</f>
        <v>22.571428571428573</v>
      </c>
      <c r="J3" s="17">
        <f>D3/E3</f>
        <v>26.666666666666668</v>
      </c>
      <c r="K3" s="17">
        <f>G3/F3</f>
        <v>17.142857142857142</v>
      </c>
      <c r="L3" s="17">
        <f>H3/E3</f>
        <v>20</v>
      </c>
      <c r="M3" s="18">
        <f>C3/(G3/6)</f>
        <v>7.9</v>
      </c>
      <c r="N3" s="18">
        <f>D3/(H3/6)</f>
        <v>8</v>
      </c>
      <c r="O3" s="16">
        <v>1</v>
      </c>
      <c r="P3" s="16">
        <v>0</v>
      </c>
      <c r="Q3" s="15">
        <v>1</v>
      </c>
      <c r="R3" s="16">
        <v>1</v>
      </c>
      <c r="S3" s="16">
        <v>1</v>
      </c>
      <c r="T3" s="16">
        <v>1</v>
      </c>
      <c r="U3" s="16">
        <f>C3/B3</f>
        <v>158</v>
      </c>
      <c r="V3" s="15">
        <v>7</v>
      </c>
      <c r="W3" s="19">
        <f>V3*4/C3</f>
        <v>0.17721518987341772</v>
      </c>
      <c r="X3" s="15">
        <v>9</v>
      </c>
      <c r="Y3" s="19">
        <f>X3*6/C3</f>
        <v>0.34177215189873417</v>
      </c>
      <c r="Z3" s="20">
        <f>W3+Y3</f>
        <v>0.51898734177215189</v>
      </c>
      <c r="AB3" s="61" t="s">
        <v>34</v>
      </c>
      <c r="AC3" s="12">
        <v>11</v>
      </c>
      <c r="AD3" s="12">
        <v>1801</v>
      </c>
      <c r="AE3" s="12">
        <v>1277</v>
      </c>
      <c r="AF3" s="12">
        <v>8</v>
      </c>
    </row>
    <row r="4" spans="1:32">
      <c r="A4" s="13"/>
      <c r="B4" s="14">
        <v>1</v>
      </c>
      <c r="C4" s="15">
        <v>155</v>
      </c>
      <c r="D4" s="15">
        <v>130</v>
      </c>
      <c r="E4" s="15">
        <v>9</v>
      </c>
      <c r="F4" s="15">
        <v>9</v>
      </c>
      <c r="G4" s="15">
        <v>120</v>
      </c>
      <c r="H4" s="15">
        <v>119</v>
      </c>
      <c r="I4" s="17">
        <f>C4/F4</f>
        <v>17.222222222222221</v>
      </c>
      <c r="J4" s="17">
        <f>D4/E4</f>
        <v>14.444444444444445</v>
      </c>
      <c r="K4" s="17">
        <f>G4/F4</f>
        <v>13.333333333333334</v>
      </c>
      <c r="L4" s="17">
        <f>H4/E4</f>
        <v>13.222222222222221</v>
      </c>
      <c r="M4" s="18">
        <f>C4/(G4/6)</f>
        <v>7.75</v>
      </c>
      <c r="N4" s="18">
        <f>D4/(H4/6)</f>
        <v>6.5546218487394965</v>
      </c>
      <c r="O4" s="16">
        <v>1</v>
      </c>
      <c r="P4" s="16">
        <v>0</v>
      </c>
      <c r="Q4" s="15">
        <v>0</v>
      </c>
      <c r="R4" s="16">
        <v>0</v>
      </c>
      <c r="S4" s="16">
        <v>0</v>
      </c>
      <c r="T4" s="16">
        <v>1</v>
      </c>
      <c r="U4" s="16">
        <f t="shared" ref="U4:U12" si="0">C4/B4</f>
        <v>155</v>
      </c>
      <c r="V4" s="15">
        <v>8</v>
      </c>
      <c r="W4" s="19">
        <f t="shared" ref="W4:W67" si="1">V4*4/C4</f>
        <v>0.20645161290322581</v>
      </c>
      <c r="X4" s="15">
        <v>7</v>
      </c>
      <c r="Y4" s="19">
        <f t="shared" ref="Y4:Y67" si="2">X4*6/C4</f>
        <v>0.2709677419354839</v>
      </c>
      <c r="Z4" s="20">
        <f t="shared" ref="Z4:Z67" si="3">W4+Y4</f>
        <v>0.47741935483870968</v>
      </c>
      <c r="AB4" s="61" t="s">
        <v>35</v>
      </c>
      <c r="AC4" s="12">
        <v>10</v>
      </c>
      <c r="AD4" s="12">
        <v>1464</v>
      </c>
      <c r="AE4" s="12">
        <v>1155</v>
      </c>
      <c r="AF4" s="12">
        <v>5</v>
      </c>
    </row>
    <row r="5" spans="1:32">
      <c r="A5" s="13"/>
      <c r="B5" s="14">
        <v>1</v>
      </c>
      <c r="C5" s="15">
        <v>170</v>
      </c>
      <c r="D5" s="15">
        <v>142</v>
      </c>
      <c r="E5" s="15">
        <v>10</v>
      </c>
      <c r="F5" s="15">
        <v>5</v>
      </c>
      <c r="G5" s="15">
        <v>120</v>
      </c>
      <c r="H5" s="15">
        <v>113</v>
      </c>
      <c r="I5" s="17">
        <f t="shared" ref="I5:I68" si="4">C5/F5</f>
        <v>34</v>
      </c>
      <c r="J5" s="17">
        <f t="shared" ref="J5:J68" si="5">D5/E5</f>
        <v>14.2</v>
      </c>
      <c r="K5" s="17">
        <f t="shared" ref="K5:K68" si="6">G5/F5</f>
        <v>24</v>
      </c>
      <c r="L5" s="17">
        <f t="shared" ref="L5:L11" si="7">H5/E5</f>
        <v>11.3</v>
      </c>
      <c r="M5" s="18">
        <f t="shared" ref="M5:N20" si="8">C5/(G5/6)</f>
        <v>8.5</v>
      </c>
      <c r="N5" s="18">
        <f t="shared" si="8"/>
        <v>7.5398230088495577</v>
      </c>
      <c r="O5" s="16">
        <v>1</v>
      </c>
      <c r="P5" s="16">
        <v>0</v>
      </c>
      <c r="Q5" s="15">
        <v>0</v>
      </c>
      <c r="R5" s="16">
        <v>0</v>
      </c>
      <c r="S5" s="16">
        <v>0</v>
      </c>
      <c r="T5" s="16">
        <v>0</v>
      </c>
      <c r="U5" s="16">
        <f t="shared" si="0"/>
        <v>170</v>
      </c>
      <c r="V5" s="15">
        <v>9</v>
      </c>
      <c r="W5" s="19">
        <f t="shared" si="1"/>
        <v>0.21176470588235294</v>
      </c>
      <c r="X5" s="15">
        <v>5</v>
      </c>
      <c r="Y5" s="19">
        <f t="shared" si="2"/>
        <v>0.17647058823529413</v>
      </c>
      <c r="Z5" s="20">
        <f t="shared" si="3"/>
        <v>0.38823529411764707</v>
      </c>
      <c r="AB5" s="62" t="s">
        <v>0</v>
      </c>
      <c r="AC5" s="12">
        <v>11</v>
      </c>
      <c r="AD5" s="12">
        <v>1679</v>
      </c>
      <c r="AE5" s="12">
        <v>1192</v>
      </c>
      <c r="AF5" s="12">
        <v>6</v>
      </c>
    </row>
    <row r="6" spans="1:32">
      <c r="A6" s="13"/>
      <c r="B6" s="14">
        <v>1</v>
      </c>
      <c r="C6" s="15">
        <v>126</v>
      </c>
      <c r="D6" s="15">
        <v>130</v>
      </c>
      <c r="E6" s="15">
        <v>2</v>
      </c>
      <c r="F6" s="15">
        <v>8</v>
      </c>
      <c r="G6" s="15">
        <v>120</v>
      </c>
      <c r="H6" s="15">
        <v>95</v>
      </c>
      <c r="I6" s="17">
        <f t="shared" si="4"/>
        <v>15.75</v>
      </c>
      <c r="J6" s="17">
        <f t="shared" si="5"/>
        <v>65</v>
      </c>
      <c r="K6" s="17">
        <f t="shared" si="6"/>
        <v>15</v>
      </c>
      <c r="L6" s="17">
        <f t="shared" si="7"/>
        <v>47.5</v>
      </c>
      <c r="M6" s="18">
        <f t="shared" si="8"/>
        <v>6.3</v>
      </c>
      <c r="N6" s="18">
        <f t="shared" si="8"/>
        <v>8.2105263157894726</v>
      </c>
      <c r="O6" s="16">
        <v>0</v>
      </c>
      <c r="P6" s="16">
        <v>0</v>
      </c>
      <c r="Q6" s="15">
        <v>0</v>
      </c>
      <c r="R6" s="16">
        <v>0</v>
      </c>
      <c r="S6" s="16">
        <v>0</v>
      </c>
      <c r="T6" s="16">
        <v>1</v>
      </c>
      <c r="U6" s="16">
        <f t="shared" si="0"/>
        <v>126</v>
      </c>
      <c r="V6" s="15">
        <v>9</v>
      </c>
      <c r="W6" s="19">
        <f t="shared" si="1"/>
        <v>0.2857142857142857</v>
      </c>
      <c r="X6" s="15">
        <v>2</v>
      </c>
      <c r="Y6" s="19">
        <f t="shared" si="2"/>
        <v>9.5238095238095233E-2</v>
      </c>
      <c r="Z6" s="20">
        <f t="shared" si="3"/>
        <v>0.38095238095238093</v>
      </c>
      <c r="AB6" s="61" t="s">
        <v>29</v>
      </c>
      <c r="AC6" s="12">
        <v>10</v>
      </c>
      <c r="AD6" s="12">
        <v>1525</v>
      </c>
      <c r="AE6" s="12">
        <v>1179</v>
      </c>
      <c r="AF6" s="12">
        <v>5</v>
      </c>
    </row>
    <row r="7" spans="1:32">
      <c r="A7" s="13"/>
      <c r="B7" s="14">
        <v>1</v>
      </c>
      <c r="C7" s="15">
        <v>188</v>
      </c>
      <c r="D7" s="15">
        <v>189</v>
      </c>
      <c r="E7" s="15">
        <v>6</v>
      </c>
      <c r="F7" s="15">
        <v>4</v>
      </c>
      <c r="G7" s="15">
        <v>120</v>
      </c>
      <c r="H7" s="15">
        <v>111</v>
      </c>
      <c r="I7" s="17">
        <f t="shared" si="4"/>
        <v>47</v>
      </c>
      <c r="J7" s="17">
        <f t="shared" si="5"/>
        <v>31.5</v>
      </c>
      <c r="K7" s="17">
        <f t="shared" si="6"/>
        <v>30</v>
      </c>
      <c r="L7" s="17">
        <f t="shared" si="7"/>
        <v>18.5</v>
      </c>
      <c r="M7" s="18">
        <f t="shared" si="8"/>
        <v>9.4</v>
      </c>
      <c r="N7" s="18">
        <f t="shared" si="8"/>
        <v>10.216216216216216</v>
      </c>
      <c r="O7" s="15">
        <v>1</v>
      </c>
      <c r="P7" s="15">
        <v>0</v>
      </c>
      <c r="Q7" s="15">
        <v>1</v>
      </c>
      <c r="R7" s="16">
        <v>2</v>
      </c>
      <c r="S7" s="16">
        <v>1</v>
      </c>
      <c r="T7" s="16">
        <v>1</v>
      </c>
      <c r="U7" s="16">
        <f t="shared" si="0"/>
        <v>188</v>
      </c>
      <c r="V7" s="15">
        <v>15</v>
      </c>
      <c r="W7" s="19">
        <f t="shared" si="1"/>
        <v>0.31914893617021278</v>
      </c>
      <c r="X7" s="15">
        <v>8</v>
      </c>
      <c r="Y7" s="19">
        <f t="shared" si="2"/>
        <v>0.25531914893617019</v>
      </c>
      <c r="Z7" s="20">
        <f t="shared" si="3"/>
        <v>0.57446808510638303</v>
      </c>
      <c r="AB7" s="63" t="s">
        <v>38</v>
      </c>
      <c r="AC7" s="64">
        <v>8</v>
      </c>
      <c r="AD7" s="64">
        <v>1222</v>
      </c>
      <c r="AE7" s="64">
        <v>950</v>
      </c>
      <c r="AF7" s="64">
        <v>5</v>
      </c>
    </row>
    <row r="8" spans="1:32">
      <c r="A8" s="76" t="s">
        <v>43</v>
      </c>
      <c r="B8" s="14">
        <v>1</v>
      </c>
      <c r="C8" s="15">
        <v>90</v>
      </c>
      <c r="D8" s="15">
        <v>91</v>
      </c>
      <c r="E8" s="15">
        <v>3</v>
      </c>
      <c r="F8" s="15">
        <v>9</v>
      </c>
      <c r="G8" s="15">
        <v>90</v>
      </c>
      <c r="H8" s="15">
        <v>63</v>
      </c>
      <c r="I8" s="17">
        <f t="shared" si="4"/>
        <v>10</v>
      </c>
      <c r="J8" s="17">
        <f t="shared" si="5"/>
        <v>30.333333333333332</v>
      </c>
      <c r="K8" s="17">
        <f t="shared" si="6"/>
        <v>10</v>
      </c>
      <c r="L8" s="17">
        <f t="shared" si="7"/>
        <v>21</v>
      </c>
      <c r="M8" s="18">
        <f t="shared" si="8"/>
        <v>6</v>
      </c>
      <c r="N8" s="18">
        <f t="shared" si="8"/>
        <v>8.6666666666666661</v>
      </c>
      <c r="O8" s="15">
        <v>0</v>
      </c>
      <c r="P8" s="15">
        <v>0</v>
      </c>
      <c r="Q8" s="15">
        <v>0</v>
      </c>
      <c r="R8" s="16">
        <v>0</v>
      </c>
      <c r="S8" s="16">
        <v>0</v>
      </c>
      <c r="T8" s="16">
        <v>0</v>
      </c>
      <c r="U8" s="16">
        <f t="shared" si="0"/>
        <v>90</v>
      </c>
      <c r="V8" s="15">
        <v>6</v>
      </c>
      <c r="W8" s="19">
        <f t="shared" si="1"/>
        <v>0.26666666666666666</v>
      </c>
      <c r="X8" s="15">
        <v>2</v>
      </c>
      <c r="Y8" s="19">
        <f t="shared" si="2"/>
        <v>0.13333333333333333</v>
      </c>
      <c r="Z8" s="20">
        <f t="shared" si="3"/>
        <v>0.4</v>
      </c>
      <c r="AB8" s="62" t="s">
        <v>39</v>
      </c>
      <c r="AC8" s="12">
        <v>8</v>
      </c>
      <c r="AD8" s="12">
        <v>1300</v>
      </c>
      <c r="AE8" s="12">
        <v>937</v>
      </c>
      <c r="AF8" s="12">
        <v>6</v>
      </c>
    </row>
    <row r="9" spans="1:32">
      <c r="A9" s="13"/>
      <c r="B9" s="14">
        <v>1</v>
      </c>
      <c r="C9" s="15">
        <v>143</v>
      </c>
      <c r="D9" s="15">
        <v>166</v>
      </c>
      <c r="E9" s="15">
        <v>9</v>
      </c>
      <c r="F9" s="15">
        <v>6</v>
      </c>
      <c r="G9" s="15">
        <v>120</v>
      </c>
      <c r="H9" s="15">
        <v>120</v>
      </c>
      <c r="I9" s="17">
        <f t="shared" si="4"/>
        <v>23.833333333333332</v>
      </c>
      <c r="J9" s="17">
        <f t="shared" si="5"/>
        <v>18.444444444444443</v>
      </c>
      <c r="K9" s="17">
        <f t="shared" si="6"/>
        <v>20</v>
      </c>
      <c r="L9" s="17">
        <f t="shared" si="7"/>
        <v>13.333333333333334</v>
      </c>
      <c r="M9" s="18">
        <f t="shared" si="8"/>
        <v>7.15</v>
      </c>
      <c r="N9" s="18">
        <f t="shared" si="8"/>
        <v>8.3000000000000007</v>
      </c>
      <c r="O9" s="15">
        <v>0</v>
      </c>
      <c r="P9" s="15">
        <v>0</v>
      </c>
      <c r="Q9" s="15">
        <v>1</v>
      </c>
      <c r="R9" s="16">
        <v>0</v>
      </c>
      <c r="S9" s="16">
        <v>1</v>
      </c>
      <c r="T9" s="16">
        <v>0</v>
      </c>
      <c r="U9" s="16">
        <f t="shared" si="0"/>
        <v>143</v>
      </c>
      <c r="V9" s="15">
        <v>9</v>
      </c>
      <c r="W9" s="19">
        <f t="shared" si="1"/>
        <v>0.25174825174825177</v>
      </c>
      <c r="X9" s="15">
        <v>4</v>
      </c>
      <c r="Y9" s="19">
        <f t="shared" si="2"/>
        <v>0.16783216783216784</v>
      </c>
      <c r="Z9" s="20">
        <f t="shared" si="3"/>
        <v>0.41958041958041958</v>
      </c>
      <c r="AB9" s="65"/>
      <c r="AC9" s="66">
        <f t="shared" ref="AC9:AF9" si="9">SUM(AC3:AC8)</f>
        <v>58</v>
      </c>
      <c r="AD9" s="66">
        <f t="shared" si="9"/>
        <v>8991</v>
      </c>
      <c r="AE9" s="66">
        <f t="shared" si="9"/>
        <v>6690</v>
      </c>
      <c r="AF9" s="66">
        <f t="shared" si="9"/>
        <v>35</v>
      </c>
    </row>
    <row r="10" spans="1:32">
      <c r="A10" s="13"/>
      <c r="B10" s="14">
        <v>1</v>
      </c>
      <c r="C10" s="15">
        <v>222</v>
      </c>
      <c r="D10" s="15">
        <v>169</v>
      </c>
      <c r="E10" s="15">
        <v>9</v>
      </c>
      <c r="F10" s="15">
        <v>2</v>
      </c>
      <c r="G10" s="15">
        <v>120</v>
      </c>
      <c r="H10" s="15">
        <v>120</v>
      </c>
      <c r="I10" s="17">
        <f t="shared" si="4"/>
        <v>111</v>
      </c>
      <c r="J10" s="17">
        <f t="shared" si="5"/>
        <v>18.777777777777779</v>
      </c>
      <c r="K10" s="17">
        <f t="shared" si="6"/>
        <v>60</v>
      </c>
      <c r="L10" s="17">
        <f t="shared" si="7"/>
        <v>13.333333333333334</v>
      </c>
      <c r="M10" s="18">
        <f t="shared" si="8"/>
        <v>11.1</v>
      </c>
      <c r="N10" s="18">
        <f t="shared" si="8"/>
        <v>8.4499999999999993</v>
      </c>
      <c r="O10" s="15">
        <v>1</v>
      </c>
      <c r="P10" s="15">
        <v>1</v>
      </c>
      <c r="Q10" s="15">
        <v>2</v>
      </c>
      <c r="R10" s="16">
        <v>1</v>
      </c>
      <c r="S10" s="16">
        <v>1</v>
      </c>
      <c r="T10" s="16">
        <v>0</v>
      </c>
      <c r="U10" s="16">
        <f t="shared" si="0"/>
        <v>222</v>
      </c>
      <c r="V10" s="15">
        <v>14</v>
      </c>
      <c r="W10" s="19">
        <f t="shared" si="1"/>
        <v>0.25225225225225223</v>
      </c>
      <c r="X10" s="15">
        <v>17</v>
      </c>
      <c r="Y10" s="19">
        <f t="shared" si="2"/>
        <v>0.45945945945945948</v>
      </c>
      <c r="Z10" s="20">
        <f t="shared" si="3"/>
        <v>0.71171171171171177</v>
      </c>
      <c r="AB10" s="67"/>
      <c r="AC10" s="68"/>
      <c r="AD10" s="68"/>
      <c r="AE10" s="68"/>
      <c r="AF10" s="68"/>
    </row>
    <row r="11" spans="1:32">
      <c r="A11" s="13"/>
      <c r="B11" s="14"/>
      <c r="C11" s="15"/>
      <c r="D11" s="15"/>
      <c r="E11" s="15"/>
      <c r="F11" s="15"/>
      <c r="G11" s="15"/>
      <c r="H11" s="15"/>
      <c r="I11" s="17" t="e">
        <f t="shared" si="4"/>
        <v>#DIV/0!</v>
      </c>
      <c r="J11" s="17" t="e">
        <f t="shared" si="5"/>
        <v>#DIV/0!</v>
      </c>
      <c r="K11" s="17" t="e">
        <f t="shared" si="6"/>
        <v>#DIV/0!</v>
      </c>
      <c r="L11" s="17" t="e">
        <f t="shared" si="7"/>
        <v>#DIV/0!</v>
      </c>
      <c r="M11" s="18" t="e">
        <f t="shared" si="8"/>
        <v>#DIV/0!</v>
      </c>
      <c r="N11" s="18" t="e">
        <f t="shared" si="8"/>
        <v>#DIV/0!</v>
      </c>
      <c r="O11" s="15"/>
      <c r="P11" s="15"/>
      <c r="Q11" s="15"/>
      <c r="R11" s="16"/>
      <c r="S11" s="16"/>
      <c r="T11" s="16"/>
      <c r="U11" s="16" t="e">
        <f t="shared" si="0"/>
        <v>#DIV/0!</v>
      </c>
      <c r="V11" s="15"/>
      <c r="W11" s="19" t="e">
        <f t="shared" si="1"/>
        <v>#DIV/0!</v>
      </c>
      <c r="X11" s="15"/>
      <c r="Y11" s="19" t="e">
        <f t="shared" si="2"/>
        <v>#DIV/0!</v>
      </c>
      <c r="Z11" s="20" t="e">
        <f t="shared" si="3"/>
        <v>#DIV/0!</v>
      </c>
      <c r="AB11" s="69" t="s">
        <v>40</v>
      </c>
      <c r="AC11" s="13"/>
      <c r="AD11" s="13"/>
      <c r="AE11" s="13"/>
      <c r="AF11" s="13"/>
    </row>
    <row r="12" spans="1:32">
      <c r="A12" s="13"/>
      <c r="B12" s="14"/>
      <c r="C12" s="15"/>
      <c r="D12" s="15"/>
      <c r="E12" s="15"/>
      <c r="F12" s="15"/>
      <c r="G12" s="15"/>
      <c r="H12" s="15"/>
      <c r="I12" s="17" t="e">
        <f>C12/F12</f>
        <v>#DIV/0!</v>
      </c>
      <c r="J12" s="17" t="e">
        <f>D12/E12</f>
        <v>#DIV/0!</v>
      </c>
      <c r="K12" s="17" t="e">
        <f>G12/F12</f>
        <v>#DIV/0!</v>
      </c>
      <c r="L12" s="17" t="e">
        <f>H11/E11</f>
        <v>#DIV/0!</v>
      </c>
      <c r="M12" s="18" t="e">
        <f t="shared" si="8"/>
        <v>#DIV/0!</v>
      </c>
      <c r="N12" s="18" t="e">
        <f>D12/(H12/6)</f>
        <v>#DIV/0!</v>
      </c>
      <c r="O12" s="15"/>
      <c r="P12" s="15"/>
      <c r="Q12" s="15"/>
      <c r="R12" s="15"/>
      <c r="S12" s="15"/>
      <c r="T12" s="15"/>
      <c r="U12" s="15" t="e">
        <f t="shared" si="0"/>
        <v>#DIV/0!</v>
      </c>
      <c r="V12" s="15"/>
      <c r="W12" s="19" t="e">
        <f t="shared" si="1"/>
        <v>#DIV/0!</v>
      </c>
      <c r="X12" s="15"/>
      <c r="Y12" s="19" t="e">
        <f t="shared" si="2"/>
        <v>#DIV/0!</v>
      </c>
      <c r="Z12" s="20" t="e">
        <f t="shared" si="3"/>
        <v>#DIV/0!</v>
      </c>
      <c r="AB12" s="70" t="s">
        <v>41</v>
      </c>
      <c r="AC12" s="3" t="s">
        <v>36</v>
      </c>
      <c r="AD12" s="3" t="s">
        <v>2</v>
      </c>
      <c r="AE12" s="3" t="s">
        <v>37</v>
      </c>
      <c r="AF12" s="3" t="s">
        <v>9</v>
      </c>
    </row>
    <row r="13" spans="1:32" ht="14">
      <c r="A13" s="21" t="s">
        <v>28</v>
      </c>
      <c r="B13" s="22">
        <f t="shared" ref="B13:H13" si="10">SUM(B3:B12)</f>
        <v>8</v>
      </c>
      <c r="C13" s="23">
        <f t="shared" si="10"/>
        <v>1252</v>
      </c>
      <c r="D13" s="23">
        <f t="shared" si="10"/>
        <v>1177</v>
      </c>
      <c r="E13" s="23">
        <f t="shared" si="10"/>
        <v>54</v>
      </c>
      <c r="F13" s="23">
        <f t="shared" si="10"/>
        <v>50</v>
      </c>
      <c r="G13" s="23">
        <f t="shared" si="10"/>
        <v>930</v>
      </c>
      <c r="H13" s="23">
        <f t="shared" si="10"/>
        <v>861</v>
      </c>
      <c r="I13" s="24">
        <f>C13/F13</f>
        <v>25.04</v>
      </c>
      <c r="J13" s="24">
        <f>D13/E13</f>
        <v>21.796296296296298</v>
      </c>
      <c r="K13" s="24">
        <f>G13/F13</f>
        <v>18.600000000000001</v>
      </c>
      <c r="L13" s="24">
        <f>H13/E13</f>
        <v>15.944444444444445</v>
      </c>
      <c r="M13" s="25">
        <f t="shared" si="8"/>
        <v>8.0774193548387103</v>
      </c>
      <c r="N13" s="25">
        <f>D13/(H13/6)</f>
        <v>8.2020905923344944</v>
      </c>
      <c r="O13" s="23">
        <f t="shared" ref="O13:T13" si="11">SUM(O3:O12)</f>
        <v>5</v>
      </c>
      <c r="P13" s="23">
        <f t="shared" si="11"/>
        <v>1</v>
      </c>
      <c r="Q13" s="23">
        <f t="shared" si="11"/>
        <v>5</v>
      </c>
      <c r="R13" s="23">
        <f t="shared" si="11"/>
        <v>4</v>
      </c>
      <c r="S13" s="23">
        <f t="shared" si="11"/>
        <v>4</v>
      </c>
      <c r="T13" s="23">
        <f t="shared" si="11"/>
        <v>4</v>
      </c>
      <c r="U13" s="22">
        <f>C13/B13</f>
        <v>156.5</v>
      </c>
      <c r="V13" s="23">
        <f>SUM(V3:V12)</f>
        <v>77</v>
      </c>
      <c r="W13" s="26">
        <f>V13*4/C13</f>
        <v>0.24600638977635783</v>
      </c>
      <c r="X13" s="23">
        <f>SUM(X3:X12)</f>
        <v>54</v>
      </c>
      <c r="Y13" s="26">
        <f>X13*6/C13</f>
        <v>0.25878594249201275</v>
      </c>
      <c r="Z13" s="27">
        <f>W13+Y13</f>
        <v>0.50479233226837061</v>
      </c>
      <c r="AB13" s="61" t="s">
        <v>34</v>
      </c>
      <c r="AC13" s="12">
        <v>7</v>
      </c>
      <c r="AD13" s="12">
        <v>1038</v>
      </c>
      <c r="AE13" s="12">
        <v>820</v>
      </c>
      <c r="AF13" s="12">
        <v>3</v>
      </c>
    </row>
    <row r="14" spans="1:32" ht="14">
      <c r="A14" s="28"/>
      <c r="B14" s="29"/>
      <c r="C14" s="30"/>
      <c r="D14" s="30"/>
      <c r="E14" s="30"/>
      <c r="F14" s="30"/>
      <c r="G14" s="30"/>
      <c r="H14" s="30"/>
      <c r="I14" s="31"/>
      <c r="J14" s="31"/>
      <c r="K14" s="31"/>
      <c r="L14" s="31"/>
      <c r="M14" s="32"/>
      <c r="N14" s="32"/>
      <c r="O14" s="30"/>
      <c r="P14" s="30"/>
      <c r="Q14" s="30"/>
      <c r="R14" s="30"/>
      <c r="S14" s="30"/>
      <c r="T14" s="30"/>
      <c r="U14" s="29"/>
      <c r="V14" s="30"/>
      <c r="W14" s="33"/>
      <c r="X14" s="30"/>
      <c r="Y14" s="33"/>
      <c r="Z14" s="34"/>
      <c r="AB14" s="61" t="s">
        <v>35</v>
      </c>
      <c r="AC14" s="12">
        <v>7</v>
      </c>
      <c r="AD14" s="12">
        <v>1067</v>
      </c>
      <c r="AE14" s="12">
        <v>822</v>
      </c>
      <c r="AF14" s="12">
        <v>3</v>
      </c>
    </row>
    <row r="15" spans="1:32">
      <c r="A15" s="35" t="s">
        <v>29</v>
      </c>
      <c r="B15" s="2" t="s">
        <v>1</v>
      </c>
      <c r="C15" s="3" t="s">
        <v>2</v>
      </c>
      <c r="D15" s="3" t="s">
        <v>2</v>
      </c>
      <c r="E15" s="4" t="s">
        <v>3</v>
      </c>
      <c r="F15" s="4" t="s">
        <v>4</v>
      </c>
      <c r="G15" s="3" t="s">
        <v>5</v>
      </c>
      <c r="H15" s="3" t="s">
        <v>5</v>
      </c>
      <c r="I15" s="3" t="s">
        <v>6</v>
      </c>
      <c r="J15" s="3" t="s">
        <v>6</v>
      </c>
      <c r="K15" s="3" t="s">
        <v>7</v>
      </c>
      <c r="L15" s="3" t="s">
        <v>7</v>
      </c>
      <c r="M15" s="3" t="s">
        <v>8</v>
      </c>
      <c r="N15" s="3" t="s">
        <v>8</v>
      </c>
      <c r="O15" s="5" t="s">
        <v>9</v>
      </c>
      <c r="P15" s="5" t="s">
        <v>10</v>
      </c>
      <c r="Q15" s="3" t="s">
        <v>11</v>
      </c>
      <c r="R15" s="3" t="s">
        <v>12</v>
      </c>
      <c r="S15" s="3" t="s">
        <v>13</v>
      </c>
      <c r="T15" s="3" t="s">
        <v>14</v>
      </c>
      <c r="U15" s="3" t="s">
        <v>15</v>
      </c>
      <c r="V15" s="2" t="s">
        <v>16</v>
      </c>
      <c r="W15" s="2" t="s">
        <v>17</v>
      </c>
      <c r="X15" s="2" t="s">
        <v>18</v>
      </c>
      <c r="Y15" s="2" t="s">
        <v>17</v>
      </c>
      <c r="Z15" s="2" t="s">
        <v>19</v>
      </c>
      <c r="AB15" s="61" t="s">
        <v>0</v>
      </c>
      <c r="AC15" s="12">
        <v>7</v>
      </c>
      <c r="AD15" s="12">
        <v>1067</v>
      </c>
      <c r="AE15" s="12">
        <v>775</v>
      </c>
      <c r="AF15" s="12">
        <v>4</v>
      </c>
    </row>
    <row r="16" spans="1:32">
      <c r="A16" s="13"/>
      <c r="B16" s="7"/>
      <c r="C16" s="3" t="s">
        <v>20</v>
      </c>
      <c r="D16" s="3" t="s">
        <v>21</v>
      </c>
      <c r="E16" s="8" t="s">
        <v>22</v>
      </c>
      <c r="F16" s="8" t="s">
        <v>23</v>
      </c>
      <c r="G16" s="3" t="s">
        <v>24</v>
      </c>
      <c r="H16" s="3" t="s">
        <v>25</v>
      </c>
      <c r="I16" s="3" t="s">
        <v>20</v>
      </c>
      <c r="J16" s="3" t="s">
        <v>21</v>
      </c>
      <c r="K16" s="3" t="s">
        <v>26</v>
      </c>
      <c r="L16" s="3" t="s">
        <v>27</v>
      </c>
      <c r="M16" s="3" t="s">
        <v>20</v>
      </c>
      <c r="N16" s="3" t="s">
        <v>21</v>
      </c>
      <c r="O16" s="9"/>
      <c r="P16" s="9"/>
      <c r="Q16" s="10"/>
      <c r="R16" s="10"/>
      <c r="S16" s="10"/>
      <c r="T16" s="10"/>
      <c r="U16" s="11"/>
      <c r="V16" s="12"/>
      <c r="W16" s="12"/>
      <c r="X16" s="11"/>
      <c r="Y16" s="11"/>
      <c r="Z16" s="11"/>
      <c r="AB16" s="61" t="s">
        <v>29</v>
      </c>
      <c r="AC16" s="12">
        <v>7</v>
      </c>
      <c r="AD16" s="12">
        <v>1052</v>
      </c>
      <c r="AE16" s="12">
        <v>833</v>
      </c>
      <c r="AF16" s="12">
        <v>4</v>
      </c>
    </row>
    <row r="17" spans="1:32">
      <c r="B17" s="14">
        <v>1</v>
      </c>
      <c r="C17" s="15">
        <v>161</v>
      </c>
      <c r="D17" s="15">
        <v>156</v>
      </c>
      <c r="E17" s="15">
        <v>5</v>
      </c>
      <c r="F17" s="15">
        <v>6</v>
      </c>
      <c r="G17" s="15">
        <v>120</v>
      </c>
      <c r="H17" s="15">
        <v>120</v>
      </c>
      <c r="I17" s="17">
        <f t="shared" si="4"/>
        <v>26.833333333333332</v>
      </c>
      <c r="J17" s="17">
        <f t="shared" si="5"/>
        <v>31.2</v>
      </c>
      <c r="K17" s="17">
        <f t="shared" si="6"/>
        <v>20</v>
      </c>
      <c r="L17" s="17">
        <f>H17/E17</f>
        <v>24</v>
      </c>
      <c r="M17" s="18">
        <f>C17/(G17/6)</f>
        <v>8.0500000000000007</v>
      </c>
      <c r="N17" s="18">
        <f>D17/(H17/6)</f>
        <v>7.8</v>
      </c>
      <c r="O17" s="15">
        <v>1</v>
      </c>
      <c r="P17" s="15">
        <v>0</v>
      </c>
      <c r="Q17" s="15">
        <v>1</v>
      </c>
      <c r="R17" s="15">
        <v>0</v>
      </c>
      <c r="S17" s="16">
        <v>2</v>
      </c>
      <c r="T17" s="16">
        <v>2</v>
      </c>
      <c r="U17" s="16">
        <f t="shared" ref="U17:U76" si="12">C17/B17</f>
        <v>161</v>
      </c>
      <c r="V17" s="15">
        <v>14</v>
      </c>
      <c r="W17" s="19">
        <f t="shared" si="1"/>
        <v>0.34782608695652173</v>
      </c>
      <c r="X17" s="15">
        <v>3</v>
      </c>
      <c r="Y17" s="19">
        <f t="shared" si="2"/>
        <v>0.11180124223602485</v>
      </c>
      <c r="Z17" s="20">
        <f t="shared" si="3"/>
        <v>0.45962732919254656</v>
      </c>
      <c r="AB17" s="61" t="s">
        <v>38</v>
      </c>
      <c r="AC17" s="12">
        <v>7</v>
      </c>
      <c r="AD17" s="12">
        <v>1324</v>
      </c>
      <c r="AE17" s="12">
        <v>834</v>
      </c>
      <c r="AF17" s="12">
        <v>6</v>
      </c>
    </row>
    <row r="18" spans="1:32">
      <c r="A18" s="13"/>
      <c r="B18" s="36">
        <v>1</v>
      </c>
      <c r="C18" s="15">
        <v>155</v>
      </c>
      <c r="D18" s="15">
        <v>156</v>
      </c>
      <c r="E18" s="15">
        <v>7</v>
      </c>
      <c r="F18" s="15">
        <v>5</v>
      </c>
      <c r="G18" s="15">
        <v>120</v>
      </c>
      <c r="H18" s="15">
        <v>114</v>
      </c>
      <c r="I18" s="17">
        <f t="shared" si="4"/>
        <v>31</v>
      </c>
      <c r="J18" s="17">
        <f t="shared" si="5"/>
        <v>22.285714285714285</v>
      </c>
      <c r="K18" s="17">
        <f t="shared" si="6"/>
        <v>24</v>
      </c>
      <c r="L18" s="17">
        <f t="shared" ref="L18:L23" si="13">H17/E17</f>
        <v>24</v>
      </c>
      <c r="M18" s="18">
        <f t="shared" ref="M18:N33" si="14">C18/(G18/6)</f>
        <v>7.75</v>
      </c>
      <c r="N18" s="18">
        <f t="shared" si="8"/>
        <v>8.2105263157894743</v>
      </c>
      <c r="O18" s="15">
        <v>1</v>
      </c>
      <c r="P18" s="15">
        <v>0</v>
      </c>
      <c r="Q18" s="15">
        <v>0</v>
      </c>
      <c r="R18" s="15">
        <v>0</v>
      </c>
      <c r="S18" s="16">
        <v>1</v>
      </c>
      <c r="T18" s="16">
        <v>2</v>
      </c>
      <c r="U18" s="16">
        <f t="shared" si="12"/>
        <v>155</v>
      </c>
      <c r="V18" s="15">
        <v>12</v>
      </c>
      <c r="W18" s="19">
        <f t="shared" si="1"/>
        <v>0.30967741935483872</v>
      </c>
      <c r="X18" s="15">
        <v>3</v>
      </c>
      <c r="Y18" s="19">
        <f t="shared" si="2"/>
        <v>0.11612903225806452</v>
      </c>
      <c r="Z18" s="20">
        <f t="shared" si="3"/>
        <v>0.42580645161290326</v>
      </c>
      <c r="AB18" s="61" t="s">
        <v>39</v>
      </c>
      <c r="AC18" s="12">
        <v>7</v>
      </c>
      <c r="AD18" s="12">
        <v>935</v>
      </c>
      <c r="AE18" s="12">
        <v>757</v>
      </c>
      <c r="AF18" s="12">
        <v>2</v>
      </c>
    </row>
    <row r="19" spans="1:32">
      <c r="A19" s="76" t="s">
        <v>42</v>
      </c>
      <c r="B19" s="14">
        <v>1</v>
      </c>
      <c r="C19" s="15">
        <v>33</v>
      </c>
      <c r="D19" s="15">
        <v>49</v>
      </c>
      <c r="E19" s="15">
        <v>4</v>
      </c>
      <c r="F19" s="15">
        <v>3</v>
      </c>
      <c r="G19" s="15">
        <v>30</v>
      </c>
      <c r="H19" s="15">
        <v>30</v>
      </c>
      <c r="I19" s="17">
        <f t="shared" si="4"/>
        <v>11</v>
      </c>
      <c r="J19" s="17">
        <f t="shared" si="5"/>
        <v>12.25</v>
      </c>
      <c r="K19" s="17">
        <f t="shared" si="6"/>
        <v>10</v>
      </c>
      <c r="L19" s="17">
        <f t="shared" si="13"/>
        <v>16.285714285714285</v>
      </c>
      <c r="M19" s="18">
        <f t="shared" si="14"/>
        <v>6.6</v>
      </c>
      <c r="N19" s="18">
        <f t="shared" si="8"/>
        <v>9.8000000000000007</v>
      </c>
      <c r="O19" s="15"/>
      <c r="P19" s="15"/>
      <c r="Q19" s="15"/>
      <c r="R19" s="15"/>
      <c r="S19" s="16"/>
      <c r="T19" s="16"/>
      <c r="U19" s="16">
        <f t="shared" si="12"/>
        <v>33</v>
      </c>
      <c r="V19" s="15">
        <v>2</v>
      </c>
      <c r="W19" s="19">
        <v>7.0000000000000007E-2</v>
      </c>
      <c r="X19" s="15">
        <v>1</v>
      </c>
      <c r="Y19" s="19">
        <f t="shared" si="2"/>
        <v>0.18181818181818182</v>
      </c>
      <c r="Z19" s="20">
        <f t="shared" si="3"/>
        <v>0.25181818181818183</v>
      </c>
      <c r="AB19" s="71" t="s">
        <v>28</v>
      </c>
      <c r="AC19" s="72">
        <f t="shared" ref="AC19:AF19" si="15">SUM(AC13:AC18)</f>
        <v>42</v>
      </c>
      <c r="AD19" s="72">
        <f t="shared" si="15"/>
        <v>6483</v>
      </c>
      <c r="AE19" s="72">
        <f t="shared" si="15"/>
        <v>4841</v>
      </c>
      <c r="AF19" s="72">
        <f t="shared" si="15"/>
        <v>22</v>
      </c>
    </row>
    <row r="20" spans="1:32">
      <c r="A20" s="76" t="s">
        <v>45</v>
      </c>
      <c r="B20" s="14">
        <v>1</v>
      </c>
      <c r="C20" s="15">
        <v>82</v>
      </c>
      <c r="D20" s="15">
        <v>93</v>
      </c>
      <c r="E20" s="15">
        <v>2</v>
      </c>
      <c r="F20" s="15">
        <v>4</v>
      </c>
      <c r="G20" s="15">
        <v>69</v>
      </c>
      <c r="H20" s="15">
        <v>62</v>
      </c>
      <c r="I20" s="17">
        <f t="shared" si="4"/>
        <v>20.5</v>
      </c>
      <c r="J20" s="17">
        <f t="shared" si="5"/>
        <v>46.5</v>
      </c>
      <c r="K20" s="17">
        <f t="shared" si="6"/>
        <v>17.25</v>
      </c>
      <c r="L20" s="17">
        <f t="shared" si="13"/>
        <v>7.5</v>
      </c>
      <c r="M20" s="18">
        <f t="shared" si="14"/>
        <v>7.1304347826086953</v>
      </c>
      <c r="N20" s="18">
        <f t="shared" si="8"/>
        <v>9</v>
      </c>
      <c r="O20" s="15">
        <v>0</v>
      </c>
      <c r="P20" s="15">
        <v>0</v>
      </c>
      <c r="Q20" s="15">
        <v>0</v>
      </c>
      <c r="R20" s="15">
        <v>0</v>
      </c>
      <c r="S20" s="16">
        <v>0</v>
      </c>
      <c r="T20" s="16">
        <v>1</v>
      </c>
      <c r="U20" s="16">
        <f t="shared" si="12"/>
        <v>82</v>
      </c>
      <c r="V20" s="15">
        <v>8</v>
      </c>
      <c r="W20" s="19">
        <f t="shared" si="1"/>
        <v>0.3902439024390244</v>
      </c>
      <c r="X20" s="15">
        <v>1</v>
      </c>
      <c r="Y20" s="19">
        <f t="shared" si="2"/>
        <v>7.3170731707317069E-2</v>
      </c>
      <c r="Z20" s="20">
        <f t="shared" si="3"/>
        <v>0.46341463414634149</v>
      </c>
    </row>
    <row r="21" spans="1:32">
      <c r="A21" s="13"/>
      <c r="B21" s="14">
        <v>1</v>
      </c>
      <c r="C21" s="15">
        <v>130</v>
      </c>
      <c r="D21" s="15">
        <v>126</v>
      </c>
      <c r="E21" s="15">
        <v>8</v>
      </c>
      <c r="F21" s="15">
        <v>2</v>
      </c>
      <c r="G21" s="15">
        <v>95</v>
      </c>
      <c r="H21" s="15">
        <v>120</v>
      </c>
      <c r="I21" s="17">
        <f t="shared" si="4"/>
        <v>65</v>
      </c>
      <c r="J21" s="17">
        <f t="shared" si="5"/>
        <v>15.75</v>
      </c>
      <c r="K21" s="17">
        <f t="shared" si="6"/>
        <v>47.5</v>
      </c>
      <c r="L21" s="17">
        <f t="shared" si="13"/>
        <v>31</v>
      </c>
      <c r="M21" s="18">
        <f t="shared" si="14"/>
        <v>8.2105263157894726</v>
      </c>
      <c r="N21" s="18">
        <f t="shared" si="14"/>
        <v>6.3</v>
      </c>
      <c r="O21" s="15">
        <v>0</v>
      </c>
      <c r="P21" s="15">
        <v>0</v>
      </c>
      <c r="Q21" s="15">
        <v>0</v>
      </c>
      <c r="R21" s="15">
        <v>0</v>
      </c>
      <c r="S21" s="16">
        <v>1</v>
      </c>
      <c r="T21" s="16">
        <v>0</v>
      </c>
      <c r="U21" s="16">
        <f t="shared" si="12"/>
        <v>130</v>
      </c>
      <c r="V21" s="15">
        <v>12</v>
      </c>
      <c r="W21" s="19">
        <f t="shared" si="1"/>
        <v>0.36923076923076925</v>
      </c>
      <c r="X21" s="15">
        <v>3</v>
      </c>
      <c r="Y21" s="19">
        <f t="shared" si="2"/>
        <v>0.13846153846153847</v>
      </c>
      <c r="Z21" s="20">
        <f t="shared" si="3"/>
        <v>0.50769230769230766</v>
      </c>
    </row>
    <row r="22" spans="1:32">
      <c r="A22" s="13"/>
      <c r="B22" s="14">
        <v>1</v>
      </c>
      <c r="C22" s="15">
        <v>111</v>
      </c>
      <c r="D22" s="15">
        <v>116</v>
      </c>
      <c r="E22" s="15">
        <v>4</v>
      </c>
      <c r="F22" s="15">
        <v>10</v>
      </c>
      <c r="G22" s="15">
        <v>116</v>
      </c>
      <c r="H22" s="15">
        <v>100</v>
      </c>
      <c r="I22" s="17">
        <f t="shared" si="4"/>
        <v>11.1</v>
      </c>
      <c r="J22" s="17">
        <f t="shared" si="5"/>
        <v>29</v>
      </c>
      <c r="K22" s="17">
        <f t="shared" si="6"/>
        <v>11.6</v>
      </c>
      <c r="L22" s="17">
        <f t="shared" si="13"/>
        <v>15</v>
      </c>
      <c r="M22" s="18">
        <f t="shared" si="14"/>
        <v>5.7413793103448283</v>
      </c>
      <c r="N22" s="18">
        <f t="shared" si="14"/>
        <v>6.9599999999999991</v>
      </c>
      <c r="O22" s="15">
        <v>0</v>
      </c>
      <c r="P22" s="15">
        <v>0</v>
      </c>
      <c r="Q22" s="15">
        <v>0</v>
      </c>
      <c r="R22" s="15">
        <v>0</v>
      </c>
      <c r="S22" s="16">
        <v>0</v>
      </c>
      <c r="T22" s="16">
        <v>0</v>
      </c>
      <c r="U22" s="16">
        <f t="shared" si="12"/>
        <v>111</v>
      </c>
      <c r="V22" s="15">
        <v>8</v>
      </c>
      <c r="W22" s="19">
        <f t="shared" si="1"/>
        <v>0.28828828828828829</v>
      </c>
      <c r="X22" s="15">
        <v>1</v>
      </c>
      <c r="Y22" s="19">
        <f t="shared" si="2"/>
        <v>5.4054054054054057E-2</v>
      </c>
      <c r="Z22" s="20">
        <f t="shared" si="3"/>
        <v>0.34234234234234234</v>
      </c>
    </row>
    <row r="23" spans="1:32">
      <c r="A23" s="13"/>
      <c r="B23" s="14">
        <v>1</v>
      </c>
      <c r="C23" s="15">
        <v>162</v>
      </c>
      <c r="D23" s="15">
        <v>128</v>
      </c>
      <c r="E23" s="15">
        <v>10</v>
      </c>
      <c r="F23" s="15">
        <v>7</v>
      </c>
      <c r="G23" s="15">
        <v>120</v>
      </c>
      <c r="H23" s="15">
        <v>114</v>
      </c>
      <c r="I23" s="17">
        <f t="shared" si="4"/>
        <v>23.142857142857142</v>
      </c>
      <c r="J23" s="17">
        <f t="shared" si="5"/>
        <v>12.8</v>
      </c>
      <c r="K23" s="17">
        <f t="shared" si="6"/>
        <v>17.142857142857142</v>
      </c>
      <c r="L23" s="17">
        <f t="shared" si="13"/>
        <v>25</v>
      </c>
      <c r="M23" s="18">
        <f t="shared" si="14"/>
        <v>8.1</v>
      </c>
      <c r="N23" s="18">
        <f t="shared" si="14"/>
        <v>6.7368421052631575</v>
      </c>
      <c r="O23" s="15">
        <v>1</v>
      </c>
      <c r="P23" s="15">
        <v>0</v>
      </c>
      <c r="Q23" s="15">
        <v>1</v>
      </c>
      <c r="R23" s="15">
        <v>0</v>
      </c>
      <c r="S23" s="16">
        <v>0</v>
      </c>
      <c r="T23" s="16">
        <v>0</v>
      </c>
      <c r="U23" s="16">
        <f t="shared" si="12"/>
        <v>162</v>
      </c>
      <c r="V23" s="15">
        <v>13</v>
      </c>
      <c r="W23" s="19">
        <f t="shared" si="1"/>
        <v>0.32098765432098764</v>
      </c>
      <c r="X23" s="15">
        <v>4</v>
      </c>
      <c r="Y23" s="19">
        <f t="shared" si="2"/>
        <v>0.14814814814814814</v>
      </c>
      <c r="Z23" s="20">
        <f t="shared" si="3"/>
        <v>0.46913580246913578</v>
      </c>
    </row>
    <row r="24" spans="1:32">
      <c r="A24" s="13"/>
      <c r="B24" s="37">
        <v>1</v>
      </c>
      <c r="C24" s="16">
        <v>166</v>
      </c>
      <c r="D24" s="16">
        <v>143</v>
      </c>
      <c r="E24" s="16">
        <v>6</v>
      </c>
      <c r="F24" s="16">
        <v>9</v>
      </c>
      <c r="G24" s="16">
        <v>120</v>
      </c>
      <c r="H24" s="16">
        <v>120</v>
      </c>
      <c r="I24" s="17">
        <f>C24/F24</f>
        <v>18.444444444444443</v>
      </c>
      <c r="J24" s="17">
        <f>D24/E24</f>
        <v>23.833333333333332</v>
      </c>
      <c r="K24" s="17">
        <f>G24/F24</f>
        <v>13.333333333333334</v>
      </c>
      <c r="L24" s="17">
        <f>H24/E24</f>
        <v>20</v>
      </c>
      <c r="M24" s="18">
        <f t="shared" si="14"/>
        <v>8.3000000000000007</v>
      </c>
      <c r="N24" s="18">
        <f>D24/(H24/6)</f>
        <v>7.15</v>
      </c>
      <c r="O24" s="15">
        <v>1</v>
      </c>
      <c r="P24" s="15">
        <v>0</v>
      </c>
      <c r="Q24" s="15">
        <v>0</v>
      </c>
      <c r="R24" s="15">
        <v>1</v>
      </c>
      <c r="S24" s="16">
        <v>0</v>
      </c>
      <c r="T24" s="16">
        <v>1</v>
      </c>
      <c r="U24" s="16">
        <f t="shared" ref="U24" si="16">C24/B24</f>
        <v>166</v>
      </c>
      <c r="V24" s="15">
        <v>13</v>
      </c>
      <c r="W24" s="19">
        <f t="shared" ref="W24" si="17">V24*4/C24</f>
        <v>0.31325301204819278</v>
      </c>
      <c r="X24" s="15">
        <v>3</v>
      </c>
      <c r="Y24" s="19">
        <f t="shared" si="2"/>
        <v>0.10843373493975904</v>
      </c>
      <c r="Z24" s="20">
        <f t="shared" si="3"/>
        <v>0.42168674698795183</v>
      </c>
    </row>
    <row r="25" spans="1:32">
      <c r="A25" s="13"/>
      <c r="B25" s="14">
        <v>1</v>
      </c>
      <c r="C25" s="15">
        <v>187</v>
      </c>
      <c r="D25" s="15">
        <v>188</v>
      </c>
      <c r="E25" s="15">
        <v>1</v>
      </c>
      <c r="F25" s="15">
        <v>5</v>
      </c>
      <c r="G25" s="15">
        <v>120</v>
      </c>
      <c r="H25" s="15">
        <v>104</v>
      </c>
      <c r="I25" s="17">
        <f t="shared" si="4"/>
        <v>37.4</v>
      </c>
      <c r="J25" s="17">
        <f t="shared" si="5"/>
        <v>188</v>
      </c>
      <c r="K25" s="17">
        <f t="shared" si="6"/>
        <v>24</v>
      </c>
      <c r="L25" s="17">
        <f>H25/E25</f>
        <v>104</v>
      </c>
      <c r="M25" s="18">
        <f t="shared" si="14"/>
        <v>9.35</v>
      </c>
      <c r="N25" s="18">
        <f t="shared" si="14"/>
        <v>10.846153846153847</v>
      </c>
      <c r="O25" s="15">
        <v>1</v>
      </c>
      <c r="P25" s="15">
        <v>0</v>
      </c>
      <c r="Q25" s="15">
        <v>1</v>
      </c>
      <c r="R25" s="15">
        <v>2</v>
      </c>
      <c r="S25" s="16">
        <v>1</v>
      </c>
      <c r="T25" s="16">
        <v>1</v>
      </c>
      <c r="U25" s="16">
        <f t="shared" si="12"/>
        <v>187</v>
      </c>
      <c r="V25" s="15">
        <v>17</v>
      </c>
      <c r="W25" s="19">
        <f t="shared" si="1"/>
        <v>0.36363636363636365</v>
      </c>
      <c r="X25" s="15">
        <v>10</v>
      </c>
      <c r="Y25" s="19">
        <f t="shared" si="2"/>
        <v>0.32085561497326204</v>
      </c>
      <c r="Z25" s="20">
        <f t="shared" si="3"/>
        <v>0.68449197860962574</v>
      </c>
    </row>
    <row r="26" spans="1:32">
      <c r="A26" s="13"/>
      <c r="B26" s="14"/>
      <c r="C26" s="15"/>
      <c r="D26" s="15"/>
      <c r="E26" s="15"/>
      <c r="F26" s="15"/>
      <c r="G26" s="15"/>
      <c r="H26" s="15"/>
      <c r="I26" s="17" t="e">
        <f t="shared" si="4"/>
        <v>#DIV/0!</v>
      </c>
      <c r="J26" s="17" t="e">
        <f t="shared" si="5"/>
        <v>#DIV/0!</v>
      </c>
      <c r="K26" s="17" t="e">
        <f t="shared" si="6"/>
        <v>#DIV/0!</v>
      </c>
      <c r="L26" s="17">
        <f>H25/E25</f>
        <v>104</v>
      </c>
      <c r="M26" s="18" t="e">
        <f t="shared" si="14"/>
        <v>#DIV/0!</v>
      </c>
      <c r="N26" s="18" t="e">
        <f t="shared" si="14"/>
        <v>#DIV/0!</v>
      </c>
      <c r="O26" s="15"/>
      <c r="P26" s="15"/>
      <c r="Q26" s="15"/>
      <c r="R26" s="15"/>
      <c r="S26" s="16"/>
      <c r="T26" s="16"/>
      <c r="U26" s="16" t="e">
        <f t="shared" si="12"/>
        <v>#DIV/0!</v>
      </c>
      <c r="V26" s="15"/>
      <c r="W26" s="19" t="e">
        <f t="shared" si="1"/>
        <v>#DIV/0!</v>
      </c>
      <c r="X26" s="15"/>
      <c r="Y26" s="19" t="e">
        <f t="shared" si="2"/>
        <v>#DIV/0!</v>
      </c>
      <c r="Z26" s="20" t="e">
        <f t="shared" si="3"/>
        <v>#DIV/0!</v>
      </c>
    </row>
    <row r="27" spans="1:32" ht="14">
      <c r="A27" s="21" t="s">
        <v>28</v>
      </c>
      <c r="B27" s="22">
        <f t="shared" ref="B27:H27" si="18">SUM(B17:B26)</f>
        <v>9</v>
      </c>
      <c r="C27" s="23">
        <f t="shared" si="18"/>
        <v>1187</v>
      </c>
      <c r="D27" s="23">
        <f t="shared" si="18"/>
        <v>1155</v>
      </c>
      <c r="E27" s="23">
        <f t="shared" si="18"/>
        <v>47</v>
      </c>
      <c r="F27" s="23">
        <f t="shared" si="18"/>
        <v>51</v>
      </c>
      <c r="G27" s="23">
        <f t="shared" si="18"/>
        <v>910</v>
      </c>
      <c r="H27" s="23">
        <f t="shared" si="18"/>
        <v>884</v>
      </c>
      <c r="I27" s="24">
        <f t="shared" si="4"/>
        <v>23.274509803921568</v>
      </c>
      <c r="J27" s="24">
        <f t="shared" si="5"/>
        <v>24.574468085106382</v>
      </c>
      <c r="K27" s="24">
        <f t="shared" si="6"/>
        <v>17.843137254901961</v>
      </c>
      <c r="L27" s="24">
        <f>H27/E27</f>
        <v>18.808510638297872</v>
      </c>
      <c r="M27" s="25">
        <f t="shared" si="14"/>
        <v>7.826373626373627</v>
      </c>
      <c r="N27" s="25">
        <f t="shared" si="14"/>
        <v>7.8393665158371038</v>
      </c>
      <c r="O27" s="23">
        <f t="shared" ref="O27:T27" si="19">SUM(O17:O26)</f>
        <v>5</v>
      </c>
      <c r="P27" s="23">
        <f t="shared" si="19"/>
        <v>0</v>
      </c>
      <c r="Q27" s="23">
        <f t="shared" si="19"/>
        <v>3</v>
      </c>
      <c r="R27" s="23">
        <f t="shared" si="19"/>
        <v>3</v>
      </c>
      <c r="S27" s="23">
        <f t="shared" si="19"/>
        <v>5</v>
      </c>
      <c r="T27" s="23">
        <f t="shared" si="19"/>
        <v>7</v>
      </c>
      <c r="U27" s="22">
        <f t="shared" si="12"/>
        <v>131.88888888888889</v>
      </c>
      <c r="V27" s="23">
        <f>SUM(V17:V26)</f>
        <v>99</v>
      </c>
      <c r="W27" s="26">
        <f t="shared" si="1"/>
        <v>0.33361415332771693</v>
      </c>
      <c r="X27" s="23">
        <f>SUM(X17:X26)</f>
        <v>29</v>
      </c>
      <c r="Y27" s="26">
        <f t="shared" si="2"/>
        <v>0.14658803706823925</v>
      </c>
      <c r="Z27" s="27">
        <f t="shared" si="3"/>
        <v>0.48020219039595619</v>
      </c>
    </row>
    <row r="28" spans="1:32">
      <c r="A28" s="35" t="s">
        <v>30</v>
      </c>
      <c r="B28" s="2" t="s">
        <v>1</v>
      </c>
      <c r="C28" s="3" t="s">
        <v>2</v>
      </c>
      <c r="D28" s="3" t="s">
        <v>2</v>
      </c>
      <c r="E28" s="4" t="s">
        <v>3</v>
      </c>
      <c r="F28" s="4" t="s">
        <v>4</v>
      </c>
      <c r="G28" s="3" t="s">
        <v>5</v>
      </c>
      <c r="H28" s="3" t="s">
        <v>5</v>
      </c>
      <c r="I28" s="3" t="s">
        <v>6</v>
      </c>
      <c r="J28" s="3" t="s">
        <v>6</v>
      </c>
      <c r="K28" s="3" t="s">
        <v>7</v>
      </c>
      <c r="L28" s="3" t="s">
        <v>7</v>
      </c>
      <c r="M28" s="3" t="s">
        <v>8</v>
      </c>
      <c r="N28" s="3" t="s">
        <v>8</v>
      </c>
      <c r="O28" s="5" t="s">
        <v>9</v>
      </c>
      <c r="P28" s="5" t="s">
        <v>10</v>
      </c>
      <c r="Q28" s="3" t="s">
        <v>11</v>
      </c>
      <c r="R28" s="3" t="s">
        <v>12</v>
      </c>
      <c r="S28" s="3" t="s">
        <v>13</v>
      </c>
      <c r="T28" s="3" t="s">
        <v>14</v>
      </c>
      <c r="U28" s="3" t="s">
        <v>15</v>
      </c>
      <c r="V28" s="2" t="s">
        <v>16</v>
      </c>
      <c r="W28" s="2" t="s">
        <v>17</v>
      </c>
      <c r="X28" s="2" t="s">
        <v>18</v>
      </c>
      <c r="Y28" s="2" t="s">
        <v>17</v>
      </c>
      <c r="Z28" s="2" t="s">
        <v>19</v>
      </c>
    </row>
    <row r="29" spans="1:32">
      <c r="A29" s="38"/>
      <c r="B29" s="7"/>
      <c r="C29" s="3" t="s">
        <v>20</v>
      </c>
      <c r="D29" s="3" t="s">
        <v>21</v>
      </c>
      <c r="E29" s="8" t="s">
        <v>22</v>
      </c>
      <c r="F29" s="8" t="s">
        <v>23</v>
      </c>
      <c r="G29" s="3" t="s">
        <v>24</v>
      </c>
      <c r="H29" s="3" t="s">
        <v>25</v>
      </c>
      <c r="I29" s="3" t="s">
        <v>20</v>
      </c>
      <c r="J29" s="3" t="s">
        <v>21</v>
      </c>
      <c r="K29" s="3" t="s">
        <v>26</v>
      </c>
      <c r="L29" s="3" t="s">
        <v>27</v>
      </c>
      <c r="M29" s="3" t="s">
        <v>20</v>
      </c>
      <c r="N29" s="3" t="s">
        <v>21</v>
      </c>
      <c r="O29" s="9"/>
      <c r="P29" s="9"/>
      <c r="Q29" s="10"/>
      <c r="R29" s="10"/>
      <c r="S29" s="10"/>
      <c r="T29" s="10"/>
      <c r="U29" s="11"/>
      <c r="V29" s="12"/>
      <c r="W29" s="12"/>
      <c r="X29" s="11"/>
      <c r="Y29" s="11"/>
      <c r="Z29" s="11"/>
    </row>
    <row r="30" spans="1:32">
      <c r="A30" s="76" t="s">
        <v>44</v>
      </c>
      <c r="B30" s="36">
        <v>1</v>
      </c>
      <c r="C30" s="15">
        <v>116</v>
      </c>
      <c r="D30" s="15">
        <v>106</v>
      </c>
      <c r="E30" s="15">
        <v>7</v>
      </c>
      <c r="F30" s="15">
        <v>5</v>
      </c>
      <c r="G30" s="15">
        <v>72</v>
      </c>
      <c r="H30" s="15">
        <v>72</v>
      </c>
      <c r="I30" s="17">
        <f t="shared" si="4"/>
        <v>23.2</v>
      </c>
      <c r="J30" s="17">
        <f t="shared" si="5"/>
        <v>15.142857142857142</v>
      </c>
      <c r="K30" s="17">
        <f t="shared" si="6"/>
        <v>14.4</v>
      </c>
      <c r="L30" s="17">
        <f>H27/E27</f>
        <v>18.808510638297872</v>
      </c>
      <c r="M30" s="18">
        <f t="shared" ref="M30:N45" si="20">C30/(G30/6)</f>
        <v>9.6666666666666661</v>
      </c>
      <c r="N30" s="18">
        <f t="shared" si="14"/>
        <v>8.8333333333333339</v>
      </c>
      <c r="O30" s="15">
        <v>0</v>
      </c>
      <c r="P30" s="15">
        <v>0</v>
      </c>
      <c r="Q30" s="15">
        <v>0</v>
      </c>
      <c r="R30" s="15">
        <v>0</v>
      </c>
      <c r="S30" s="16">
        <v>1</v>
      </c>
      <c r="T30" s="16">
        <v>0</v>
      </c>
      <c r="U30" s="15">
        <f t="shared" si="12"/>
        <v>116</v>
      </c>
      <c r="V30" s="15">
        <v>6</v>
      </c>
      <c r="W30" s="19">
        <f t="shared" si="1"/>
        <v>0.20689655172413793</v>
      </c>
      <c r="X30" s="15">
        <v>4</v>
      </c>
      <c r="Y30" s="19">
        <f t="shared" si="2"/>
        <v>0.20689655172413793</v>
      </c>
      <c r="Z30" s="20">
        <f t="shared" si="3"/>
        <v>0.41379310344827586</v>
      </c>
    </row>
    <row r="31" spans="1:32">
      <c r="A31" s="13"/>
      <c r="B31" s="14">
        <v>1</v>
      </c>
      <c r="C31" s="15">
        <v>156</v>
      </c>
      <c r="D31" s="15">
        <v>155</v>
      </c>
      <c r="E31" s="15">
        <v>5</v>
      </c>
      <c r="F31" s="15">
        <v>7</v>
      </c>
      <c r="G31" s="15">
        <v>114</v>
      </c>
      <c r="H31" s="15">
        <v>120</v>
      </c>
      <c r="I31" s="17">
        <f t="shared" si="4"/>
        <v>22.285714285714285</v>
      </c>
      <c r="J31" s="17">
        <f t="shared" si="5"/>
        <v>31</v>
      </c>
      <c r="K31" s="17">
        <f t="shared" si="6"/>
        <v>16.285714285714285</v>
      </c>
      <c r="L31" s="17">
        <f t="shared" ref="L31:L36" si="21">H30/E30</f>
        <v>10.285714285714286</v>
      </c>
      <c r="M31" s="18">
        <f t="shared" si="20"/>
        <v>8.2105263157894743</v>
      </c>
      <c r="N31" s="18">
        <f t="shared" si="14"/>
        <v>7.75</v>
      </c>
      <c r="O31" s="15">
        <v>1</v>
      </c>
      <c r="P31" s="15">
        <v>0</v>
      </c>
      <c r="Q31" s="15">
        <v>0</v>
      </c>
      <c r="R31" s="15">
        <v>0</v>
      </c>
      <c r="S31" s="16">
        <v>2</v>
      </c>
      <c r="T31" s="16">
        <v>1</v>
      </c>
      <c r="U31" s="15">
        <f t="shared" si="12"/>
        <v>156</v>
      </c>
      <c r="V31" s="15">
        <v>14</v>
      </c>
      <c r="W31" s="19">
        <f t="shared" si="1"/>
        <v>0.35897435897435898</v>
      </c>
      <c r="X31" s="15">
        <v>3</v>
      </c>
      <c r="Y31" s="19">
        <f t="shared" si="2"/>
        <v>0.11538461538461539</v>
      </c>
      <c r="Z31" s="20">
        <f t="shared" si="3"/>
        <v>0.47435897435897434</v>
      </c>
    </row>
    <row r="32" spans="1:32">
      <c r="A32" s="13"/>
      <c r="B32" s="14">
        <v>1</v>
      </c>
      <c r="C32" s="15">
        <v>157</v>
      </c>
      <c r="D32" s="15">
        <v>161</v>
      </c>
      <c r="E32" s="15">
        <v>3</v>
      </c>
      <c r="F32" s="15">
        <v>9</v>
      </c>
      <c r="G32" s="15">
        <v>120</v>
      </c>
      <c r="H32" s="15">
        <v>111</v>
      </c>
      <c r="I32" s="17">
        <f t="shared" si="4"/>
        <v>17.444444444444443</v>
      </c>
      <c r="J32" s="17">
        <f t="shared" si="5"/>
        <v>53.666666666666664</v>
      </c>
      <c r="K32" s="17">
        <f t="shared" si="6"/>
        <v>13.333333333333334</v>
      </c>
      <c r="L32" s="17">
        <f t="shared" si="21"/>
        <v>24</v>
      </c>
      <c r="M32" s="18">
        <f t="shared" si="20"/>
        <v>7.85</v>
      </c>
      <c r="N32" s="18">
        <f t="shared" si="14"/>
        <v>8.7027027027027035</v>
      </c>
      <c r="O32" s="15">
        <v>1</v>
      </c>
      <c r="P32" s="15">
        <v>0</v>
      </c>
      <c r="Q32" s="15">
        <v>0</v>
      </c>
      <c r="R32" s="15">
        <v>2</v>
      </c>
      <c r="S32" s="16">
        <v>1</v>
      </c>
      <c r="T32" s="16">
        <v>2</v>
      </c>
      <c r="U32" s="15">
        <f t="shared" si="12"/>
        <v>157</v>
      </c>
      <c r="V32" s="15">
        <v>14</v>
      </c>
      <c r="W32" s="19">
        <f t="shared" si="1"/>
        <v>0.35668789808917195</v>
      </c>
      <c r="X32" s="15">
        <v>3</v>
      </c>
      <c r="Y32" s="19">
        <f t="shared" si="2"/>
        <v>0.11464968152866242</v>
      </c>
      <c r="Z32" s="20">
        <f t="shared" si="3"/>
        <v>0.4713375796178344</v>
      </c>
    </row>
    <row r="33" spans="1:26">
      <c r="A33" s="13"/>
      <c r="B33" s="14">
        <v>1</v>
      </c>
      <c r="C33" s="15">
        <v>189</v>
      </c>
      <c r="D33" s="15">
        <v>183</v>
      </c>
      <c r="E33" s="15">
        <v>9</v>
      </c>
      <c r="F33" s="15">
        <v>6</v>
      </c>
      <c r="G33" s="15">
        <v>120</v>
      </c>
      <c r="H33" s="15">
        <v>120</v>
      </c>
      <c r="I33" s="17">
        <f t="shared" si="4"/>
        <v>31.5</v>
      </c>
      <c r="J33" s="17">
        <f t="shared" si="5"/>
        <v>20.333333333333332</v>
      </c>
      <c r="K33" s="17">
        <f t="shared" si="6"/>
        <v>20</v>
      </c>
      <c r="L33" s="17">
        <f t="shared" si="21"/>
        <v>37</v>
      </c>
      <c r="M33" s="18">
        <f t="shared" si="20"/>
        <v>9.4499999999999993</v>
      </c>
      <c r="N33" s="18">
        <f t="shared" si="14"/>
        <v>9.15</v>
      </c>
      <c r="O33" s="15">
        <v>1</v>
      </c>
      <c r="P33" s="15">
        <v>0</v>
      </c>
      <c r="Q33" s="15">
        <v>1</v>
      </c>
      <c r="R33" s="15">
        <v>0</v>
      </c>
      <c r="S33" s="16">
        <v>1</v>
      </c>
      <c r="T33" s="16">
        <v>1</v>
      </c>
      <c r="U33" s="15">
        <f t="shared" si="12"/>
        <v>189</v>
      </c>
      <c r="V33" s="15">
        <v>9</v>
      </c>
      <c r="W33" s="19">
        <f t="shared" si="1"/>
        <v>0.19047619047619047</v>
      </c>
      <c r="X33" s="15">
        <v>10</v>
      </c>
      <c r="Y33" s="19">
        <f t="shared" si="2"/>
        <v>0.31746031746031744</v>
      </c>
      <c r="Z33" s="20">
        <f t="shared" si="3"/>
        <v>0.50793650793650791</v>
      </c>
    </row>
    <row r="34" spans="1:26">
      <c r="A34" s="13"/>
      <c r="B34" s="14">
        <v>1</v>
      </c>
      <c r="C34" s="15">
        <v>187</v>
      </c>
      <c r="D34" s="15">
        <v>157</v>
      </c>
      <c r="E34" s="15">
        <v>8</v>
      </c>
      <c r="F34" s="15">
        <v>2</v>
      </c>
      <c r="G34" s="15">
        <v>120</v>
      </c>
      <c r="H34" s="15">
        <v>120</v>
      </c>
      <c r="I34" s="17">
        <f t="shared" si="4"/>
        <v>93.5</v>
      </c>
      <c r="J34" s="17">
        <f t="shared" si="5"/>
        <v>19.625</v>
      </c>
      <c r="K34" s="17">
        <f t="shared" si="6"/>
        <v>60</v>
      </c>
      <c r="L34" s="17">
        <f t="shared" si="21"/>
        <v>13.333333333333334</v>
      </c>
      <c r="M34" s="18">
        <f t="shared" si="20"/>
        <v>9.35</v>
      </c>
      <c r="N34" s="18">
        <f t="shared" si="20"/>
        <v>7.85</v>
      </c>
      <c r="O34" s="15">
        <v>1</v>
      </c>
      <c r="P34" s="15">
        <v>0</v>
      </c>
      <c r="Q34" s="15">
        <v>2</v>
      </c>
      <c r="R34" s="15">
        <v>0</v>
      </c>
      <c r="S34" s="16">
        <v>2</v>
      </c>
      <c r="T34" s="16">
        <v>1</v>
      </c>
      <c r="U34" s="15">
        <f t="shared" si="12"/>
        <v>187</v>
      </c>
      <c r="V34" s="15">
        <v>11</v>
      </c>
      <c r="W34" s="19">
        <f t="shared" si="1"/>
        <v>0.23529411764705882</v>
      </c>
      <c r="X34" s="15">
        <v>11</v>
      </c>
      <c r="Y34" s="19">
        <f t="shared" si="2"/>
        <v>0.35294117647058826</v>
      </c>
      <c r="Z34" s="20">
        <f t="shared" si="3"/>
        <v>0.58823529411764708</v>
      </c>
    </row>
    <row r="35" spans="1:26">
      <c r="A35" s="13"/>
      <c r="B35" s="14">
        <v>1</v>
      </c>
      <c r="C35" s="15">
        <v>116</v>
      </c>
      <c r="D35" s="15">
        <v>111</v>
      </c>
      <c r="E35" s="15">
        <v>10</v>
      </c>
      <c r="F35" s="15">
        <v>4</v>
      </c>
      <c r="G35" s="15">
        <v>100</v>
      </c>
      <c r="H35" s="15">
        <v>116</v>
      </c>
      <c r="I35" s="17">
        <f t="shared" si="4"/>
        <v>29</v>
      </c>
      <c r="J35" s="17">
        <f t="shared" si="5"/>
        <v>11.1</v>
      </c>
      <c r="K35" s="17">
        <f t="shared" si="6"/>
        <v>25</v>
      </c>
      <c r="L35" s="17">
        <f t="shared" si="21"/>
        <v>15</v>
      </c>
      <c r="M35" s="18">
        <f t="shared" si="20"/>
        <v>6.9599999999999991</v>
      </c>
      <c r="N35" s="18">
        <f t="shared" si="20"/>
        <v>5.7413793103448283</v>
      </c>
      <c r="O35" s="15">
        <v>0</v>
      </c>
      <c r="P35" s="15">
        <v>0</v>
      </c>
      <c r="Q35" s="15">
        <v>0</v>
      </c>
      <c r="R35" s="15">
        <v>0</v>
      </c>
      <c r="S35" s="16">
        <v>0</v>
      </c>
      <c r="T35" s="16">
        <v>0</v>
      </c>
      <c r="U35" s="15">
        <f t="shared" si="12"/>
        <v>116</v>
      </c>
      <c r="V35" s="15">
        <v>13</v>
      </c>
      <c r="W35" s="19">
        <f t="shared" si="1"/>
        <v>0.44827586206896552</v>
      </c>
      <c r="X35" s="15">
        <v>3</v>
      </c>
      <c r="Y35" s="19">
        <f t="shared" si="2"/>
        <v>0.15517241379310345</v>
      </c>
      <c r="Z35" s="20">
        <f t="shared" si="3"/>
        <v>0.60344827586206895</v>
      </c>
    </row>
    <row r="36" spans="1:26">
      <c r="A36" s="76" t="s">
        <v>46</v>
      </c>
      <c r="B36" s="14">
        <v>1</v>
      </c>
      <c r="C36" s="15">
        <v>91</v>
      </c>
      <c r="D36" s="15">
        <v>90</v>
      </c>
      <c r="E36" s="15">
        <v>9</v>
      </c>
      <c r="F36" s="15">
        <v>3</v>
      </c>
      <c r="G36" s="15">
        <v>63</v>
      </c>
      <c r="H36" s="15">
        <v>90</v>
      </c>
      <c r="I36" s="17">
        <f t="shared" si="4"/>
        <v>30.333333333333332</v>
      </c>
      <c r="J36" s="17">
        <f t="shared" si="5"/>
        <v>10</v>
      </c>
      <c r="K36" s="17">
        <f t="shared" si="6"/>
        <v>21</v>
      </c>
      <c r="L36" s="17">
        <f t="shared" si="21"/>
        <v>11.6</v>
      </c>
      <c r="M36" s="18">
        <f t="shared" si="20"/>
        <v>8.6666666666666661</v>
      </c>
      <c r="N36" s="18">
        <f t="shared" si="20"/>
        <v>6</v>
      </c>
      <c r="O36" s="15">
        <v>0</v>
      </c>
      <c r="P36" s="15">
        <v>0</v>
      </c>
      <c r="Q36" s="15">
        <v>0</v>
      </c>
      <c r="R36" s="15">
        <v>0</v>
      </c>
      <c r="S36" s="16">
        <v>0</v>
      </c>
      <c r="T36" s="16">
        <v>0</v>
      </c>
      <c r="U36" s="15">
        <f t="shared" si="12"/>
        <v>91</v>
      </c>
      <c r="V36" s="15">
        <v>10</v>
      </c>
      <c r="W36" s="19">
        <f t="shared" si="1"/>
        <v>0.43956043956043955</v>
      </c>
      <c r="X36" s="15">
        <v>4</v>
      </c>
      <c r="Y36" s="19">
        <f t="shared" si="2"/>
        <v>0.26373626373626374</v>
      </c>
      <c r="Z36" s="20">
        <f t="shared" si="3"/>
        <v>0.70329670329670324</v>
      </c>
    </row>
    <row r="37" spans="1:26">
      <c r="A37" s="13"/>
      <c r="B37" s="14">
        <v>1</v>
      </c>
      <c r="C37" s="15">
        <v>151</v>
      </c>
      <c r="D37" s="15">
        <v>150</v>
      </c>
      <c r="E37" s="15">
        <v>8</v>
      </c>
      <c r="F37" s="15">
        <v>2</v>
      </c>
      <c r="G37" s="15">
        <v>106</v>
      </c>
      <c r="H37" s="15">
        <v>120</v>
      </c>
      <c r="I37" s="17">
        <f>C37/F37</f>
        <v>75.5</v>
      </c>
      <c r="J37" s="17">
        <f>D37/E37</f>
        <v>18.75</v>
      </c>
      <c r="K37" s="17">
        <f>G37/F37</f>
        <v>53</v>
      </c>
      <c r="L37" s="17">
        <f>H37/E37</f>
        <v>15</v>
      </c>
      <c r="M37" s="18">
        <f t="shared" si="20"/>
        <v>8.5471698113207548</v>
      </c>
      <c r="N37" s="18">
        <f>D37/(H37/6)</f>
        <v>7.5</v>
      </c>
      <c r="O37" s="15">
        <v>1</v>
      </c>
      <c r="P37" s="15">
        <v>0</v>
      </c>
      <c r="Q37" s="15">
        <v>2</v>
      </c>
      <c r="R37" s="15">
        <v>0</v>
      </c>
      <c r="S37" s="16">
        <v>1</v>
      </c>
      <c r="T37" s="16">
        <v>1</v>
      </c>
      <c r="U37" s="15">
        <f t="shared" si="12"/>
        <v>151</v>
      </c>
      <c r="V37" s="15">
        <v>16</v>
      </c>
      <c r="W37" s="19">
        <f t="shared" si="1"/>
        <v>0.42384105960264901</v>
      </c>
      <c r="X37" s="15">
        <v>4</v>
      </c>
      <c r="Y37" s="19">
        <f>X37*6/C37</f>
        <v>0.15894039735099338</v>
      </c>
      <c r="Z37" s="20">
        <f>W37+Y37</f>
        <v>0.58278145695364236</v>
      </c>
    </row>
    <row r="38" spans="1:26">
      <c r="A38" s="13"/>
      <c r="B38" s="14">
        <v>1</v>
      </c>
      <c r="C38" s="15">
        <v>202</v>
      </c>
      <c r="D38" s="15">
        <v>205</v>
      </c>
      <c r="E38" s="15">
        <v>3</v>
      </c>
      <c r="F38" s="15">
        <v>4</v>
      </c>
      <c r="G38" s="15">
        <v>120</v>
      </c>
      <c r="H38" s="15">
        <v>117</v>
      </c>
      <c r="I38" s="17">
        <f t="shared" si="4"/>
        <v>50.5</v>
      </c>
      <c r="J38" s="17">
        <f t="shared" si="5"/>
        <v>68.333333333333329</v>
      </c>
      <c r="K38" s="17">
        <f t="shared" si="6"/>
        <v>30</v>
      </c>
      <c r="L38" s="17">
        <f>H38/E38</f>
        <v>39</v>
      </c>
      <c r="M38" s="18">
        <f t="shared" si="20"/>
        <v>10.1</v>
      </c>
      <c r="N38" s="18">
        <f t="shared" si="20"/>
        <v>10.512820512820513</v>
      </c>
      <c r="O38" s="15">
        <v>1</v>
      </c>
      <c r="P38" s="15">
        <v>1</v>
      </c>
      <c r="Q38" s="15">
        <v>1</v>
      </c>
      <c r="R38" s="15">
        <v>1</v>
      </c>
      <c r="S38" s="16">
        <v>1</v>
      </c>
      <c r="T38" s="16">
        <v>2</v>
      </c>
      <c r="U38" s="15">
        <f t="shared" si="12"/>
        <v>202</v>
      </c>
      <c r="V38" s="15">
        <v>20</v>
      </c>
      <c r="W38" s="19">
        <f t="shared" si="1"/>
        <v>0.39603960396039606</v>
      </c>
      <c r="X38" s="15">
        <v>9</v>
      </c>
      <c r="Y38" s="19">
        <f t="shared" si="2"/>
        <v>0.26732673267326734</v>
      </c>
      <c r="Z38" s="20">
        <f t="shared" si="3"/>
        <v>0.6633663366336634</v>
      </c>
    </row>
    <row r="39" spans="1:26">
      <c r="A39" s="13"/>
      <c r="B39" s="14">
        <v>1</v>
      </c>
      <c r="C39" s="15">
        <v>196</v>
      </c>
      <c r="D39" s="15">
        <v>152</v>
      </c>
      <c r="E39" s="15">
        <v>10</v>
      </c>
      <c r="F39" s="15">
        <v>5</v>
      </c>
      <c r="G39" s="15">
        <v>120</v>
      </c>
      <c r="H39" s="15">
        <v>111</v>
      </c>
      <c r="I39" s="17">
        <f t="shared" si="4"/>
        <v>39.200000000000003</v>
      </c>
      <c r="J39" s="17">
        <f t="shared" si="5"/>
        <v>15.2</v>
      </c>
      <c r="K39" s="17">
        <f t="shared" si="6"/>
        <v>24</v>
      </c>
      <c r="L39" s="17">
        <f>H38/E38</f>
        <v>39</v>
      </c>
      <c r="M39" s="18">
        <f t="shared" si="20"/>
        <v>9.8000000000000007</v>
      </c>
      <c r="N39" s="18">
        <f t="shared" si="20"/>
        <v>8.2162162162162158</v>
      </c>
      <c r="O39" s="15">
        <v>1</v>
      </c>
      <c r="P39" s="15">
        <v>0</v>
      </c>
      <c r="Q39" s="15">
        <v>1</v>
      </c>
      <c r="R39" s="15">
        <v>0</v>
      </c>
      <c r="S39" s="16">
        <v>2</v>
      </c>
      <c r="T39" s="16">
        <v>1</v>
      </c>
      <c r="U39" s="15">
        <f t="shared" si="12"/>
        <v>196</v>
      </c>
      <c r="V39" s="15">
        <v>17</v>
      </c>
      <c r="W39" s="19">
        <f t="shared" si="1"/>
        <v>0.34693877551020408</v>
      </c>
      <c r="X39" s="15">
        <v>6</v>
      </c>
      <c r="Y39" s="19">
        <f t="shared" si="2"/>
        <v>0.18367346938775511</v>
      </c>
      <c r="Z39" s="20">
        <f t="shared" si="3"/>
        <v>0.53061224489795922</v>
      </c>
    </row>
    <row r="40" spans="1:26" ht="14">
      <c r="A40" s="21" t="s">
        <v>28</v>
      </c>
      <c r="B40" s="22">
        <f t="shared" ref="B40:H40" si="22">SUM(B30:B39)</f>
        <v>10</v>
      </c>
      <c r="C40" s="23">
        <f t="shared" si="22"/>
        <v>1561</v>
      </c>
      <c r="D40" s="23">
        <f t="shared" si="22"/>
        <v>1470</v>
      </c>
      <c r="E40" s="23">
        <f t="shared" si="22"/>
        <v>72</v>
      </c>
      <c r="F40" s="23">
        <f t="shared" si="22"/>
        <v>47</v>
      </c>
      <c r="G40" s="23">
        <f t="shared" si="22"/>
        <v>1055</v>
      </c>
      <c r="H40" s="23">
        <f t="shared" si="22"/>
        <v>1097</v>
      </c>
      <c r="I40" s="24">
        <f t="shared" si="4"/>
        <v>33.212765957446805</v>
      </c>
      <c r="J40" s="24">
        <f t="shared" si="5"/>
        <v>20.416666666666668</v>
      </c>
      <c r="K40" s="24">
        <f t="shared" si="6"/>
        <v>22.446808510638299</v>
      </c>
      <c r="L40" s="24">
        <f>H40/E40</f>
        <v>15.236111111111111</v>
      </c>
      <c r="M40" s="25">
        <f t="shared" si="20"/>
        <v>8.8777251184834114</v>
      </c>
      <c r="N40" s="25">
        <f t="shared" si="20"/>
        <v>8.0401093892433906</v>
      </c>
      <c r="O40" s="23">
        <f t="shared" ref="O40:T40" si="23">SUM(O30:O39)</f>
        <v>7</v>
      </c>
      <c r="P40" s="23">
        <f t="shared" si="23"/>
        <v>1</v>
      </c>
      <c r="Q40" s="23">
        <f t="shared" si="23"/>
        <v>7</v>
      </c>
      <c r="R40" s="23">
        <f t="shared" si="23"/>
        <v>3</v>
      </c>
      <c r="S40" s="23">
        <f t="shared" si="23"/>
        <v>11</v>
      </c>
      <c r="T40" s="23">
        <f t="shared" si="23"/>
        <v>9</v>
      </c>
      <c r="U40" s="22">
        <f t="shared" si="12"/>
        <v>156.1</v>
      </c>
      <c r="V40" s="23">
        <f>SUM(V30:V39)</f>
        <v>130</v>
      </c>
      <c r="W40" s="26">
        <f t="shared" si="1"/>
        <v>0.3331197950032031</v>
      </c>
      <c r="X40" s="23">
        <f>SUM(X30:X39)</f>
        <v>57</v>
      </c>
      <c r="Y40" s="26">
        <f t="shared" si="2"/>
        <v>0.21909032671364509</v>
      </c>
      <c r="Z40" s="27">
        <f t="shared" si="3"/>
        <v>0.55221012171684825</v>
      </c>
    </row>
    <row r="41" spans="1:26">
      <c r="A41" s="35" t="s">
        <v>31</v>
      </c>
      <c r="B41" s="2" t="s">
        <v>1</v>
      </c>
      <c r="C41" s="3" t="s">
        <v>2</v>
      </c>
      <c r="D41" s="3" t="s">
        <v>2</v>
      </c>
      <c r="E41" s="4" t="s">
        <v>3</v>
      </c>
      <c r="F41" s="4" t="s">
        <v>4</v>
      </c>
      <c r="G41" s="3" t="s">
        <v>5</v>
      </c>
      <c r="H41" s="3" t="s">
        <v>5</v>
      </c>
      <c r="I41" s="3" t="s">
        <v>6</v>
      </c>
      <c r="J41" s="3" t="s">
        <v>6</v>
      </c>
      <c r="K41" s="3" t="s">
        <v>7</v>
      </c>
      <c r="L41" s="3" t="s">
        <v>7</v>
      </c>
      <c r="M41" s="3" t="s">
        <v>8</v>
      </c>
      <c r="N41" s="3" t="s">
        <v>8</v>
      </c>
      <c r="O41" s="5" t="s">
        <v>9</v>
      </c>
      <c r="P41" s="5" t="s">
        <v>10</v>
      </c>
      <c r="Q41" s="3" t="s">
        <v>11</v>
      </c>
      <c r="R41" s="3" t="s">
        <v>12</v>
      </c>
      <c r="S41" s="3" t="s">
        <v>13</v>
      </c>
      <c r="T41" s="3" t="s">
        <v>14</v>
      </c>
      <c r="U41" s="3" t="s">
        <v>15</v>
      </c>
      <c r="V41" s="2" t="s">
        <v>16</v>
      </c>
      <c r="W41" s="2" t="s">
        <v>17</v>
      </c>
      <c r="X41" s="2" t="s">
        <v>18</v>
      </c>
      <c r="Y41" s="2" t="s">
        <v>17</v>
      </c>
      <c r="Z41" s="2" t="s">
        <v>19</v>
      </c>
    </row>
    <row r="42" spans="1:26" ht="14">
      <c r="A42" s="28"/>
      <c r="B42" s="7"/>
      <c r="C42" s="3" t="s">
        <v>20</v>
      </c>
      <c r="D42" s="3" t="s">
        <v>21</v>
      </c>
      <c r="E42" s="8" t="s">
        <v>22</v>
      </c>
      <c r="F42" s="8" t="s">
        <v>23</v>
      </c>
      <c r="G42" s="3" t="s">
        <v>24</v>
      </c>
      <c r="H42" s="3" t="s">
        <v>25</v>
      </c>
      <c r="I42" s="3" t="s">
        <v>20</v>
      </c>
      <c r="J42" s="3" t="s">
        <v>21</v>
      </c>
      <c r="K42" s="3" t="s">
        <v>26</v>
      </c>
      <c r="L42" s="3" t="s">
        <v>27</v>
      </c>
      <c r="M42" s="3" t="s">
        <v>20</v>
      </c>
      <c r="N42" s="3" t="s">
        <v>21</v>
      </c>
      <c r="O42" s="9"/>
      <c r="P42" s="9"/>
      <c r="Q42" s="10"/>
      <c r="R42" s="10"/>
      <c r="S42" s="10"/>
      <c r="T42" s="10"/>
      <c r="U42" s="11"/>
      <c r="V42" s="12"/>
      <c r="W42" s="12"/>
      <c r="X42" s="11"/>
      <c r="Y42" s="11"/>
      <c r="Z42" s="11"/>
    </row>
    <row r="43" spans="1:26">
      <c r="A43" s="13"/>
      <c r="B43" s="14">
        <v>1</v>
      </c>
      <c r="C43" s="15">
        <v>160</v>
      </c>
      <c r="D43" s="15">
        <v>158</v>
      </c>
      <c r="E43" s="15">
        <v>7</v>
      </c>
      <c r="F43" s="15">
        <v>6</v>
      </c>
      <c r="G43" s="15">
        <v>120</v>
      </c>
      <c r="H43" s="15">
        <v>120</v>
      </c>
      <c r="I43" s="17">
        <f t="shared" si="4"/>
        <v>26.666666666666668</v>
      </c>
      <c r="J43" s="17">
        <f t="shared" si="5"/>
        <v>22.571428571428573</v>
      </c>
      <c r="K43" s="17">
        <f t="shared" si="6"/>
        <v>20</v>
      </c>
      <c r="L43" s="17">
        <f>H40/E40</f>
        <v>15.236111111111111</v>
      </c>
      <c r="M43" s="18">
        <f t="shared" si="20"/>
        <v>8</v>
      </c>
      <c r="N43" s="18">
        <f t="shared" si="20"/>
        <v>7.9</v>
      </c>
      <c r="O43" s="15">
        <v>1</v>
      </c>
      <c r="P43" s="15">
        <v>0</v>
      </c>
      <c r="Q43" s="15">
        <v>1</v>
      </c>
      <c r="R43" s="15">
        <v>1</v>
      </c>
      <c r="S43" s="16">
        <v>1</v>
      </c>
      <c r="T43" s="16">
        <v>1</v>
      </c>
      <c r="U43" s="16">
        <f t="shared" si="12"/>
        <v>160</v>
      </c>
      <c r="V43" s="15">
        <v>6</v>
      </c>
      <c r="W43" s="19">
        <f t="shared" si="1"/>
        <v>0.15</v>
      </c>
      <c r="X43" s="15">
        <v>8</v>
      </c>
      <c r="Y43" s="19">
        <f t="shared" si="2"/>
        <v>0.3</v>
      </c>
      <c r="Z43" s="20">
        <f t="shared" si="3"/>
        <v>0.44999999999999996</v>
      </c>
    </row>
    <row r="44" spans="1:26">
      <c r="A44" s="13"/>
      <c r="B44" s="14">
        <v>1</v>
      </c>
      <c r="C44" s="15">
        <v>192</v>
      </c>
      <c r="D44" s="15">
        <v>198</v>
      </c>
      <c r="E44" s="15">
        <v>7</v>
      </c>
      <c r="F44" s="15">
        <v>8</v>
      </c>
      <c r="G44" s="15">
        <v>120</v>
      </c>
      <c r="H44" s="15">
        <v>120</v>
      </c>
      <c r="I44" s="17">
        <f t="shared" si="4"/>
        <v>24</v>
      </c>
      <c r="J44" s="17">
        <f t="shared" si="5"/>
        <v>28.285714285714285</v>
      </c>
      <c r="K44" s="17">
        <f t="shared" si="6"/>
        <v>15</v>
      </c>
      <c r="L44" s="17">
        <f t="shared" ref="L44:L50" si="24">H43/E43</f>
        <v>17.142857142857142</v>
      </c>
      <c r="M44" s="18">
        <f t="shared" si="20"/>
        <v>9.6</v>
      </c>
      <c r="N44" s="18">
        <f t="shared" si="20"/>
        <v>9.9</v>
      </c>
      <c r="O44" s="15">
        <v>1</v>
      </c>
      <c r="P44" s="15">
        <v>0</v>
      </c>
      <c r="Q44" s="15">
        <v>1</v>
      </c>
      <c r="R44" s="15">
        <v>0</v>
      </c>
      <c r="S44" s="16">
        <v>2</v>
      </c>
      <c r="T44" s="16">
        <v>0</v>
      </c>
      <c r="U44" s="16">
        <f t="shared" si="12"/>
        <v>192</v>
      </c>
      <c r="V44" s="15">
        <v>17</v>
      </c>
      <c r="W44" s="19">
        <f t="shared" si="1"/>
        <v>0.35416666666666669</v>
      </c>
      <c r="X44" s="15">
        <v>7</v>
      </c>
      <c r="Y44" s="19">
        <f t="shared" si="2"/>
        <v>0.21875</v>
      </c>
      <c r="Z44" s="20">
        <f t="shared" si="3"/>
        <v>0.57291666666666674</v>
      </c>
    </row>
    <row r="45" spans="1:26">
      <c r="A45" s="13"/>
      <c r="B45" s="14">
        <v>1</v>
      </c>
      <c r="C45" s="15">
        <v>174</v>
      </c>
      <c r="D45" s="15">
        <v>170</v>
      </c>
      <c r="E45" s="15">
        <v>3</v>
      </c>
      <c r="F45" s="15">
        <v>3</v>
      </c>
      <c r="G45" s="15">
        <v>112</v>
      </c>
      <c r="H45" s="15">
        <v>120</v>
      </c>
      <c r="I45" s="17">
        <f t="shared" si="4"/>
        <v>58</v>
      </c>
      <c r="J45" s="17">
        <f t="shared" si="5"/>
        <v>56.666666666666664</v>
      </c>
      <c r="K45" s="17">
        <f t="shared" si="6"/>
        <v>37.333333333333336</v>
      </c>
      <c r="L45" s="17">
        <f t="shared" si="24"/>
        <v>17.142857142857142</v>
      </c>
      <c r="M45" s="18">
        <f t="shared" si="20"/>
        <v>9.3214285714285712</v>
      </c>
      <c r="N45" s="18">
        <f t="shared" si="20"/>
        <v>8.5</v>
      </c>
      <c r="O45" s="15">
        <v>1</v>
      </c>
      <c r="P45" s="15">
        <v>0</v>
      </c>
      <c r="Q45" s="15">
        <v>0</v>
      </c>
      <c r="R45" s="15">
        <v>1</v>
      </c>
      <c r="S45" s="16">
        <v>2</v>
      </c>
      <c r="T45" s="16">
        <v>1</v>
      </c>
      <c r="U45" s="16">
        <f t="shared" si="12"/>
        <v>174</v>
      </c>
      <c r="V45" s="15">
        <v>13</v>
      </c>
      <c r="W45" s="19">
        <f t="shared" si="1"/>
        <v>0.2988505747126437</v>
      </c>
      <c r="X45" s="15">
        <v>11</v>
      </c>
      <c r="Y45" s="19">
        <f t="shared" si="2"/>
        <v>0.37931034482758619</v>
      </c>
      <c r="Z45" s="20">
        <f t="shared" si="3"/>
        <v>0.67816091954022983</v>
      </c>
    </row>
    <row r="46" spans="1:26">
      <c r="A46" s="13"/>
      <c r="B46" s="14">
        <v>1</v>
      </c>
      <c r="C46" s="15">
        <v>142</v>
      </c>
      <c r="D46" s="15">
        <v>170</v>
      </c>
      <c r="E46" s="15">
        <v>5</v>
      </c>
      <c r="F46" s="15">
        <v>10</v>
      </c>
      <c r="G46" s="15">
        <v>113</v>
      </c>
      <c r="H46" s="15">
        <v>120</v>
      </c>
      <c r="I46" s="17">
        <f t="shared" si="4"/>
        <v>14.2</v>
      </c>
      <c r="J46" s="17">
        <f t="shared" si="5"/>
        <v>34</v>
      </c>
      <c r="K46" s="17">
        <f t="shared" si="6"/>
        <v>11.3</v>
      </c>
      <c r="L46" s="17">
        <f t="shared" si="24"/>
        <v>40</v>
      </c>
      <c r="M46" s="18">
        <f t="shared" ref="M46:N76" si="25">C46/(G46/6)</f>
        <v>7.5398230088495577</v>
      </c>
      <c r="N46" s="18">
        <f t="shared" si="25"/>
        <v>8.5</v>
      </c>
      <c r="O46" s="15">
        <v>0</v>
      </c>
      <c r="P46" s="15">
        <v>0</v>
      </c>
      <c r="Q46" s="15">
        <v>0</v>
      </c>
      <c r="R46" s="15">
        <v>0</v>
      </c>
      <c r="S46" s="16">
        <v>0</v>
      </c>
      <c r="T46" s="16">
        <v>0</v>
      </c>
      <c r="U46" s="16">
        <f t="shared" si="12"/>
        <v>142</v>
      </c>
      <c r="V46" s="15">
        <v>9</v>
      </c>
      <c r="W46" s="19">
        <f t="shared" si="1"/>
        <v>0.25352112676056338</v>
      </c>
      <c r="X46" s="15">
        <v>7</v>
      </c>
      <c r="Y46" s="19">
        <f t="shared" si="2"/>
        <v>0.29577464788732394</v>
      </c>
      <c r="Z46" s="20">
        <f t="shared" si="3"/>
        <v>0.54929577464788726</v>
      </c>
    </row>
    <row r="47" spans="1:26">
      <c r="A47" s="13"/>
      <c r="B47" s="14">
        <v>1</v>
      </c>
      <c r="C47" s="15">
        <v>157</v>
      </c>
      <c r="D47" s="15">
        <v>187</v>
      </c>
      <c r="E47" s="15">
        <v>2</v>
      </c>
      <c r="F47" s="15">
        <v>8</v>
      </c>
      <c r="G47" s="15">
        <v>120</v>
      </c>
      <c r="H47" s="15">
        <v>120</v>
      </c>
      <c r="I47" s="17">
        <f t="shared" si="4"/>
        <v>19.625</v>
      </c>
      <c r="J47" s="17">
        <f t="shared" si="5"/>
        <v>93.5</v>
      </c>
      <c r="K47" s="17">
        <f t="shared" si="6"/>
        <v>15</v>
      </c>
      <c r="L47" s="17">
        <f t="shared" si="24"/>
        <v>24</v>
      </c>
      <c r="M47" s="18">
        <f t="shared" si="25"/>
        <v>7.85</v>
      </c>
      <c r="N47" s="18">
        <f t="shared" si="25"/>
        <v>9.35</v>
      </c>
      <c r="O47" s="15">
        <v>1</v>
      </c>
      <c r="P47" s="15">
        <v>0</v>
      </c>
      <c r="Q47" s="15">
        <v>0</v>
      </c>
      <c r="R47" s="15">
        <v>2</v>
      </c>
      <c r="S47" s="16">
        <v>1</v>
      </c>
      <c r="T47" s="16">
        <v>2</v>
      </c>
      <c r="U47" s="16">
        <f t="shared" si="12"/>
        <v>157</v>
      </c>
      <c r="V47" s="15">
        <v>11</v>
      </c>
      <c r="W47" s="19">
        <f t="shared" si="1"/>
        <v>0.28025477707006369</v>
      </c>
      <c r="X47" s="15">
        <v>4</v>
      </c>
      <c r="Y47" s="19">
        <f t="shared" si="2"/>
        <v>0.15286624203821655</v>
      </c>
      <c r="Z47" s="20">
        <f t="shared" si="3"/>
        <v>0.43312101910828027</v>
      </c>
    </row>
    <row r="48" spans="1:26">
      <c r="A48" s="13"/>
      <c r="B48" s="14">
        <v>1</v>
      </c>
      <c r="C48" s="15">
        <v>150</v>
      </c>
      <c r="D48" s="15">
        <v>151</v>
      </c>
      <c r="E48" s="15">
        <v>2</v>
      </c>
      <c r="F48" s="15">
        <v>8</v>
      </c>
      <c r="G48" s="15">
        <v>120</v>
      </c>
      <c r="H48" s="15">
        <v>106</v>
      </c>
      <c r="I48" s="17">
        <f t="shared" si="4"/>
        <v>18.75</v>
      </c>
      <c r="J48" s="17">
        <f t="shared" si="5"/>
        <v>75.5</v>
      </c>
      <c r="K48" s="17">
        <f t="shared" si="6"/>
        <v>15</v>
      </c>
      <c r="L48" s="17">
        <f t="shared" si="24"/>
        <v>60</v>
      </c>
      <c r="M48" s="18">
        <f t="shared" si="25"/>
        <v>7.5</v>
      </c>
      <c r="N48" s="18">
        <f t="shared" si="25"/>
        <v>8.5471698113207548</v>
      </c>
      <c r="O48" s="15">
        <v>1</v>
      </c>
      <c r="P48" s="15">
        <v>0</v>
      </c>
      <c r="Q48" s="15">
        <v>0</v>
      </c>
      <c r="R48" s="15">
        <v>2</v>
      </c>
      <c r="S48" s="16">
        <v>1</v>
      </c>
      <c r="T48" s="16">
        <v>1</v>
      </c>
      <c r="U48" s="16">
        <f t="shared" si="12"/>
        <v>150</v>
      </c>
      <c r="V48" s="15">
        <v>8</v>
      </c>
      <c r="W48" s="19">
        <f t="shared" si="1"/>
        <v>0.21333333333333335</v>
      </c>
      <c r="X48" s="15">
        <v>7</v>
      </c>
      <c r="Y48" s="19">
        <f t="shared" si="2"/>
        <v>0.28000000000000003</v>
      </c>
      <c r="Z48" s="20">
        <f t="shared" si="3"/>
        <v>0.4933333333333334</v>
      </c>
    </row>
    <row r="49" spans="1:26">
      <c r="A49" s="13"/>
      <c r="B49" s="14">
        <v>1</v>
      </c>
      <c r="C49" s="15">
        <v>188</v>
      </c>
      <c r="D49" s="15">
        <v>187</v>
      </c>
      <c r="E49" s="15">
        <v>5</v>
      </c>
      <c r="F49" s="15">
        <v>1</v>
      </c>
      <c r="G49" s="15">
        <v>104</v>
      </c>
      <c r="H49" s="15">
        <v>120</v>
      </c>
      <c r="I49" s="17">
        <f t="shared" si="4"/>
        <v>188</v>
      </c>
      <c r="J49" s="17">
        <f t="shared" si="5"/>
        <v>37.4</v>
      </c>
      <c r="K49" s="17">
        <f t="shared" si="6"/>
        <v>104</v>
      </c>
      <c r="L49" s="17">
        <f t="shared" si="24"/>
        <v>53</v>
      </c>
      <c r="M49" s="18">
        <f t="shared" si="25"/>
        <v>10.846153846153847</v>
      </c>
      <c r="N49" s="18">
        <f t="shared" si="25"/>
        <v>9.35</v>
      </c>
      <c r="O49" s="15">
        <v>1</v>
      </c>
      <c r="P49" s="15">
        <v>0</v>
      </c>
      <c r="Q49" s="15">
        <v>2</v>
      </c>
      <c r="R49" s="15">
        <v>1</v>
      </c>
      <c r="S49" s="16">
        <v>1</v>
      </c>
      <c r="T49" s="16">
        <v>1</v>
      </c>
      <c r="U49" s="16">
        <f t="shared" si="12"/>
        <v>188</v>
      </c>
      <c r="V49" s="15">
        <v>15</v>
      </c>
      <c r="W49" s="19">
        <f t="shared" si="1"/>
        <v>0.31914893617021278</v>
      </c>
      <c r="X49" s="15">
        <v>12</v>
      </c>
      <c r="Y49" s="19">
        <f t="shared" si="2"/>
        <v>0.38297872340425532</v>
      </c>
      <c r="Z49" s="20">
        <f t="shared" si="3"/>
        <v>0.7021276595744681</v>
      </c>
    </row>
    <row r="50" spans="1:26">
      <c r="A50" s="13"/>
      <c r="B50" s="17"/>
      <c r="C50" s="15"/>
      <c r="D50" s="15"/>
      <c r="E50" s="15"/>
      <c r="F50" s="15"/>
      <c r="G50" s="15"/>
      <c r="H50" s="15"/>
      <c r="I50" s="17" t="e">
        <f t="shared" si="4"/>
        <v>#DIV/0!</v>
      </c>
      <c r="J50" s="17" t="e">
        <f t="shared" si="5"/>
        <v>#DIV/0!</v>
      </c>
      <c r="K50" s="17" t="e">
        <f t="shared" si="6"/>
        <v>#DIV/0!</v>
      </c>
      <c r="L50" s="17">
        <f t="shared" si="24"/>
        <v>24</v>
      </c>
      <c r="M50" s="18" t="e">
        <f t="shared" si="25"/>
        <v>#DIV/0!</v>
      </c>
      <c r="N50" s="18" t="e">
        <f t="shared" si="25"/>
        <v>#DIV/0!</v>
      </c>
      <c r="O50" s="15"/>
      <c r="P50" s="15"/>
      <c r="Q50" s="15"/>
      <c r="R50" s="15"/>
      <c r="S50" s="15"/>
      <c r="T50" s="15"/>
      <c r="U50" s="15" t="e">
        <f t="shared" si="12"/>
        <v>#DIV/0!</v>
      </c>
      <c r="V50" s="15"/>
      <c r="W50" s="19" t="e">
        <f t="shared" si="1"/>
        <v>#DIV/0!</v>
      </c>
      <c r="X50" s="15"/>
      <c r="Y50" s="19" t="e">
        <f t="shared" si="2"/>
        <v>#DIV/0!</v>
      </c>
      <c r="Z50" s="20" t="e">
        <f t="shared" si="3"/>
        <v>#DIV/0!</v>
      </c>
    </row>
    <row r="51" spans="1:26" ht="14">
      <c r="A51" s="21" t="s">
        <v>28</v>
      </c>
      <c r="B51" s="22">
        <f>SUM(B43:B50)</f>
        <v>7</v>
      </c>
      <c r="C51" s="23">
        <f t="shared" ref="C51:H51" si="26">SUM(C43:C50)</f>
        <v>1163</v>
      </c>
      <c r="D51" s="23">
        <f t="shared" si="26"/>
        <v>1221</v>
      </c>
      <c r="E51" s="23">
        <f t="shared" si="26"/>
        <v>31</v>
      </c>
      <c r="F51" s="23">
        <f t="shared" si="26"/>
        <v>44</v>
      </c>
      <c r="G51" s="23">
        <f t="shared" si="26"/>
        <v>809</v>
      </c>
      <c r="H51" s="23">
        <f t="shared" si="26"/>
        <v>826</v>
      </c>
      <c r="I51" s="24">
        <f t="shared" si="4"/>
        <v>26.431818181818183</v>
      </c>
      <c r="J51" s="24">
        <f t="shared" si="5"/>
        <v>39.387096774193552</v>
      </c>
      <c r="K51" s="24">
        <f t="shared" si="6"/>
        <v>18.386363636363637</v>
      </c>
      <c r="L51" s="24">
        <f>H51/E51</f>
        <v>26.64516129032258</v>
      </c>
      <c r="M51" s="25">
        <f t="shared" si="25"/>
        <v>8.6254635352286773</v>
      </c>
      <c r="N51" s="25">
        <f t="shared" si="25"/>
        <v>8.8692493946731243</v>
      </c>
      <c r="O51" s="23">
        <f t="shared" ref="O51:T51" si="27">SUM(O43:O50)</f>
        <v>6</v>
      </c>
      <c r="P51" s="23">
        <f t="shared" si="27"/>
        <v>0</v>
      </c>
      <c r="Q51" s="23">
        <f t="shared" si="27"/>
        <v>4</v>
      </c>
      <c r="R51" s="23">
        <f t="shared" si="27"/>
        <v>7</v>
      </c>
      <c r="S51" s="23">
        <f t="shared" si="27"/>
        <v>8</v>
      </c>
      <c r="T51" s="23">
        <f t="shared" si="27"/>
        <v>6</v>
      </c>
      <c r="U51" s="22">
        <f t="shared" si="12"/>
        <v>166.14285714285714</v>
      </c>
      <c r="V51" s="23">
        <f>SUM(V43:V50)</f>
        <v>79</v>
      </c>
      <c r="W51" s="26">
        <f t="shared" si="1"/>
        <v>0.2717110920034394</v>
      </c>
      <c r="X51" s="23">
        <f>SUM(X43:X50)</f>
        <v>56</v>
      </c>
      <c r="Y51" s="26">
        <f t="shared" si="2"/>
        <v>0.28890799656061911</v>
      </c>
      <c r="Z51" s="27">
        <f t="shared" si="3"/>
        <v>0.56061908856405851</v>
      </c>
    </row>
    <row r="52" spans="1:26">
      <c r="A52" s="35" t="s">
        <v>32</v>
      </c>
      <c r="B52" s="2" t="s">
        <v>1</v>
      </c>
      <c r="C52" s="3" t="s">
        <v>2</v>
      </c>
      <c r="D52" s="3" t="s">
        <v>2</v>
      </c>
      <c r="E52" s="4" t="s">
        <v>3</v>
      </c>
      <c r="F52" s="4" t="s">
        <v>4</v>
      </c>
      <c r="G52" s="3" t="s">
        <v>5</v>
      </c>
      <c r="H52" s="3" t="s">
        <v>5</v>
      </c>
      <c r="I52" s="3" t="s">
        <v>6</v>
      </c>
      <c r="J52" s="3" t="s">
        <v>6</v>
      </c>
      <c r="K52" s="3" t="s">
        <v>7</v>
      </c>
      <c r="L52" s="3" t="s">
        <v>7</v>
      </c>
      <c r="M52" s="3" t="s">
        <v>8</v>
      </c>
      <c r="N52" s="3" t="s">
        <v>8</v>
      </c>
      <c r="O52" s="5" t="s">
        <v>9</v>
      </c>
      <c r="P52" s="5" t="s">
        <v>10</v>
      </c>
      <c r="Q52" s="3" t="s">
        <v>11</v>
      </c>
      <c r="R52" s="3" t="s">
        <v>12</v>
      </c>
      <c r="S52" s="3" t="s">
        <v>13</v>
      </c>
      <c r="T52" s="3" t="s">
        <v>14</v>
      </c>
      <c r="U52" s="3" t="s">
        <v>15</v>
      </c>
      <c r="V52" s="2" t="s">
        <v>16</v>
      </c>
      <c r="W52" s="2" t="s">
        <v>17</v>
      </c>
      <c r="X52" s="2" t="s">
        <v>18</v>
      </c>
      <c r="Y52" s="2" t="s">
        <v>17</v>
      </c>
      <c r="Z52" s="2" t="s">
        <v>19</v>
      </c>
    </row>
    <row r="53" spans="1:26">
      <c r="A53" s="38"/>
      <c r="B53" s="7"/>
      <c r="C53" s="3" t="s">
        <v>20</v>
      </c>
      <c r="D53" s="3" t="s">
        <v>21</v>
      </c>
      <c r="E53" s="8" t="s">
        <v>22</v>
      </c>
      <c r="F53" s="8" t="s">
        <v>23</v>
      </c>
      <c r="G53" s="3" t="s">
        <v>24</v>
      </c>
      <c r="H53" s="3" t="s">
        <v>25</v>
      </c>
      <c r="I53" s="3" t="s">
        <v>20</v>
      </c>
      <c r="J53" s="3" t="s">
        <v>21</v>
      </c>
      <c r="K53" s="3" t="s">
        <v>26</v>
      </c>
      <c r="L53" s="3" t="s">
        <v>27</v>
      </c>
      <c r="M53" s="3" t="s">
        <v>20</v>
      </c>
      <c r="N53" s="3" t="s">
        <v>21</v>
      </c>
      <c r="O53" s="9"/>
      <c r="P53" s="9"/>
      <c r="Q53" s="10"/>
      <c r="R53" s="10"/>
      <c r="S53" s="10"/>
      <c r="T53" s="10"/>
      <c r="U53" s="11"/>
      <c r="V53" s="12"/>
      <c r="W53" s="12"/>
      <c r="X53" s="11"/>
      <c r="Y53" s="11"/>
      <c r="Z53" s="11"/>
    </row>
    <row r="54" spans="1:26">
      <c r="A54" s="76" t="s">
        <v>44</v>
      </c>
      <c r="B54" s="14">
        <v>1</v>
      </c>
      <c r="C54" s="15">
        <v>106</v>
      </c>
      <c r="D54" s="15">
        <v>116</v>
      </c>
      <c r="E54" s="15">
        <v>5</v>
      </c>
      <c r="F54" s="15">
        <v>7</v>
      </c>
      <c r="G54" s="15">
        <v>72</v>
      </c>
      <c r="H54" s="15">
        <v>72</v>
      </c>
      <c r="I54" s="17">
        <f t="shared" si="4"/>
        <v>15.142857142857142</v>
      </c>
      <c r="J54" s="17">
        <f t="shared" si="5"/>
        <v>23.2</v>
      </c>
      <c r="K54" s="17">
        <f t="shared" si="6"/>
        <v>10.285714285714286</v>
      </c>
      <c r="L54" s="17">
        <f>H51/E51</f>
        <v>26.64516129032258</v>
      </c>
      <c r="M54" s="18">
        <f t="shared" si="25"/>
        <v>8.8333333333333339</v>
      </c>
      <c r="N54" s="18">
        <f t="shared" si="25"/>
        <v>9.6666666666666661</v>
      </c>
      <c r="O54" s="15">
        <v>0</v>
      </c>
      <c r="P54" s="15">
        <v>0</v>
      </c>
      <c r="Q54" s="15">
        <v>0</v>
      </c>
      <c r="R54" s="15">
        <v>0</v>
      </c>
      <c r="S54" s="16">
        <v>0</v>
      </c>
      <c r="T54" s="16">
        <v>1</v>
      </c>
      <c r="U54" s="16">
        <f t="shared" si="12"/>
        <v>106</v>
      </c>
      <c r="V54" s="15">
        <v>10</v>
      </c>
      <c r="W54" s="19">
        <f t="shared" si="1"/>
        <v>0.37735849056603776</v>
      </c>
      <c r="X54" s="15">
        <v>3</v>
      </c>
      <c r="Y54" s="19">
        <f t="shared" si="2"/>
        <v>0.16981132075471697</v>
      </c>
      <c r="Z54" s="20">
        <f t="shared" si="3"/>
        <v>0.54716981132075471</v>
      </c>
    </row>
    <row r="55" spans="1:26">
      <c r="A55" s="13"/>
      <c r="B55" s="14">
        <v>1</v>
      </c>
      <c r="C55" s="15">
        <v>130</v>
      </c>
      <c r="D55" s="15">
        <v>155</v>
      </c>
      <c r="E55" s="15">
        <v>9</v>
      </c>
      <c r="F55" s="15">
        <v>9</v>
      </c>
      <c r="G55" s="15">
        <v>119</v>
      </c>
      <c r="H55" s="15">
        <v>120</v>
      </c>
      <c r="I55" s="17">
        <f t="shared" si="4"/>
        <v>14.444444444444445</v>
      </c>
      <c r="J55" s="17">
        <f t="shared" si="5"/>
        <v>17.222222222222221</v>
      </c>
      <c r="K55" s="17">
        <f t="shared" si="6"/>
        <v>13.222222222222221</v>
      </c>
      <c r="L55" s="17">
        <f t="shared" ref="L55:L63" si="28">H54/E54</f>
        <v>14.4</v>
      </c>
      <c r="M55" s="18">
        <f t="shared" si="25"/>
        <v>6.5546218487394965</v>
      </c>
      <c r="N55" s="18">
        <f t="shared" si="25"/>
        <v>7.75</v>
      </c>
      <c r="O55" s="15">
        <v>0</v>
      </c>
      <c r="P55" s="15">
        <v>0</v>
      </c>
      <c r="Q55" s="15">
        <v>0</v>
      </c>
      <c r="R55" s="15">
        <v>0</v>
      </c>
      <c r="S55" s="16">
        <v>1</v>
      </c>
      <c r="T55" s="16">
        <v>0</v>
      </c>
      <c r="U55" s="16">
        <f t="shared" si="12"/>
        <v>130</v>
      </c>
      <c r="V55" s="15">
        <v>7</v>
      </c>
      <c r="W55" s="19">
        <f t="shared" si="1"/>
        <v>0.2153846153846154</v>
      </c>
      <c r="X55" s="15">
        <v>3</v>
      </c>
      <c r="Y55" s="19">
        <f t="shared" si="2"/>
        <v>0.13846153846153847</v>
      </c>
      <c r="Z55" s="20">
        <f t="shared" si="3"/>
        <v>0.35384615384615387</v>
      </c>
    </row>
    <row r="56" spans="1:26">
      <c r="A56" s="13"/>
      <c r="B56" s="36">
        <v>1</v>
      </c>
      <c r="C56" s="39">
        <v>161</v>
      </c>
      <c r="D56" s="39">
        <v>157</v>
      </c>
      <c r="E56" s="39">
        <v>9</v>
      </c>
      <c r="F56" s="39">
        <v>3</v>
      </c>
      <c r="G56" s="39">
        <v>111</v>
      </c>
      <c r="H56" s="39">
        <v>120</v>
      </c>
      <c r="I56" s="17">
        <f t="shared" si="4"/>
        <v>53.666666666666664</v>
      </c>
      <c r="J56" s="17">
        <f t="shared" si="5"/>
        <v>17.444444444444443</v>
      </c>
      <c r="K56" s="17">
        <f t="shared" si="6"/>
        <v>37</v>
      </c>
      <c r="L56" s="17">
        <f t="shared" si="28"/>
        <v>13.333333333333334</v>
      </c>
      <c r="M56" s="18">
        <f t="shared" si="25"/>
        <v>8.7027027027027035</v>
      </c>
      <c r="N56" s="18">
        <f t="shared" si="25"/>
        <v>7.85</v>
      </c>
      <c r="O56" s="15">
        <v>1</v>
      </c>
      <c r="P56" s="15">
        <v>0</v>
      </c>
      <c r="Q56" s="15">
        <v>2</v>
      </c>
      <c r="R56" s="15">
        <v>0</v>
      </c>
      <c r="S56" s="16">
        <v>2</v>
      </c>
      <c r="T56" s="16">
        <v>1</v>
      </c>
      <c r="U56" s="16">
        <f t="shared" si="12"/>
        <v>161</v>
      </c>
      <c r="V56" s="15">
        <v>14</v>
      </c>
      <c r="W56" s="19">
        <f t="shared" si="1"/>
        <v>0.34782608695652173</v>
      </c>
      <c r="X56" s="15">
        <v>4</v>
      </c>
      <c r="Y56" s="19">
        <f t="shared" si="2"/>
        <v>0.14906832298136646</v>
      </c>
      <c r="Z56" s="20">
        <f t="shared" si="3"/>
        <v>0.49689440993788819</v>
      </c>
    </row>
    <row r="57" spans="1:26">
      <c r="A57" s="13"/>
      <c r="B57" s="14">
        <v>1</v>
      </c>
      <c r="C57" s="39">
        <v>170</v>
      </c>
      <c r="D57" s="39">
        <v>174</v>
      </c>
      <c r="E57" s="39">
        <v>3</v>
      </c>
      <c r="F57" s="39">
        <v>3</v>
      </c>
      <c r="G57" s="39">
        <v>120</v>
      </c>
      <c r="H57" s="39">
        <v>112</v>
      </c>
      <c r="I57" s="17">
        <f t="shared" si="4"/>
        <v>56.666666666666664</v>
      </c>
      <c r="J57" s="17">
        <f t="shared" si="5"/>
        <v>58</v>
      </c>
      <c r="K57" s="17">
        <f t="shared" si="6"/>
        <v>40</v>
      </c>
      <c r="L57" s="17">
        <f t="shared" si="28"/>
        <v>13.333333333333334</v>
      </c>
      <c r="M57" s="18">
        <f t="shared" si="25"/>
        <v>8.5</v>
      </c>
      <c r="N57" s="18">
        <f t="shared" si="25"/>
        <v>9.3214285714285712</v>
      </c>
      <c r="O57" s="15">
        <v>1</v>
      </c>
      <c r="P57" s="15">
        <v>0</v>
      </c>
      <c r="Q57" s="15">
        <v>1</v>
      </c>
      <c r="R57" s="15">
        <v>0</v>
      </c>
      <c r="S57" s="16">
        <v>1</v>
      </c>
      <c r="T57" s="16">
        <v>2</v>
      </c>
      <c r="U57" s="16">
        <f t="shared" si="12"/>
        <v>170</v>
      </c>
      <c r="V57" s="15">
        <v>12</v>
      </c>
      <c r="W57" s="19">
        <f t="shared" si="1"/>
        <v>0.28235294117647058</v>
      </c>
      <c r="X57" s="15">
        <v>8</v>
      </c>
      <c r="Y57" s="19">
        <f t="shared" si="2"/>
        <v>0.28235294117647058</v>
      </c>
      <c r="Z57" s="20">
        <f t="shared" si="3"/>
        <v>0.56470588235294117</v>
      </c>
    </row>
    <row r="58" spans="1:26">
      <c r="A58" s="76" t="s">
        <v>45</v>
      </c>
      <c r="B58" s="14">
        <v>1</v>
      </c>
      <c r="C58" s="39">
        <v>93</v>
      </c>
      <c r="D58" s="39">
        <v>82</v>
      </c>
      <c r="E58" s="39">
        <v>4</v>
      </c>
      <c r="F58" s="39">
        <v>2</v>
      </c>
      <c r="G58" s="39">
        <v>62</v>
      </c>
      <c r="H58" s="39">
        <v>69</v>
      </c>
      <c r="I58" s="17">
        <f t="shared" si="4"/>
        <v>46.5</v>
      </c>
      <c r="J58" s="17">
        <f t="shared" si="5"/>
        <v>20.5</v>
      </c>
      <c r="K58" s="17">
        <f t="shared" si="6"/>
        <v>31</v>
      </c>
      <c r="L58" s="17">
        <f t="shared" si="28"/>
        <v>37.333333333333336</v>
      </c>
      <c r="M58" s="18">
        <f t="shared" si="25"/>
        <v>9</v>
      </c>
      <c r="N58" s="18">
        <f t="shared" si="25"/>
        <v>7.1304347826086953</v>
      </c>
      <c r="O58" s="15">
        <v>0</v>
      </c>
      <c r="P58" s="15">
        <v>0</v>
      </c>
      <c r="Q58" s="15">
        <v>0</v>
      </c>
      <c r="R58" s="15">
        <v>0</v>
      </c>
      <c r="S58" s="16">
        <v>1</v>
      </c>
      <c r="T58" s="16">
        <v>0</v>
      </c>
      <c r="U58" s="16">
        <f t="shared" si="12"/>
        <v>93</v>
      </c>
      <c r="V58" s="15">
        <v>6</v>
      </c>
      <c r="W58" s="19">
        <f t="shared" si="1"/>
        <v>0.25806451612903225</v>
      </c>
      <c r="X58" s="15">
        <v>3</v>
      </c>
      <c r="Y58" s="19">
        <f t="shared" si="2"/>
        <v>0.19354838709677419</v>
      </c>
      <c r="Z58" s="20">
        <f t="shared" si="3"/>
        <v>0.45161290322580644</v>
      </c>
    </row>
    <row r="59" spans="1:26">
      <c r="A59" s="13"/>
      <c r="B59" s="14">
        <v>1</v>
      </c>
      <c r="C59" s="39">
        <v>90</v>
      </c>
      <c r="D59" s="39">
        <v>151</v>
      </c>
      <c r="E59" s="39">
        <v>8</v>
      </c>
      <c r="F59" s="39">
        <v>10</v>
      </c>
      <c r="G59" s="39">
        <v>100</v>
      </c>
      <c r="H59" s="39">
        <v>120</v>
      </c>
      <c r="I59" s="17">
        <f t="shared" si="4"/>
        <v>9</v>
      </c>
      <c r="J59" s="17">
        <f t="shared" si="5"/>
        <v>18.875</v>
      </c>
      <c r="K59" s="17">
        <f t="shared" si="6"/>
        <v>10</v>
      </c>
      <c r="L59" s="17">
        <f t="shared" si="28"/>
        <v>17.25</v>
      </c>
      <c r="M59" s="18">
        <f t="shared" si="25"/>
        <v>5.3999999999999995</v>
      </c>
      <c r="N59" s="18">
        <f t="shared" si="25"/>
        <v>7.55</v>
      </c>
      <c r="O59" s="15">
        <v>0</v>
      </c>
      <c r="P59" s="15">
        <v>0</v>
      </c>
      <c r="Q59" s="15">
        <v>0</v>
      </c>
      <c r="R59" s="15">
        <v>0</v>
      </c>
      <c r="S59" s="16">
        <v>0</v>
      </c>
      <c r="T59" s="16">
        <v>0</v>
      </c>
      <c r="U59" s="16">
        <f t="shared" si="12"/>
        <v>90</v>
      </c>
      <c r="V59" s="15">
        <v>7</v>
      </c>
      <c r="W59" s="19">
        <f t="shared" si="1"/>
        <v>0.31111111111111112</v>
      </c>
      <c r="X59" s="15">
        <v>0</v>
      </c>
      <c r="Y59" s="19">
        <f t="shared" si="2"/>
        <v>0</v>
      </c>
      <c r="Z59" s="20">
        <f t="shared" si="3"/>
        <v>0.31111111111111112</v>
      </c>
    </row>
    <row r="60" spans="1:26">
      <c r="A60" s="13"/>
      <c r="B60" s="14">
        <v>1</v>
      </c>
      <c r="C60" s="39">
        <v>128</v>
      </c>
      <c r="D60" s="39">
        <v>162</v>
      </c>
      <c r="E60" s="39">
        <v>7</v>
      </c>
      <c r="F60" s="39">
        <v>10</v>
      </c>
      <c r="G60" s="39">
        <v>114</v>
      </c>
      <c r="H60" s="39">
        <v>120</v>
      </c>
      <c r="I60" s="17">
        <f t="shared" si="4"/>
        <v>12.8</v>
      </c>
      <c r="J60" s="17">
        <f t="shared" si="5"/>
        <v>23.142857142857142</v>
      </c>
      <c r="K60" s="17">
        <f t="shared" si="6"/>
        <v>11.4</v>
      </c>
      <c r="L60" s="17">
        <f t="shared" si="28"/>
        <v>15</v>
      </c>
      <c r="M60" s="18">
        <f t="shared" si="25"/>
        <v>6.7368421052631575</v>
      </c>
      <c r="N60" s="18">
        <f t="shared" si="25"/>
        <v>8.1</v>
      </c>
      <c r="O60" s="15">
        <v>0</v>
      </c>
      <c r="P60" s="15">
        <v>0</v>
      </c>
      <c r="Q60" s="15">
        <v>0</v>
      </c>
      <c r="R60" s="15">
        <v>1</v>
      </c>
      <c r="S60" s="16">
        <v>0</v>
      </c>
      <c r="T60" s="16">
        <v>0</v>
      </c>
      <c r="U60" s="16">
        <f t="shared" si="12"/>
        <v>128</v>
      </c>
      <c r="V60" s="15">
        <v>4</v>
      </c>
      <c r="W60" s="19">
        <f t="shared" si="1"/>
        <v>0.125</v>
      </c>
      <c r="X60" s="15">
        <v>3</v>
      </c>
      <c r="Y60" s="19">
        <f t="shared" si="2"/>
        <v>0.140625</v>
      </c>
      <c r="Z60" s="20">
        <f t="shared" si="3"/>
        <v>0.265625</v>
      </c>
    </row>
    <row r="61" spans="1:26">
      <c r="A61" s="13"/>
      <c r="B61" s="14">
        <v>1</v>
      </c>
      <c r="C61" s="39">
        <v>123</v>
      </c>
      <c r="D61" s="39">
        <v>193</v>
      </c>
      <c r="E61" s="39">
        <v>3</v>
      </c>
      <c r="F61" s="39">
        <v>10</v>
      </c>
      <c r="G61" s="39">
        <v>102</v>
      </c>
      <c r="H61" s="39">
        <v>120</v>
      </c>
      <c r="I61" s="17">
        <f t="shared" si="4"/>
        <v>12.3</v>
      </c>
      <c r="J61" s="17">
        <f t="shared" si="5"/>
        <v>64.333333333333329</v>
      </c>
      <c r="K61" s="17">
        <f t="shared" si="6"/>
        <v>10.199999999999999</v>
      </c>
      <c r="L61" s="17">
        <f t="shared" si="28"/>
        <v>17.142857142857142</v>
      </c>
      <c r="M61" s="18">
        <f t="shared" si="25"/>
        <v>7.2352941176470589</v>
      </c>
      <c r="N61" s="18">
        <f t="shared" si="25"/>
        <v>9.65</v>
      </c>
      <c r="O61" s="15">
        <v>0</v>
      </c>
      <c r="P61" s="15">
        <v>0</v>
      </c>
      <c r="Q61" s="15">
        <v>1</v>
      </c>
      <c r="R61" s="15">
        <v>1</v>
      </c>
      <c r="S61" s="16">
        <v>1</v>
      </c>
      <c r="T61" s="16">
        <v>2</v>
      </c>
      <c r="U61" s="16">
        <f t="shared" si="12"/>
        <v>123</v>
      </c>
      <c r="V61" s="15">
        <v>8</v>
      </c>
      <c r="W61" s="19">
        <f t="shared" si="1"/>
        <v>0.26016260162601629</v>
      </c>
      <c r="X61" s="15">
        <v>5</v>
      </c>
      <c r="Y61" s="19">
        <f t="shared" si="2"/>
        <v>0.24390243902439024</v>
      </c>
      <c r="Z61" s="20">
        <f t="shared" si="3"/>
        <v>0.50406504065040658</v>
      </c>
    </row>
    <row r="62" spans="1:26">
      <c r="A62" s="13"/>
      <c r="B62" s="14">
        <v>1</v>
      </c>
      <c r="C62" s="39">
        <v>169</v>
      </c>
      <c r="D62" s="39">
        <v>222</v>
      </c>
      <c r="E62" s="39">
        <v>2</v>
      </c>
      <c r="F62" s="39">
        <v>9</v>
      </c>
      <c r="G62" s="39">
        <v>120</v>
      </c>
      <c r="H62" s="39">
        <v>120</v>
      </c>
      <c r="I62" s="17">
        <f t="shared" si="4"/>
        <v>18.777777777777779</v>
      </c>
      <c r="J62" s="17">
        <f t="shared" si="5"/>
        <v>111</v>
      </c>
      <c r="K62" s="17">
        <f t="shared" si="6"/>
        <v>13.333333333333334</v>
      </c>
      <c r="L62" s="17">
        <f t="shared" si="28"/>
        <v>40</v>
      </c>
      <c r="M62" s="18">
        <f t="shared" si="25"/>
        <v>8.4499999999999993</v>
      </c>
      <c r="N62" s="18">
        <f t="shared" si="25"/>
        <v>11.1</v>
      </c>
      <c r="O62" s="15">
        <v>1</v>
      </c>
      <c r="P62" s="15">
        <v>0</v>
      </c>
      <c r="Q62" s="15">
        <v>1</v>
      </c>
      <c r="R62" s="15">
        <v>2</v>
      </c>
      <c r="S62" s="16">
        <v>0</v>
      </c>
      <c r="T62" s="16">
        <v>1</v>
      </c>
      <c r="U62" s="16">
        <f t="shared" si="12"/>
        <v>169</v>
      </c>
      <c r="V62" s="15">
        <v>14</v>
      </c>
      <c r="W62" s="19">
        <f t="shared" si="1"/>
        <v>0.33136094674556216</v>
      </c>
      <c r="X62" s="15">
        <v>4</v>
      </c>
      <c r="Y62" s="19">
        <f t="shared" si="2"/>
        <v>0.14201183431952663</v>
      </c>
      <c r="Z62" s="20">
        <f t="shared" si="3"/>
        <v>0.47337278106508879</v>
      </c>
    </row>
    <row r="63" spans="1:26">
      <c r="B63" s="14"/>
      <c r="C63" s="40"/>
      <c r="D63" s="40"/>
      <c r="E63" s="40"/>
      <c r="F63" s="40"/>
      <c r="G63" s="40"/>
      <c r="H63" s="40"/>
      <c r="I63" s="17" t="e">
        <f t="shared" si="4"/>
        <v>#DIV/0!</v>
      </c>
      <c r="J63" s="17" t="e">
        <f t="shared" si="5"/>
        <v>#DIV/0!</v>
      </c>
      <c r="K63" s="17" t="e">
        <f t="shared" si="6"/>
        <v>#DIV/0!</v>
      </c>
      <c r="L63" s="17">
        <f t="shared" si="28"/>
        <v>60</v>
      </c>
      <c r="M63" s="18" t="e">
        <f t="shared" si="25"/>
        <v>#DIV/0!</v>
      </c>
      <c r="N63" s="18" t="e">
        <f t="shared" si="25"/>
        <v>#DIV/0!</v>
      </c>
      <c r="O63" s="15"/>
      <c r="P63" s="15"/>
      <c r="Q63" s="15"/>
      <c r="R63" s="15"/>
      <c r="S63" s="15"/>
      <c r="T63" s="15"/>
      <c r="U63" s="15" t="e">
        <f t="shared" si="12"/>
        <v>#DIV/0!</v>
      </c>
      <c r="V63" s="15"/>
      <c r="W63" s="19" t="e">
        <f t="shared" si="1"/>
        <v>#DIV/0!</v>
      </c>
      <c r="X63" s="15"/>
      <c r="Y63" s="19" t="e">
        <f t="shared" si="2"/>
        <v>#DIV/0!</v>
      </c>
      <c r="Z63" s="20" t="e">
        <f t="shared" si="3"/>
        <v>#DIV/0!</v>
      </c>
    </row>
    <row r="64" spans="1:26" ht="14">
      <c r="A64" s="41" t="s">
        <v>28</v>
      </c>
      <c r="B64" s="22">
        <f t="shared" ref="B64:H64" si="29">SUM(B54:B63)</f>
        <v>9</v>
      </c>
      <c r="C64" s="42">
        <f t="shared" si="29"/>
        <v>1170</v>
      </c>
      <c r="D64" s="42">
        <f t="shared" si="29"/>
        <v>1412</v>
      </c>
      <c r="E64" s="42">
        <f t="shared" si="29"/>
        <v>50</v>
      </c>
      <c r="F64" s="42">
        <f t="shared" si="29"/>
        <v>63</v>
      </c>
      <c r="G64" s="42">
        <f t="shared" si="29"/>
        <v>920</v>
      </c>
      <c r="H64" s="42">
        <f t="shared" si="29"/>
        <v>973</v>
      </c>
      <c r="I64" s="24">
        <f t="shared" si="4"/>
        <v>18.571428571428573</v>
      </c>
      <c r="J64" s="24">
        <f t="shared" si="5"/>
        <v>28.24</v>
      </c>
      <c r="K64" s="24">
        <f t="shared" si="6"/>
        <v>14.603174603174603</v>
      </c>
      <c r="L64" s="24">
        <f>H64/E64</f>
        <v>19.46</v>
      </c>
      <c r="M64" s="25">
        <f t="shared" si="25"/>
        <v>7.6304347826086953</v>
      </c>
      <c r="N64" s="25">
        <f t="shared" si="25"/>
        <v>8.7070914696813979</v>
      </c>
      <c r="O64" s="23">
        <f t="shared" ref="O64:T64" si="30">SUM(O54:O63)</f>
        <v>3</v>
      </c>
      <c r="P64" s="23">
        <f t="shared" si="30"/>
        <v>0</v>
      </c>
      <c r="Q64" s="23">
        <f t="shared" si="30"/>
        <v>5</v>
      </c>
      <c r="R64" s="23">
        <f t="shared" si="30"/>
        <v>4</v>
      </c>
      <c r="S64" s="23">
        <f t="shared" si="30"/>
        <v>6</v>
      </c>
      <c r="T64" s="23">
        <f t="shared" si="30"/>
        <v>7</v>
      </c>
      <c r="U64" s="22">
        <f t="shared" si="12"/>
        <v>130</v>
      </c>
      <c r="V64" s="23">
        <f>SUM(V54:V63)</f>
        <v>82</v>
      </c>
      <c r="W64" s="26">
        <f t="shared" si="1"/>
        <v>0.28034188034188035</v>
      </c>
      <c r="X64" s="23">
        <f>SUM(X54:X63)</f>
        <v>33</v>
      </c>
      <c r="Y64" s="26">
        <f t="shared" si="2"/>
        <v>0.16923076923076924</v>
      </c>
      <c r="Z64" s="27">
        <f t="shared" si="3"/>
        <v>0.44957264957264959</v>
      </c>
    </row>
    <row r="65" spans="1:28">
      <c r="A65" s="43" t="s">
        <v>33</v>
      </c>
      <c r="B65" s="2" t="s">
        <v>1</v>
      </c>
      <c r="C65" s="3" t="s">
        <v>2</v>
      </c>
      <c r="D65" s="3" t="s">
        <v>2</v>
      </c>
      <c r="E65" s="4" t="s">
        <v>3</v>
      </c>
      <c r="F65" s="4" t="s">
        <v>4</v>
      </c>
      <c r="G65" s="3" t="s">
        <v>5</v>
      </c>
      <c r="H65" s="3" t="s">
        <v>5</v>
      </c>
      <c r="I65" s="3" t="s">
        <v>6</v>
      </c>
      <c r="J65" s="3" t="s">
        <v>6</v>
      </c>
      <c r="K65" s="3" t="s">
        <v>7</v>
      </c>
      <c r="L65" s="3" t="s">
        <v>7</v>
      </c>
      <c r="M65" s="3" t="s">
        <v>8</v>
      </c>
      <c r="N65" s="3" t="s">
        <v>8</v>
      </c>
      <c r="O65" s="5" t="s">
        <v>9</v>
      </c>
      <c r="P65" s="5" t="s">
        <v>10</v>
      </c>
      <c r="Q65" s="3" t="s">
        <v>11</v>
      </c>
      <c r="R65" s="3" t="s">
        <v>12</v>
      </c>
      <c r="S65" s="3" t="s">
        <v>13</v>
      </c>
      <c r="T65" s="3" t="s">
        <v>14</v>
      </c>
      <c r="U65" s="3" t="s">
        <v>15</v>
      </c>
      <c r="V65" s="2" t="s">
        <v>16</v>
      </c>
      <c r="W65" s="2" t="s">
        <v>17</v>
      </c>
      <c r="X65" s="2" t="s">
        <v>18</v>
      </c>
      <c r="Y65" s="2" t="s">
        <v>17</v>
      </c>
      <c r="Z65" s="2" t="s">
        <v>19</v>
      </c>
    </row>
    <row r="66" spans="1:28">
      <c r="A66" s="44"/>
      <c r="B66" s="7"/>
      <c r="C66" s="3" t="s">
        <v>20</v>
      </c>
      <c r="D66" s="3" t="s">
        <v>21</v>
      </c>
      <c r="E66" s="8" t="s">
        <v>22</v>
      </c>
      <c r="F66" s="8" t="s">
        <v>23</v>
      </c>
      <c r="G66" s="3" t="s">
        <v>24</v>
      </c>
      <c r="H66" s="3" t="s">
        <v>25</v>
      </c>
      <c r="I66" s="3" t="s">
        <v>20</v>
      </c>
      <c r="J66" s="3" t="s">
        <v>21</v>
      </c>
      <c r="K66" s="3" t="s">
        <v>26</v>
      </c>
      <c r="L66" s="3" t="s">
        <v>27</v>
      </c>
      <c r="M66" s="3" t="s">
        <v>20</v>
      </c>
      <c r="N66" s="3" t="s">
        <v>21</v>
      </c>
      <c r="O66" s="9"/>
      <c r="P66" s="9"/>
      <c r="Q66" s="10"/>
      <c r="R66" s="10"/>
      <c r="S66" s="10"/>
      <c r="T66" s="10"/>
      <c r="U66" s="11"/>
      <c r="V66" s="12"/>
      <c r="W66" s="12"/>
      <c r="X66" s="11"/>
      <c r="Y66" s="11"/>
      <c r="Z66" s="11"/>
    </row>
    <row r="67" spans="1:28">
      <c r="B67" s="14">
        <v>1</v>
      </c>
      <c r="C67" s="40">
        <v>156</v>
      </c>
      <c r="D67" s="40">
        <v>161</v>
      </c>
      <c r="E67" s="40">
        <v>6</v>
      </c>
      <c r="F67" s="40">
        <v>5</v>
      </c>
      <c r="G67" s="40">
        <v>120</v>
      </c>
      <c r="H67" s="40">
        <v>120</v>
      </c>
      <c r="I67" s="17">
        <f t="shared" si="4"/>
        <v>31.2</v>
      </c>
      <c r="J67" s="17">
        <f t="shared" si="5"/>
        <v>26.833333333333332</v>
      </c>
      <c r="K67" s="17">
        <f t="shared" si="6"/>
        <v>24</v>
      </c>
      <c r="L67" s="17">
        <f>H67/E67</f>
        <v>20</v>
      </c>
      <c r="M67" s="18">
        <f t="shared" si="25"/>
        <v>7.8</v>
      </c>
      <c r="N67" s="18">
        <f t="shared" si="25"/>
        <v>8.0500000000000007</v>
      </c>
      <c r="O67" s="15">
        <v>1</v>
      </c>
      <c r="P67" s="15">
        <v>0</v>
      </c>
      <c r="Q67" s="15">
        <v>0</v>
      </c>
      <c r="R67" s="15">
        <v>1</v>
      </c>
      <c r="S67" s="16">
        <v>2</v>
      </c>
      <c r="T67" s="16">
        <v>2</v>
      </c>
      <c r="U67" s="16">
        <f t="shared" si="12"/>
        <v>156</v>
      </c>
      <c r="V67" s="16">
        <v>15</v>
      </c>
      <c r="W67" s="19">
        <f t="shared" si="1"/>
        <v>0.38461538461538464</v>
      </c>
      <c r="X67" s="15">
        <v>5</v>
      </c>
      <c r="Y67" s="19">
        <f t="shared" si="2"/>
        <v>0.19230769230769232</v>
      </c>
      <c r="Z67" s="20">
        <f t="shared" si="3"/>
        <v>0.57692307692307698</v>
      </c>
    </row>
    <row r="68" spans="1:28">
      <c r="B68" s="14">
        <v>1</v>
      </c>
      <c r="C68" s="40">
        <v>198</v>
      </c>
      <c r="D68" s="40">
        <v>192</v>
      </c>
      <c r="E68" s="40">
        <v>8</v>
      </c>
      <c r="F68" s="40">
        <v>7</v>
      </c>
      <c r="G68" s="40">
        <v>120</v>
      </c>
      <c r="H68" s="40">
        <v>120</v>
      </c>
      <c r="I68" s="17">
        <f t="shared" si="4"/>
        <v>28.285714285714285</v>
      </c>
      <c r="J68" s="17">
        <f t="shared" si="5"/>
        <v>24</v>
      </c>
      <c r="K68" s="17">
        <f t="shared" si="6"/>
        <v>17.142857142857142</v>
      </c>
      <c r="L68" s="17">
        <f t="shared" ref="L68:L76" si="31">H68/E68</f>
        <v>15</v>
      </c>
      <c r="M68" s="18">
        <f t="shared" si="25"/>
        <v>9.9</v>
      </c>
      <c r="N68" s="18">
        <f t="shared" si="25"/>
        <v>9.6</v>
      </c>
      <c r="O68" s="15">
        <v>1</v>
      </c>
      <c r="P68" s="15">
        <v>0</v>
      </c>
      <c r="Q68" s="15">
        <v>0</v>
      </c>
      <c r="R68" s="15">
        <v>1</v>
      </c>
      <c r="S68" s="16">
        <v>0</v>
      </c>
      <c r="T68" s="16">
        <v>2</v>
      </c>
      <c r="U68" s="16">
        <f t="shared" si="12"/>
        <v>198</v>
      </c>
      <c r="V68" s="16">
        <v>10</v>
      </c>
      <c r="W68" s="19">
        <f t="shared" ref="W68:W76" si="32">V68*4/C68</f>
        <v>0.20202020202020202</v>
      </c>
      <c r="X68" s="15">
        <v>14</v>
      </c>
      <c r="Y68" s="19">
        <f t="shared" ref="Y68:Y76" si="33">X68*6/C68</f>
        <v>0.42424242424242425</v>
      </c>
      <c r="Z68" s="20">
        <f t="shared" ref="Z68:Z76" si="34">W68+Y68</f>
        <v>0.6262626262626263</v>
      </c>
    </row>
    <row r="69" spans="1:28">
      <c r="A69" s="77" t="s">
        <v>42</v>
      </c>
      <c r="B69" s="14">
        <v>1</v>
      </c>
      <c r="C69" s="40">
        <v>49</v>
      </c>
      <c r="D69" s="40">
        <v>33</v>
      </c>
      <c r="E69" s="40">
        <v>3</v>
      </c>
      <c r="F69" s="40">
        <v>4</v>
      </c>
      <c r="G69" s="40">
        <v>30</v>
      </c>
      <c r="H69" s="40">
        <v>30</v>
      </c>
      <c r="I69" s="17">
        <f t="shared" ref="I69:I76" si="35">C69/F69</f>
        <v>12.25</v>
      </c>
      <c r="J69" s="17">
        <f t="shared" ref="J69:J76" si="36">D69/E69</f>
        <v>11</v>
      </c>
      <c r="K69" s="17">
        <f t="shared" ref="K69:K76" si="37">G69/F69</f>
        <v>7.5</v>
      </c>
      <c r="L69" s="17">
        <f t="shared" si="31"/>
        <v>10</v>
      </c>
      <c r="M69" s="18">
        <f t="shared" si="25"/>
        <v>9.8000000000000007</v>
      </c>
      <c r="N69" s="18">
        <f t="shared" si="25"/>
        <v>6.6</v>
      </c>
      <c r="O69" s="15"/>
      <c r="P69" s="15"/>
      <c r="Q69" s="15"/>
      <c r="R69" s="15"/>
      <c r="S69" s="16"/>
      <c r="T69" s="16"/>
      <c r="U69" s="16">
        <f t="shared" si="12"/>
        <v>49</v>
      </c>
      <c r="V69" s="16">
        <v>4</v>
      </c>
      <c r="W69" s="19">
        <f t="shared" si="32"/>
        <v>0.32653061224489793</v>
      </c>
      <c r="X69" s="15">
        <v>1</v>
      </c>
      <c r="Y69" s="19">
        <f t="shared" si="33"/>
        <v>0.12244897959183673</v>
      </c>
      <c r="Z69" s="20">
        <f t="shared" si="34"/>
        <v>0.44897959183673464</v>
      </c>
    </row>
    <row r="70" spans="1:28">
      <c r="B70" s="14">
        <v>1</v>
      </c>
      <c r="C70" s="45">
        <v>183</v>
      </c>
      <c r="D70" s="45">
        <v>189</v>
      </c>
      <c r="E70" s="45">
        <v>6</v>
      </c>
      <c r="F70" s="45">
        <v>9</v>
      </c>
      <c r="G70" s="45">
        <v>120</v>
      </c>
      <c r="H70" s="45">
        <v>120</v>
      </c>
      <c r="I70" s="17">
        <f t="shared" si="35"/>
        <v>20.333333333333332</v>
      </c>
      <c r="J70" s="17">
        <f t="shared" si="36"/>
        <v>31.5</v>
      </c>
      <c r="K70" s="17">
        <f t="shared" si="37"/>
        <v>13.333333333333334</v>
      </c>
      <c r="L70" s="17">
        <f t="shared" si="31"/>
        <v>20</v>
      </c>
      <c r="M70" s="18">
        <f t="shared" si="25"/>
        <v>9.15</v>
      </c>
      <c r="N70" s="18">
        <f t="shared" si="25"/>
        <v>9.4499999999999993</v>
      </c>
      <c r="O70" s="15">
        <v>1</v>
      </c>
      <c r="P70" s="15">
        <v>0</v>
      </c>
      <c r="Q70" s="15">
        <v>0</v>
      </c>
      <c r="R70" s="15">
        <v>1</v>
      </c>
      <c r="S70" s="16">
        <v>1</v>
      </c>
      <c r="T70" s="16">
        <v>1</v>
      </c>
      <c r="U70" s="16">
        <f t="shared" si="12"/>
        <v>183</v>
      </c>
      <c r="V70" s="16">
        <v>14</v>
      </c>
      <c r="W70" s="19">
        <f t="shared" si="32"/>
        <v>0.30601092896174864</v>
      </c>
      <c r="X70" s="15">
        <v>8</v>
      </c>
      <c r="Y70" s="19">
        <f t="shared" si="33"/>
        <v>0.26229508196721313</v>
      </c>
      <c r="Z70" s="20">
        <f t="shared" si="34"/>
        <v>0.56830601092896171</v>
      </c>
    </row>
    <row r="71" spans="1:28">
      <c r="B71" s="74">
        <v>1</v>
      </c>
      <c r="C71" s="45">
        <v>151</v>
      </c>
      <c r="D71" s="45">
        <v>90</v>
      </c>
      <c r="E71" s="45">
        <v>10</v>
      </c>
      <c r="F71" s="45">
        <v>8</v>
      </c>
      <c r="G71" s="45">
        <v>120</v>
      </c>
      <c r="H71" s="45">
        <v>100</v>
      </c>
      <c r="I71" s="17">
        <f t="shared" si="35"/>
        <v>18.875</v>
      </c>
      <c r="J71" s="17">
        <f t="shared" si="36"/>
        <v>9</v>
      </c>
      <c r="K71" s="17">
        <f t="shared" si="37"/>
        <v>15</v>
      </c>
      <c r="L71" s="17">
        <f t="shared" si="31"/>
        <v>10</v>
      </c>
      <c r="M71" s="18">
        <f t="shared" si="25"/>
        <v>7.55</v>
      </c>
      <c r="N71" s="18">
        <f t="shared" si="25"/>
        <v>5.3999999999999995</v>
      </c>
      <c r="O71" s="15">
        <v>1</v>
      </c>
      <c r="P71" s="15">
        <v>0</v>
      </c>
      <c r="Q71" s="15">
        <v>0</v>
      </c>
      <c r="R71" s="15">
        <v>0</v>
      </c>
      <c r="S71" s="16">
        <v>0</v>
      </c>
      <c r="T71" s="16">
        <v>0</v>
      </c>
      <c r="U71" s="16">
        <f t="shared" si="12"/>
        <v>151</v>
      </c>
      <c r="V71" s="16">
        <v>16</v>
      </c>
      <c r="W71" s="19">
        <f t="shared" si="32"/>
        <v>0.42384105960264901</v>
      </c>
      <c r="X71" s="15">
        <v>1</v>
      </c>
      <c r="Y71" s="19">
        <f t="shared" si="33"/>
        <v>3.9735099337748346E-2</v>
      </c>
      <c r="Z71" s="20">
        <f t="shared" si="34"/>
        <v>0.46357615894039733</v>
      </c>
    </row>
    <row r="72" spans="1:28">
      <c r="B72" s="36">
        <v>1</v>
      </c>
      <c r="C72" s="45">
        <v>189</v>
      </c>
      <c r="D72" s="45">
        <v>188</v>
      </c>
      <c r="E72" s="45">
        <v>4</v>
      </c>
      <c r="F72" s="45">
        <v>6</v>
      </c>
      <c r="G72" s="45">
        <v>111</v>
      </c>
      <c r="H72" s="45">
        <v>120</v>
      </c>
      <c r="I72" s="17">
        <f t="shared" si="35"/>
        <v>31.5</v>
      </c>
      <c r="J72" s="17">
        <f t="shared" si="36"/>
        <v>47</v>
      </c>
      <c r="K72" s="17">
        <f t="shared" si="37"/>
        <v>18.5</v>
      </c>
      <c r="L72" s="17">
        <f t="shared" si="31"/>
        <v>30</v>
      </c>
      <c r="M72" s="18">
        <f t="shared" si="25"/>
        <v>10.216216216216216</v>
      </c>
      <c r="N72" s="18">
        <f t="shared" si="25"/>
        <v>9.4</v>
      </c>
      <c r="O72" s="15">
        <v>1</v>
      </c>
      <c r="P72" s="15">
        <v>0</v>
      </c>
      <c r="Q72" s="15">
        <v>2</v>
      </c>
      <c r="R72" s="15">
        <v>1</v>
      </c>
      <c r="S72" s="16">
        <v>1</v>
      </c>
      <c r="T72" s="16">
        <v>1</v>
      </c>
      <c r="U72" s="16">
        <f t="shared" si="12"/>
        <v>189</v>
      </c>
      <c r="V72" s="16">
        <v>16</v>
      </c>
      <c r="W72" s="19">
        <f t="shared" si="32"/>
        <v>0.33862433862433861</v>
      </c>
      <c r="X72" s="15">
        <v>8</v>
      </c>
      <c r="Y72" s="19">
        <f t="shared" si="33"/>
        <v>0.25396825396825395</v>
      </c>
      <c r="Z72" s="20">
        <f t="shared" si="34"/>
        <v>0.59259259259259256</v>
      </c>
    </row>
    <row r="73" spans="1:28">
      <c r="B73" s="14">
        <v>1</v>
      </c>
      <c r="C73" s="45">
        <v>193</v>
      </c>
      <c r="D73" s="45">
        <v>123</v>
      </c>
      <c r="E73" s="45">
        <v>10</v>
      </c>
      <c r="F73" s="45">
        <v>3</v>
      </c>
      <c r="G73" s="45">
        <v>120</v>
      </c>
      <c r="H73" s="45">
        <v>102</v>
      </c>
      <c r="I73" s="17">
        <f t="shared" si="35"/>
        <v>64.333333333333329</v>
      </c>
      <c r="J73" s="17">
        <f t="shared" si="36"/>
        <v>12.3</v>
      </c>
      <c r="K73" s="17">
        <f t="shared" si="37"/>
        <v>40</v>
      </c>
      <c r="L73" s="17">
        <f t="shared" si="31"/>
        <v>10.199999999999999</v>
      </c>
      <c r="M73" s="18">
        <f t="shared" si="25"/>
        <v>9.65</v>
      </c>
      <c r="N73" s="18">
        <f t="shared" si="25"/>
        <v>7.2352941176470589</v>
      </c>
      <c r="O73" s="15">
        <v>1</v>
      </c>
      <c r="P73" s="15">
        <v>0</v>
      </c>
      <c r="Q73" s="15">
        <v>1</v>
      </c>
      <c r="R73" s="15">
        <v>1</v>
      </c>
      <c r="S73" s="16">
        <v>2</v>
      </c>
      <c r="T73" s="16">
        <v>1</v>
      </c>
      <c r="U73" s="16">
        <f t="shared" si="12"/>
        <v>193</v>
      </c>
      <c r="V73" s="16">
        <v>17</v>
      </c>
      <c r="W73" s="19">
        <f t="shared" si="32"/>
        <v>0.35233160621761656</v>
      </c>
      <c r="X73" s="15">
        <v>7</v>
      </c>
      <c r="Y73" s="19">
        <f t="shared" si="33"/>
        <v>0.21761658031088082</v>
      </c>
      <c r="Z73" s="20">
        <f t="shared" si="34"/>
        <v>0.56994818652849744</v>
      </c>
    </row>
    <row r="74" spans="1:28">
      <c r="B74" s="14">
        <v>1</v>
      </c>
      <c r="C74" s="45">
        <v>205</v>
      </c>
      <c r="D74" s="45">
        <v>202</v>
      </c>
      <c r="E74" s="45">
        <v>4</v>
      </c>
      <c r="F74" s="45">
        <v>3</v>
      </c>
      <c r="G74" s="45">
        <v>117</v>
      </c>
      <c r="H74" s="45">
        <v>120</v>
      </c>
      <c r="I74" s="17">
        <f t="shared" si="35"/>
        <v>68.333333333333329</v>
      </c>
      <c r="J74" s="17">
        <f t="shared" si="36"/>
        <v>50.5</v>
      </c>
      <c r="K74" s="17">
        <f t="shared" si="37"/>
        <v>39</v>
      </c>
      <c r="L74" s="17">
        <f t="shared" si="31"/>
        <v>30</v>
      </c>
      <c r="M74" s="18">
        <f t="shared" si="25"/>
        <v>10.512820512820513</v>
      </c>
      <c r="N74" s="18">
        <f t="shared" si="25"/>
        <v>10.1</v>
      </c>
      <c r="O74" s="15">
        <v>1</v>
      </c>
      <c r="P74" s="15">
        <v>1</v>
      </c>
      <c r="Q74" s="15">
        <v>1</v>
      </c>
      <c r="R74" s="15">
        <v>1</v>
      </c>
      <c r="S74" s="16">
        <v>2</v>
      </c>
      <c r="T74" s="16">
        <v>1</v>
      </c>
      <c r="U74" s="16">
        <f t="shared" si="12"/>
        <v>205</v>
      </c>
      <c r="V74" s="16">
        <v>11</v>
      </c>
      <c r="W74" s="19">
        <f t="shared" si="32"/>
        <v>0.21463414634146341</v>
      </c>
      <c r="X74" s="15">
        <v>14</v>
      </c>
      <c r="Y74" s="19">
        <f t="shared" si="33"/>
        <v>0.40975609756097559</v>
      </c>
      <c r="Z74" s="20">
        <f t="shared" si="34"/>
        <v>0.62439024390243902</v>
      </c>
    </row>
    <row r="75" spans="1:28">
      <c r="B75" s="14">
        <v>1</v>
      </c>
      <c r="C75" s="45">
        <v>152</v>
      </c>
      <c r="D75" s="45">
        <v>196</v>
      </c>
      <c r="E75" s="45">
        <v>5</v>
      </c>
      <c r="F75" s="45">
        <v>10</v>
      </c>
      <c r="G75" s="45">
        <v>111</v>
      </c>
      <c r="H75" s="45">
        <v>120</v>
      </c>
      <c r="I75" s="17">
        <f t="shared" si="35"/>
        <v>15.2</v>
      </c>
      <c r="J75" s="17">
        <f t="shared" si="36"/>
        <v>39.200000000000003</v>
      </c>
      <c r="K75" s="17">
        <f t="shared" si="37"/>
        <v>11.1</v>
      </c>
      <c r="L75" s="17">
        <f t="shared" si="31"/>
        <v>24</v>
      </c>
      <c r="M75" s="18">
        <f t="shared" si="25"/>
        <v>8.2162162162162158</v>
      </c>
      <c r="N75" s="18">
        <f t="shared" si="25"/>
        <v>9.8000000000000007</v>
      </c>
      <c r="O75" s="15">
        <v>1</v>
      </c>
      <c r="P75" s="15">
        <v>0</v>
      </c>
      <c r="Q75" s="15">
        <v>0</v>
      </c>
      <c r="R75" s="15">
        <v>1</v>
      </c>
      <c r="S75" s="16">
        <v>1</v>
      </c>
      <c r="T75" s="16">
        <v>2</v>
      </c>
      <c r="U75" s="16">
        <f t="shared" si="12"/>
        <v>152</v>
      </c>
      <c r="V75" s="16">
        <v>7</v>
      </c>
      <c r="W75" s="19">
        <f t="shared" si="32"/>
        <v>0.18421052631578946</v>
      </c>
      <c r="X75" s="15">
        <v>6</v>
      </c>
      <c r="Y75" s="19">
        <f t="shared" si="33"/>
        <v>0.23684210526315788</v>
      </c>
      <c r="Z75" s="20">
        <f t="shared" si="34"/>
        <v>0.42105263157894735</v>
      </c>
    </row>
    <row r="76" spans="1:28" ht="14">
      <c r="A76" s="46" t="s">
        <v>28</v>
      </c>
      <c r="B76" s="22">
        <f t="shared" ref="B76:H76" si="38">SUM(B67:B75)</f>
        <v>9</v>
      </c>
      <c r="C76" s="41">
        <f t="shared" si="38"/>
        <v>1476</v>
      </c>
      <c r="D76" s="41">
        <f t="shared" si="38"/>
        <v>1374</v>
      </c>
      <c r="E76" s="41">
        <f t="shared" si="38"/>
        <v>56</v>
      </c>
      <c r="F76" s="41">
        <f t="shared" si="38"/>
        <v>55</v>
      </c>
      <c r="G76" s="41">
        <f t="shared" si="38"/>
        <v>969</v>
      </c>
      <c r="H76" s="41">
        <f t="shared" si="38"/>
        <v>952</v>
      </c>
      <c r="I76" s="24">
        <f t="shared" si="35"/>
        <v>26.836363636363636</v>
      </c>
      <c r="J76" s="24">
        <f t="shared" si="36"/>
        <v>24.535714285714285</v>
      </c>
      <c r="K76" s="24">
        <f t="shared" si="37"/>
        <v>17.618181818181817</v>
      </c>
      <c r="L76" s="75">
        <f t="shared" si="31"/>
        <v>17</v>
      </c>
      <c r="M76" s="25">
        <f t="shared" si="25"/>
        <v>9.1393188854489171</v>
      </c>
      <c r="N76" s="25">
        <f t="shared" si="25"/>
        <v>8.6596638655462197</v>
      </c>
      <c r="O76" s="23">
        <f t="shared" ref="O76:T76" si="39">SUM(O67:O75)</f>
        <v>8</v>
      </c>
      <c r="P76" s="23">
        <f t="shared" si="39"/>
        <v>1</v>
      </c>
      <c r="Q76" s="23">
        <f t="shared" si="39"/>
        <v>4</v>
      </c>
      <c r="R76" s="23">
        <f t="shared" si="39"/>
        <v>7</v>
      </c>
      <c r="S76" s="23">
        <f t="shared" si="39"/>
        <v>9</v>
      </c>
      <c r="T76" s="23">
        <f t="shared" si="39"/>
        <v>10</v>
      </c>
      <c r="U76" s="22">
        <f t="shared" si="12"/>
        <v>164</v>
      </c>
      <c r="V76" s="23">
        <f>SUM(V67:V75)</f>
        <v>110</v>
      </c>
      <c r="W76" s="26">
        <f t="shared" si="32"/>
        <v>0.29810298102981031</v>
      </c>
      <c r="X76" s="23">
        <f>SUM(X67:X75)</f>
        <v>64</v>
      </c>
      <c r="Y76" s="26">
        <f t="shared" si="33"/>
        <v>0.26016260162601629</v>
      </c>
      <c r="Z76" s="27">
        <f t="shared" si="34"/>
        <v>0.5582655826558266</v>
      </c>
      <c r="AA76" s="73"/>
    </row>
    <row r="77" spans="1:28">
      <c r="B77" s="14"/>
      <c r="F77" s="47"/>
      <c r="I77" s="17"/>
      <c r="J77" s="17"/>
      <c r="K77" s="17"/>
      <c r="L77" s="17"/>
      <c r="M77" s="18"/>
      <c r="N77" s="18"/>
      <c r="O77" s="15"/>
      <c r="P77" s="15"/>
      <c r="Q77" s="15"/>
      <c r="R77" s="15"/>
      <c r="S77" s="16"/>
      <c r="T77" s="16"/>
      <c r="U77" s="16"/>
      <c r="V77" s="16"/>
      <c r="W77" s="19"/>
      <c r="X77" s="15"/>
      <c r="Y77" s="19"/>
      <c r="Z77" s="20"/>
    </row>
    <row r="78" spans="1:28">
      <c r="A78" s="48" t="s">
        <v>49</v>
      </c>
      <c r="B78" s="2" t="s">
        <v>1</v>
      </c>
      <c r="C78" s="3" t="s">
        <v>2</v>
      </c>
      <c r="D78" s="3" t="s">
        <v>2</v>
      </c>
      <c r="E78" s="4" t="s">
        <v>3</v>
      </c>
      <c r="F78" s="4" t="s">
        <v>4</v>
      </c>
      <c r="G78" s="3" t="s">
        <v>5</v>
      </c>
      <c r="H78" s="3" t="s">
        <v>5</v>
      </c>
      <c r="I78" s="3" t="s">
        <v>6</v>
      </c>
      <c r="J78" s="3" t="s">
        <v>6</v>
      </c>
      <c r="K78" s="3" t="s">
        <v>7</v>
      </c>
      <c r="L78" s="3" t="s">
        <v>7</v>
      </c>
      <c r="M78" s="3" t="s">
        <v>8</v>
      </c>
      <c r="N78" s="3" t="s">
        <v>8</v>
      </c>
      <c r="O78" s="5" t="s">
        <v>48</v>
      </c>
      <c r="P78" s="80" t="s">
        <v>47</v>
      </c>
      <c r="Q78" s="5" t="s">
        <v>10</v>
      </c>
      <c r="R78" s="3" t="s">
        <v>11</v>
      </c>
      <c r="S78" s="3" t="s">
        <v>12</v>
      </c>
      <c r="T78" s="3" t="s">
        <v>13</v>
      </c>
      <c r="U78" s="3" t="s">
        <v>14</v>
      </c>
      <c r="V78" s="3" t="s">
        <v>15</v>
      </c>
      <c r="W78" s="2" t="s">
        <v>16</v>
      </c>
      <c r="X78" s="2" t="s">
        <v>17</v>
      </c>
      <c r="Y78" s="2" t="s">
        <v>18</v>
      </c>
      <c r="Z78" s="2" t="s">
        <v>17</v>
      </c>
      <c r="AA78" s="2" t="s">
        <v>19</v>
      </c>
    </row>
    <row r="79" spans="1:28">
      <c r="A79" s="11"/>
      <c r="B79" s="7"/>
      <c r="C79" s="3" t="s">
        <v>20</v>
      </c>
      <c r="D79" s="3" t="s">
        <v>21</v>
      </c>
      <c r="E79" s="8" t="s">
        <v>22</v>
      </c>
      <c r="F79" s="8" t="s">
        <v>23</v>
      </c>
      <c r="G79" s="3" t="s">
        <v>24</v>
      </c>
      <c r="H79" s="3" t="s">
        <v>25</v>
      </c>
      <c r="I79" s="3" t="s">
        <v>20</v>
      </c>
      <c r="J79" s="3" t="s">
        <v>21</v>
      </c>
      <c r="K79" s="3" t="s">
        <v>26</v>
      </c>
      <c r="L79" s="3" t="s">
        <v>27</v>
      </c>
      <c r="M79" s="3" t="s">
        <v>20</v>
      </c>
      <c r="N79" s="3" t="s">
        <v>21</v>
      </c>
      <c r="O79" s="9"/>
      <c r="P79" s="11"/>
      <c r="Q79" s="9"/>
      <c r="R79" s="10"/>
      <c r="S79" s="10"/>
      <c r="T79" s="10"/>
      <c r="U79" s="10"/>
      <c r="V79" s="11"/>
      <c r="W79" s="12"/>
      <c r="X79" s="12"/>
      <c r="Y79" s="11"/>
      <c r="Z79" s="11"/>
      <c r="AA79" s="11"/>
    </row>
    <row r="80" spans="1:28">
      <c r="A80" s="48" t="s">
        <v>34</v>
      </c>
      <c r="B80" s="49">
        <v>10</v>
      </c>
      <c r="C80" s="49">
        <v>1561</v>
      </c>
      <c r="D80" s="49">
        <v>1470</v>
      </c>
      <c r="E80" s="49">
        <v>72</v>
      </c>
      <c r="F80" s="49">
        <v>47</v>
      </c>
      <c r="G80" s="49">
        <v>1055</v>
      </c>
      <c r="H80" s="49">
        <v>1097</v>
      </c>
      <c r="I80" s="78">
        <v>33.212765957446805</v>
      </c>
      <c r="J80" s="78">
        <v>20.416666666666668</v>
      </c>
      <c r="K80" s="78">
        <v>22.446808510638299</v>
      </c>
      <c r="L80" s="78">
        <v>15.236111111111111</v>
      </c>
      <c r="M80" s="78">
        <v>8.8777251184834114</v>
      </c>
      <c r="N80" s="78">
        <v>8.0401093892433906</v>
      </c>
      <c r="O80" s="12">
        <v>7</v>
      </c>
      <c r="P80" s="10">
        <v>7</v>
      </c>
      <c r="Q80" s="12">
        <v>1</v>
      </c>
      <c r="R80" s="12">
        <v>7</v>
      </c>
      <c r="S80" s="12">
        <v>3</v>
      </c>
      <c r="T80" s="9">
        <v>11</v>
      </c>
      <c r="U80" s="9">
        <v>9</v>
      </c>
      <c r="V80" s="79">
        <v>156.1</v>
      </c>
      <c r="W80" s="9">
        <v>130</v>
      </c>
      <c r="X80" s="58">
        <v>0.3331197950032031</v>
      </c>
      <c r="Y80" s="12">
        <v>57</v>
      </c>
      <c r="Z80" s="58">
        <v>0.21909032671364509</v>
      </c>
      <c r="AA80" s="58">
        <v>0.55221012171684825</v>
      </c>
      <c r="AB80" s="48"/>
    </row>
    <row r="81" spans="1:28">
      <c r="A81" s="1" t="s">
        <v>35</v>
      </c>
      <c r="B81" s="49">
        <v>9</v>
      </c>
      <c r="C81" s="49">
        <v>1476</v>
      </c>
      <c r="D81" s="49">
        <v>1374</v>
      </c>
      <c r="E81" s="49">
        <v>56</v>
      </c>
      <c r="F81" s="49">
        <v>55</v>
      </c>
      <c r="G81" s="49">
        <v>969</v>
      </c>
      <c r="H81" s="49">
        <v>952</v>
      </c>
      <c r="I81" s="78">
        <v>26.836363636363636</v>
      </c>
      <c r="J81" s="78">
        <v>24.535714285714285</v>
      </c>
      <c r="K81" s="78">
        <v>17.618181818181817</v>
      </c>
      <c r="L81" s="78">
        <v>17</v>
      </c>
      <c r="M81" s="78">
        <v>9.1393188854489171</v>
      </c>
      <c r="N81" s="78">
        <v>8.6596638655462197</v>
      </c>
      <c r="O81" s="12">
        <v>8</v>
      </c>
      <c r="P81" s="10">
        <v>6</v>
      </c>
      <c r="Q81" s="12">
        <v>1</v>
      </c>
      <c r="R81" s="12">
        <v>4</v>
      </c>
      <c r="S81" s="12">
        <v>7</v>
      </c>
      <c r="T81" s="9">
        <v>9</v>
      </c>
      <c r="U81" s="9">
        <v>10</v>
      </c>
      <c r="V81" s="79">
        <v>164</v>
      </c>
      <c r="W81" s="9">
        <v>110</v>
      </c>
      <c r="X81" s="83">
        <v>0.29810298102981031</v>
      </c>
      <c r="Y81" s="9">
        <v>64</v>
      </c>
      <c r="Z81" s="83">
        <v>0.26016260162601629</v>
      </c>
      <c r="AA81" s="58">
        <v>0.5582655826558266</v>
      </c>
      <c r="AB81" s="1"/>
    </row>
    <row r="82" spans="1:28">
      <c r="A82" s="1" t="s">
        <v>0</v>
      </c>
      <c r="B82" s="49">
        <v>8</v>
      </c>
      <c r="C82" s="49">
        <v>1252</v>
      </c>
      <c r="D82" s="49">
        <v>1177</v>
      </c>
      <c r="E82" s="49">
        <v>54</v>
      </c>
      <c r="F82" s="49">
        <v>50</v>
      </c>
      <c r="G82" s="49">
        <v>930</v>
      </c>
      <c r="H82" s="49">
        <v>861</v>
      </c>
      <c r="I82" s="78">
        <v>25.04</v>
      </c>
      <c r="J82" s="78">
        <v>21.796296296296298</v>
      </c>
      <c r="K82" s="78">
        <v>18.600000000000001</v>
      </c>
      <c r="L82" s="78">
        <v>15.944444444444445</v>
      </c>
      <c r="M82" s="78">
        <v>8.0774193548387103</v>
      </c>
      <c r="N82" s="78">
        <v>8.2020905923344944</v>
      </c>
      <c r="O82" s="12">
        <v>5</v>
      </c>
      <c r="P82" s="10">
        <v>4</v>
      </c>
      <c r="Q82" s="12">
        <v>1</v>
      </c>
      <c r="R82" s="12">
        <v>5</v>
      </c>
      <c r="S82" s="9">
        <v>4</v>
      </c>
      <c r="T82" s="9">
        <v>4</v>
      </c>
      <c r="U82" s="9">
        <v>4</v>
      </c>
      <c r="V82" s="79">
        <v>156.5</v>
      </c>
      <c r="W82" s="9">
        <v>77</v>
      </c>
      <c r="X82" s="58">
        <v>0.24600638977635783</v>
      </c>
      <c r="Y82" s="12">
        <v>54</v>
      </c>
      <c r="Z82" s="58">
        <v>0.25878594249201275</v>
      </c>
      <c r="AA82" s="58">
        <v>0.50479233226837061</v>
      </c>
      <c r="AB82" s="1"/>
    </row>
    <row r="83" spans="1:28">
      <c r="A83" s="48" t="s">
        <v>29</v>
      </c>
      <c r="B83" s="49">
        <v>9</v>
      </c>
      <c r="C83" s="49">
        <v>1187</v>
      </c>
      <c r="D83" s="49">
        <v>1155</v>
      </c>
      <c r="E83" s="49">
        <v>47</v>
      </c>
      <c r="F83" s="49">
        <v>51</v>
      </c>
      <c r="G83" s="49">
        <v>910</v>
      </c>
      <c r="H83" s="49">
        <v>884</v>
      </c>
      <c r="I83" s="78">
        <v>23.274509803921568</v>
      </c>
      <c r="J83" s="78">
        <v>24.574468085106382</v>
      </c>
      <c r="K83" s="78">
        <v>17.843137254901961</v>
      </c>
      <c r="L83" s="78">
        <v>18.808510638297872</v>
      </c>
      <c r="M83" s="78">
        <v>7.826373626373627</v>
      </c>
      <c r="N83" s="78">
        <v>7.8393665158371038</v>
      </c>
      <c r="O83" s="12">
        <v>5</v>
      </c>
      <c r="P83" s="10">
        <v>3</v>
      </c>
      <c r="Q83" s="12">
        <v>0</v>
      </c>
      <c r="R83" s="12">
        <v>3</v>
      </c>
      <c r="S83" s="12">
        <v>3</v>
      </c>
      <c r="T83" s="9">
        <v>5</v>
      </c>
      <c r="U83" s="9">
        <v>7</v>
      </c>
      <c r="V83" s="79">
        <v>131.88888888888889</v>
      </c>
      <c r="W83" s="9">
        <v>99</v>
      </c>
      <c r="X83" s="58">
        <v>0.33361415332771693</v>
      </c>
      <c r="Y83" s="12">
        <v>29</v>
      </c>
      <c r="Z83" s="58">
        <v>0.14658803706823925</v>
      </c>
      <c r="AA83" s="58">
        <v>0.48020219039595619</v>
      </c>
      <c r="AB83" s="48"/>
    </row>
    <row r="84" spans="1:28">
      <c r="A84" s="48" t="s">
        <v>31</v>
      </c>
      <c r="B84" s="49">
        <v>7</v>
      </c>
      <c r="C84" s="49">
        <v>1163</v>
      </c>
      <c r="D84" s="49">
        <v>1221</v>
      </c>
      <c r="E84" s="49">
        <v>31</v>
      </c>
      <c r="F84" s="49">
        <v>44</v>
      </c>
      <c r="G84" s="49">
        <v>809</v>
      </c>
      <c r="H84" s="49">
        <v>826</v>
      </c>
      <c r="I84" s="78">
        <v>25.844444444444445</v>
      </c>
      <c r="J84" s="78">
        <v>39.387096774193552</v>
      </c>
      <c r="K84" s="78">
        <v>17.977777777777778</v>
      </c>
      <c r="L84" s="78">
        <v>26.64516129032258</v>
      </c>
      <c r="M84" s="78">
        <v>8.6254635352286773</v>
      </c>
      <c r="N84" s="78">
        <v>8.8692493946731243</v>
      </c>
      <c r="O84" s="12">
        <v>6</v>
      </c>
      <c r="P84" s="10">
        <v>7</v>
      </c>
      <c r="Q84" s="12">
        <v>0</v>
      </c>
      <c r="R84" s="12">
        <v>4</v>
      </c>
      <c r="S84" s="12">
        <v>7</v>
      </c>
      <c r="T84" s="9">
        <v>8</v>
      </c>
      <c r="U84" s="9">
        <v>6</v>
      </c>
      <c r="V84" s="79">
        <v>166.14285714285714</v>
      </c>
      <c r="W84" s="9">
        <v>79</v>
      </c>
      <c r="X84" s="58">
        <v>0.2717110920034394</v>
      </c>
      <c r="Y84" s="12">
        <v>56</v>
      </c>
      <c r="Z84" s="58">
        <v>0.28890799656061911</v>
      </c>
      <c r="AA84" s="58">
        <v>0.56061908856405851</v>
      </c>
      <c r="AB84" s="48"/>
    </row>
    <row r="85" spans="1:28">
      <c r="A85" s="1" t="s">
        <v>32</v>
      </c>
      <c r="B85" s="49">
        <v>9</v>
      </c>
      <c r="C85" s="49">
        <v>1170</v>
      </c>
      <c r="D85" s="49">
        <v>1412</v>
      </c>
      <c r="E85" s="49">
        <v>50</v>
      </c>
      <c r="F85" s="49">
        <v>63</v>
      </c>
      <c r="G85" s="49">
        <v>920</v>
      </c>
      <c r="H85" s="49">
        <v>973</v>
      </c>
      <c r="I85" s="78">
        <v>18.571428571428573</v>
      </c>
      <c r="J85" s="78">
        <v>28.24</v>
      </c>
      <c r="K85" s="78">
        <v>14.603174603174603</v>
      </c>
      <c r="L85" s="78">
        <v>19.46</v>
      </c>
      <c r="M85" s="78">
        <v>7.6304347826086953</v>
      </c>
      <c r="N85" s="78">
        <v>8.7070914696813979</v>
      </c>
      <c r="O85" s="12">
        <v>3</v>
      </c>
      <c r="P85" s="10">
        <v>7</v>
      </c>
      <c r="Q85" s="12">
        <v>0</v>
      </c>
      <c r="R85" s="12">
        <v>5</v>
      </c>
      <c r="S85" s="12">
        <v>4</v>
      </c>
      <c r="T85" s="9">
        <v>6</v>
      </c>
      <c r="U85" s="9">
        <v>7</v>
      </c>
      <c r="V85" s="79">
        <v>130</v>
      </c>
      <c r="W85" s="9">
        <v>82</v>
      </c>
      <c r="X85" s="58">
        <v>0.28034188034188035</v>
      </c>
      <c r="Y85" s="12">
        <v>33</v>
      </c>
      <c r="Z85" s="58">
        <v>0.16923076923076924</v>
      </c>
      <c r="AA85" s="58">
        <v>0.44957264957264959</v>
      </c>
      <c r="AB85" s="1"/>
    </row>
    <row r="86" spans="1:28" ht="15">
      <c r="A86" s="1" t="s">
        <v>28</v>
      </c>
      <c r="B86" s="50">
        <f t="shared" ref="B86:H86" si="40">SUM(B80:B85)</f>
        <v>52</v>
      </c>
      <c r="C86" s="50">
        <f>SUM(C80:C85)</f>
        <v>7809</v>
      </c>
      <c r="D86" s="50">
        <f t="shared" si="40"/>
        <v>7809</v>
      </c>
      <c r="E86" s="50">
        <f t="shared" si="40"/>
        <v>310</v>
      </c>
      <c r="F86" s="50">
        <f t="shared" si="40"/>
        <v>310</v>
      </c>
      <c r="G86" s="50">
        <f t="shared" si="40"/>
        <v>5593</v>
      </c>
      <c r="H86" s="50">
        <f t="shared" si="40"/>
        <v>5593</v>
      </c>
      <c r="I86" s="51">
        <f>C86/F86</f>
        <v>25.190322580645162</v>
      </c>
      <c r="J86" s="51">
        <f>D86/E86</f>
        <v>25.190322580645162</v>
      </c>
      <c r="K86" s="51">
        <f>G86/F86</f>
        <v>18.041935483870969</v>
      </c>
      <c r="L86" s="51">
        <f>H86/E86</f>
        <v>18.041935483870969</v>
      </c>
      <c r="M86" s="52">
        <f>C86/(G86/6)</f>
        <v>8.3772572858930818</v>
      </c>
      <c r="N86" s="52">
        <f>D86/(H86/6)</f>
        <v>8.3772572858930818</v>
      </c>
      <c r="O86" s="50">
        <f t="shared" ref="O86" si="41">SUM(O80:O85)</f>
        <v>34</v>
      </c>
      <c r="P86" s="81">
        <f t="shared" ref="P86:U86" si="42">SUM(P80:P85)</f>
        <v>34</v>
      </c>
      <c r="Q86" s="50">
        <f t="shared" si="42"/>
        <v>3</v>
      </c>
      <c r="R86" s="50">
        <f t="shared" si="42"/>
        <v>28</v>
      </c>
      <c r="S86" s="50">
        <f t="shared" si="42"/>
        <v>28</v>
      </c>
      <c r="T86" s="82">
        <f t="shared" si="42"/>
        <v>43</v>
      </c>
      <c r="U86" s="82">
        <f t="shared" si="42"/>
        <v>43</v>
      </c>
      <c r="V86" s="53">
        <f>C86/B86</f>
        <v>150.17307692307693</v>
      </c>
      <c r="W86" s="50">
        <f>SUM(W80:W85)</f>
        <v>577</v>
      </c>
      <c r="X86" s="54">
        <f>W86*4/C86</f>
        <v>0.29555640927135357</v>
      </c>
      <c r="Y86" s="50">
        <f>SUM(Y80:Y85)</f>
        <v>293</v>
      </c>
      <c r="Z86" s="54">
        <f>Y86*6/C86</f>
        <v>0.22512485593545908</v>
      </c>
      <c r="AA86" s="54">
        <f>X86+Z86</f>
        <v>0.52068126520681268</v>
      </c>
      <c r="AB86" s="1" t="s">
        <v>28</v>
      </c>
    </row>
    <row r="87" spans="1:28">
      <c r="A87" s="13"/>
      <c r="B87" s="14"/>
      <c r="C87" s="16"/>
      <c r="D87" s="15"/>
      <c r="E87" s="15"/>
      <c r="F87" s="17"/>
      <c r="G87" s="17"/>
      <c r="I87" s="17"/>
      <c r="J87" s="17"/>
      <c r="K87" s="17"/>
      <c r="L87" s="17"/>
      <c r="M87" s="18"/>
      <c r="N87" s="18"/>
      <c r="O87" s="15"/>
      <c r="P87" s="15"/>
      <c r="Q87" s="15"/>
      <c r="R87" s="15"/>
      <c r="S87" s="15"/>
      <c r="T87" s="15"/>
      <c r="U87" s="15"/>
      <c r="V87" s="15"/>
      <c r="W87" s="19"/>
      <c r="X87" s="15"/>
      <c r="Y87" s="19"/>
      <c r="Z87" s="20"/>
    </row>
    <row r="88" spans="1:28">
      <c r="A88" s="13"/>
      <c r="B88" s="14"/>
      <c r="C88" s="16"/>
      <c r="D88" s="15"/>
      <c r="E88" s="15"/>
      <c r="F88" s="17"/>
      <c r="G88" s="17"/>
      <c r="I88" s="17"/>
      <c r="J88" s="17"/>
      <c r="K88" s="17"/>
      <c r="L88" s="17"/>
      <c r="M88" s="18"/>
      <c r="N88" s="18"/>
      <c r="O88" s="15"/>
      <c r="P88" s="15"/>
      <c r="Q88" s="15"/>
      <c r="R88" s="15"/>
      <c r="S88" s="15"/>
      <c r="T88" s="15"/>
      <c r="U88" s="15"/>
      <c r="V88" s="15"/>
      <c r="W88" s="19"/>
      <c r="X88" s="15"/>
      <c r="Y88" s="19"/>
      <c r="Z88" s="20"/>
    </row>
    <row r="89" spans="1:28">
      <c r="A89" s="13"/>
      <c r="B89" s="14"/>
      <c r="C89" s="16"/>
      <c r="D89" s="15"/>
      <c r="E89" s="15"/>
      <c r="F89" s="17"/>
      <c r="G89" s="17"/>
      <c r="I89" s="17"/>
      <c r="J89" s="17"/>
      <c r="K89" s="17"/>
      <c r="L89" s="17"/>
      <c r="M89" s="18"/>
      <c r="N89" s="18"/>
      <c r="O89" s="15"/>
      <c r="P89" s="15"/>
      <c r="Q89" s="15"/>
      <c r="R89" s="15"/>
      <c r="S89" s="15"/>
      <c r="T89" s="15"/>
      <c r="U89" s="15"/>
      <c r="V89" s="15"/>
      <c r="W89" s="19"/>
      <c r="X89" s="15"/>
      <c r="Y89" s="19"/>
      <c r="Z89" s="20"/>
    </row>
    <row r="90" spans="1:28">
      <c r="A90" s="13"/>
      <c r="B90" s="14"/>
      <c r="C90" s="16"/>
      <c r="D90" s="15"/>
      <c r="E90" s="15"/>
      <c r="F90" s="17"/>
      <c r="G90" s="17"/>
      <c r="I90" s="17"/>
      <c r="J90" s="17"/>
      <c r="K90" s="17"/>
      <c r="L90" s="17"/>
      <c r="M90" s="18"/>
      <c r="N90" s="18"/>
      <c r="O90" s="15"/>
      <c r="P90" s="15"/>
      <c r="Q90" s="15"/>
      <c r="R90" s="15"/>
      <c r="S90" s="15"/>
      <c r="T90" s="15"/>
      <c r="U90" s="84">
        <v>44</v>
      </c>
      <c r="V90" s="84">
        <v>34</v>
      </c>
      <c r="W90" s="19"/>
      <c r="X90" s="15"/>
      <c r="Y90" s="19"/>
      <c r="Z90" s="20"/>
    </row>
    <row r="91" spans="1:28">
      <c r="A91" s="13"/>
      <c r="B91" s="14"/>
      <c r="C91" s="16"/>
      <c r="D91" s="15"/>
      <c r="E91" s="15"/>
      <c r="F91" s="17"/>
      <c r="G91" s="17"/>
      <c r="I91" s="17"/>
      <c r="J91" s="17"/>
      <c r="K91" s="17"/>
      <c r="L91" s="17"/>
      <c r="M91" s="18"/>
      <c r="N91" s="18"/>
      <c r="O91" s="15"/>
      <c r="P91" s="15"/>
      <c r="Q91" s="15"/>
      <c r="R91" s="15"/>
      <c r="S91" s="15"/>
      <c r="T91" s="15"/>
      <c r="U91" s="15"/>
      <c r="V91" s="15"/>
      <c r="W91" s="19"/>
      <c r="X91" s="15"/>
      <c r="Y91" s="19"/>
      <c r="Z91" s="20"/>
    </row>
    <row r="92" spans="1:28">
      <c r="A92" s="13"/>
      <c r="B92" s="55"/>
      <c r="C92" s="56"/>
      <c r="D92" s="56"/>
      <c r="E92" s="56"/>
      <c r="F92" s="57"/>
      <c r="G92" s="57"/>
      <c r="I92" s="17"/>
      <c r="J92" s="17"/>
      <c r="K92" s="17"/>
      <c r="L92" s="17"/>
      <c r="M92" s="18"/>
      <c r="N92" s="18"/>
      <c r="O92" s="15"/>
      <c r="P92" s="15"/>
      <c r="Q92" s="15"/>
      <c r="R92" s="15"/>
      <c r="S92" s="15"/>
      <c r="T92" s="15"/>
      <c r="U92" s="15"/>
      <c r="V92" s="15"/>
      <c r="W92" s="19"/>
      <c r="X92" s="15"/>
      <c r="Y92" s="19"/>
      <c r="Z92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2011-12-18T04:39:05Z</dcterms:created>
  <dcterms:modified xsi:type="dcterms:W3CDTF">2020-03-08T03:42:41Z</dcterms:modified>
</cp:coreProperties>
</file>