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xlsx" ContentType="application/vnd.openxmlformats-officedocument.spreadsheetml.shee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30" i="1"/>
  <c r="W30"/>
  <c r="U30"/>
  <c r="T30"/>
  <c r="S30"/>
  <c r="R30"/>
  <c r="Q30"/>
  <c r="P30"/>
  <c r="O30"/>
  <c r="H30"/>
  <c r="G30"/>
  <c r="F30"/>
  <c r="E30"/>
  <c r="D30"/>
  <c r="C30"/>
  <c r="B30"/>
  <c r="Z29"/>
  <c r="X29"/>
  <c r="V29"/>
  <c r="N29"/>
  <c r="M29"/>
  <c r="L29"/>
  <c r="K29"/>
  <c r="J29"/>
  <c r="I29"/>
  <c r="AA29" l="1"/>
  <c r="L14" l="1"/>
  <c r="L13"/>
  <c r="Z13"/>
  <c r="X13"/>
  <c r="AA13" s="1"/>
  <c r="V13"/>
  <c r="N13"/>
  <c r="M13"/>
  <c r="K13"/>
  <c r="J13"/>
  <c r="I13"/>
  <c r="W100"/>
  <c r="R100"/>
  <c r="P100"/>
  <c r="O100"/>
  <c r="G100"/>
  <c r="B100"/>
  <c r="S100"/>
  <c r="F100"/>
  <c r="T45"/>
  <c r="T59" s="1"/>
  <c r="Y100"/>
  <c r="U100"/>
  <c r="T100"/>
  <c r="Q100"/>
  <c r="E100"/>
  <c r="D100"/>
  <c r="Y90"/>
  <c r="W90"/>
  <c r="U90"/>
  <c r="T90"/>
  <c r="S90"/>
  <c r="R90"/>
  <c r="Q90"/>
  <c r="P90"/>
  <c r="O90"/>
  <c r="H90"/>
  <c r="G90"/>
  <c r="F90"/>
  <c r="E90"/>
  <c r="D90"/>
  <c r="C90"/>
  <c r="B90"/>
  <c r="Z89"/>
  <c r="X89"/>
  <c r="V89"/>
  <c r="N89"/>
  <c r="M89"/>
  <c r="L89"/>
  <c r="K89"/>
  <c r="J89"/>
  <c r="I89"/>
  <c r="Z88"/>
  <c r="AA88" s="1"/>
  <c r="X88"/>
  <c r="V88"/>
  <c r="N88"/>
  <c r="M88"/>
  <c r="L88"/>
  <c r="K88"/>
  <c r="J88"/>
  <c r="I88"/>
  <c r="Z87"/>
  <c r="X87"/>
  <c r="V87"/>
  <c r="N87"/>
  <c r="M87"/>
  <c r="L87"/>
  <c r="K87"/>
  <c r="J87"/>
  <c r="I87"/>
  <c r="Z86"/>
  <c r="X86"/>
  <c r="V86"/>
  <c r="N86"/>
  <c r="M86"/>
  <c r="L86"/>
  <c r="K86"/>
  <c r="J86"/>
  <c r="I86"/>
  <c r="Z85"/>
  <c r="X85"/>
  <c r="V85"/>
  <c r="N85"/>
  <c r="M85"/>
  <c r="L85"/>
  <c r="K85"/>
  <c r="J85"/>
  <c r="I85"/>
  <c r="Z84"/>
  <c r="X84"/>
  <c r="V84"/>
  <c r="N84"/>
  <c r="M84"/>
  <c r="L84"/>
  <c r="K84"/>
  <c r="J84"/>
  <c r="I84"/>
  <c r="AA83"/>
  <c r="Z83"/>
  <c r="X83"/>
  <c r="V83"/>
  <c r="N83"/>
  <c r="M83"/>
  <c r="L83"/>
  <c r="K83"/>
  <c r="J83"/>
  <c r="I83"/>
  <c r="Z82"/>
  <c r="X82"/>
  <c r="V82"/>
  <c r="N82"/>
  <c r="M82"/>
  <c r="L82"/>
  <c r="K82"/>
  <c r="J82"/>
  <c r="I82"/>
  <c r="Z81"/>
  <c r="X81"/>
  <c r="V81"/>
  <c r="N81"/>
  <c r="M81"/>
  <c r="L81"/>
  <c r="K81"/>
  <c r="J81"/>
  <c r="I81"/>
  <c r="Z80"/>
  <c r="X80"/>
  <c r="V80"/>
  <c r="N80"/>
  <c r="M80"/>
  <c r="L80"/>
  <c r="K80"/>
  <c r="J80"/>
  <c r="I80"/>
  <c r="Z79"/>
  <c r="X79"/>
  <c r="V79"/>
  <c r="N79"/>
  <c r="M79"/>
  <c r="L79"/>
  <c r="K79"/>
  <c r="J79"/>
  <c r="I79"/>
  <c r="Y76"/>
  <c r="W76"/>
  <c r="U76"/>
  <c r="T76"/>
  <c r="S76"/>
  <c r="R76"/>
  <c r="Q76"/>
  <c r="P76"/>
  <c r="O76"/>
  <c r="H76"/>
  <c r="G76"/>
  <c r="F76"/>
  <c r="E76"/>
  <c r="D76"/>
  <c r="C76"/>
  <c r="B76"/>
  <c r="Z75"/>
  <c r="X75"/>
  <c r="V75"/>
  <c r="N75"/>
  <c r="M75"/>
  <c r="L75"/>
  <c r="K75"/>
  <c r="J75"/>
  <c r="I75"/>
  <c r="Z74"/>
  <c r="X74"/>
  <c r="V74"/>
  <c r="N74"/>
  <c r="M74"/>
  <c r="L74"/>
  <c r="K74"/>
  <c r="J74"/>
  <c r="I74"/>
  <c r="Z73"/>
  <c r="X73"/>
  <c r="V73"/>
  <c r="N73"/>
  <c r="M73"/>
  <c r="L73"/>
  <c r="K73"/>
  <c r="J73"/>
  <c r="I73"/>
  <c r="Z72"/>
  <c r="AA72" s="1"/>
  <c r="X72"/>
  <c r="V72"/>
  <c r="N72"/>
  <c r="M72"/>
  <c r="L72"/>
  <c r="K72"/>
  <c r="J72"/>
  <c r="I72"/>
  <c r="Z71"/>
  <c r="X71"/>
  <c r="V71"/>
  <c r="N71"/>
  <c r="M71"/>
  <c r="L71"/>
  <c r="K71"/>
  <c r="J71"/>
  <c r="I71"/>
  <c r="Z70"/>
  <c r="AA70" s="1"/>
  <c r="V70"/>
  <c r="N70"/>
  <c r="M70"/>
  <c r="L70"/>
  <c r="K70"/>
  <c r="J70"/>
  <c r="I70"/>
  <c r="Z69"/>
  <c r="X69"/>
  <c r="V69"/>
  <c r="N69"/>
  <c r="M69"/>
  <c r="L69"/>
  <c r="K69"/>
  <c r="J69"/>
  <c r="I69"/>
  <c r="Z68"/>
  <c r="X68"/>
  <c r="V68"/>
  <c r="N68"/>
  <c r="M68"/>
  <c r="L68"/>
  <c r="K68"/>
  <c r="J68"/>
  <c r="I68"/>
  <c r="Z66"/>
  <c r="X66"/>
  <c r="V66"/>
  <c r="N66"/>
  <c r="M66"/>
  <c r="L66"/>
  <c r="K66"/>
  <c r="J66"/>
  <c r="I66"/>
  <c r="Z65"/>
  <c r="X65"/>
  <c r="V65"/>
  <c r="N65"/>
  <c r="M65"/>
  <c r="L65"/>
  <c r="K65"/>
  <c r="J65"/>
  <c r="I65"/>
  <c r="Z64"/>
  <c r="X64"/>
  <c r="V64"/>
  <c r="N64"/>
  <c r="M64"/>
  <c r="L64"/>
  <c r="K64"/>
  <c r="J64"/>
  <c r="I64"/>
  <c r="Z63"/>
  <c r="X63"/>
  <c r="V63"/>
  <c r="N63"/>
  <c r="M63"/>
  <c r="L63"/>
  <c r="K63"/>
  <c r="J63"/>
  <c r="I63"/>
  <c r="Y59"/>
  <c r="W59"/>
  <c r="U59"/>
  <c r="S59"/>
  <c r="R59"/>
  <c r="Q59"/>
  <c r="P59"/>
  <c r="O59"/>
  <c r="H59"/>
  <c r="G59"/>
  <c r="F59"/>
  <c r="E59"/>
  <c r="D59"/>
  <c r="C59"/>
  <c r="B59"/>
  <c r="Z58"/>
  <c r="X58"/>
  <c r="AA58" s="1"/>
  <c r="V58"/>
  <c r="N58"/>
  <c r="M58"/>
  <c r="L58"/>
  <c r="K58"/>
  <c r="J58"/>
  <c r="I58"/>
  <c r="Z57"/>
  <c r="X57"/>
  <c r="V57"/>
  <c r="N57"/>
  <c r="M57"/>
  <c r="L57"/>
  <c r="K57"/>
  <c r="J57"/>
  <c r="I57"/>
  <c r="Z56"/>
  <c r="X56"/>
  <c r="V56"/>
  <c r="N56"/>
  <c r="M56"/>
  <c r="L56"/>
  <c r="K56"/>
  <c r="J56"/>
  <c r="I56"/>
  <c r="Z55"/>
  <c r="X55"/>
  <c r="V55"/>
  <c r="N55"/>
  <c r="M55"/>
  <c r="L55"/>
  <c r="K55"/>
  <c r="J55"/>
  <c r="I55"/>
  <c r="Z54"/>
  <c r="X54"/>
  <c r="V54"/>
  <c r="N54"/>
  <c r="M54"/>
  <c r="L54"/>
  <c r="K54"/>
  <c r="J54"/>
  <c r="I54"/>
  <c r="Z53"/>
  <c r="X53"/>
  <c r="V53"/>
  <c r="N53"/>
  <c r="M53"/>
  <c r="L53"/>
  <c r="K53"/>
  <c r="J53"/>
  <c r="I53"/>
  <c r="Z52"/>
  <c r="X52"/>
  <c r="V52"/>
  <c r="N52"/>
  <c r="M52"/>
  <c r="L52"/>
  <c r="K52"/>
  <c r="J52"/>
  <c r="I52"/>
  <c r="Z51"/>
  <c r="X51"/>
  <c r="V51"/>
  <c r="N51"/>
  <c r="M51"/>
  <c r="L51"/>
  <c r="K51"/>
  <c r="J51"/>
  <c r="I51"/>
  <c r="Z50"/>
  <c r="X50"/>
  <c r="AA50" s="1"/>
  <c r="V50"/>
  <c r="N50"/>
  <c r="M50"/>
  <c r="L50"/>
  <c r="K50"/>
  <c r="J50"/>
  <c r="I50"/>
  <c r="Z49"/>
  <c r="X49"/>
  <c r="V49"/>
  <c r="N49"/>
  <c r="M49"/>
  <c r="L49"/>
  <c r="K49"/>
  <c r="J49"/>
  <c r="I49"/>
  <c r="Z48"/>
  <c r="X48"/>
  <c r="V48"/>
  <c r="N48"/>
  <c r="M48"/>
  <c r="L48"/>
  <c r="K48"/>
  <c r="J48"/>
  <c r="I48"/>
  <c r="Y45"/>
  <c r="W45"/>
  <c r="U45"/>
  <c r="S45"/>
  <c r="R45"/>
  <c r="Q45"/>
  <c r="P45"/>
  <c r="O45"/>
  <c r="H45"/>
  <c r="G45"/>
  <c r="F45"/>
  <c r="E45"/>
  <c r="D45"/>
  <c r="C45"/>
  <c r="B45"/>
  <c r="Z44"/>
  <c r="X44"/>
  <c r="V44"/>
  <c r="N44"/>
  <c r="M44"/>
  <c r="L44"/>
  <c r="K44"/>
  <c r="J44"/>
  <c r="I44"/>
  <c r="Z43"/>
  <c r="X43"/>
  <c r="V43"/>
  <c r="N43"/>
  <c r="M43"/>
  <c r="L43"/>
  <c r="K43"/>
  <c r="J43"/>
  <c r="I43"/>
  <c r="Z42"/>
  <c r="X42"/>
  <c r="V42"/>
  <c r="N42"/>
  <c r="M42"/>
  <c r="L42"/>
  <c r="K42"/>
  <c r="J42"/>
  <c r="I42"/>
  <c r="Z41"/>
  <c r="X41"/>
  <c r="V41"/>
  <c r="N41"/>
  <c r="M41"/>
  <c r="L41"/>
  <c r="K41"/>
  <c r="J41"/>
  <c r="I41"/>
  <c r="AA40"/>
  <c r="Z40"/>
  <c r="X40"/>
  <c r="V40"/>
  <c r="N40"/>
  <c r="M40"/>
  <c r="L40"/>
  <c r="K40"/>
  <c r="J40"/>
  <c r="I40"/>
  <c r="Z39"/>
  <c r="X39"/>
  <c r="AA39" s="1"/>
  <c r="V39"/>
  <c r="N39"/>
  <c r="M39"/>
  <c r="L39"/>
  <c r="K39"/>
  <c r="J39"/>
  <c r="I39"/>
  <c r="Z38"/>
  <c r="X38"/>
  <c r="V38"/>
  <c r="N38"/>
  <c r="M38"/>
  <c r="L38"/>
  <c r="K38"/>
  <c r="J38"/>
  <c r="I38"/>
  <c r="Z37"/>
  <c r="X37"/>
  <c r="V37"/>
  <c r="N37"/>
  <c r="M37"/>
  <c r="L37"/>
  <c r="K37"/>
  <c r="J37"/>
  <c r="I37"/>
  <c r="Z35"/>
  <c r="X35"/>
  <c r="V35"/>
  <c r="N35"/>
  <c r="M35"/>
  <c r="L35"/>
  <c r="K35"/>
  <c r="J35"/>
  <c r="I35"/>
  <c r="Z34"/>
  <c r="X34"/>
  <c r="V34"/>
  <c r="N34"/>
  <c r="M34"/>
  <c r="L34"/>
  <c r="K34"/>
  <c r="J34"/>
  <c r="I34"/>
  <c r="Z33"/>
  <c r="X33"/>
  <c r="V33"/>
  <c r="N33"/>
  <c r="M33"/>
  <c r="K33"/>
  <c r="J33"/>
  <c r="I33"/>
  <c r="Z28"/>
  <c r="X28"/>
  <c r="V28"/>
  <c r="N28"/>
  <c r="M28"/>
  <c r="L28"/>
  <c r="K28"/>
  <c r="J28"/>
  <c r="I28"/>
  <c r="Z27"/>
  <c r="AA27" s="1"/>
  <c r="X27"/>
  <c r="V27"/>
  <c r="N27"/>
  <c r="M27"/>
  <c r="L27"/>
  <c r="K27"/>
  <c r="J27"/>
  <c r="I27"/>
  <c r="Z26"/>
  <c r="X26"/>
  <c r="V26"/>
  <c r="N26"/>
  <c r="M26"/>
  <c r="L26"/>
  <c r="K26"/>
  <c r="J26"/>
  <c r="I26"/>
  <c r="Z25"/>
  <c r="X25"/>
  <c r="V25"/>
  <c r="N25"/>
  <c r="M25"/>
  <c r="L25"/>
  <c r="K25"/>
  <c r="J25"/>
  <c r="I25"/>
  <c r="Z24"/>
  <c r="X24"/>
  <c r="V24"/>
  <c r="N24"/>
  <c r="M24"/>
  <c r="L24"/>
  <c r="K24"/>
  <c r="J24"/>
  <c r="I24"/>
  <c r="Z23"/>
  <c r="X23"/>
  <c r="V23"/>
  <c r="N23"/>
  <c r="M23"/>
  <c r="L23"/>
  <c r="K23"/>
  <c r="J23"/>
  <c r="I23"/>
  <c r="Z22"/>
  <c r="X22"/>
  <c r="V22"/>
  <c r="N22"/>
  <c r="M22"/>
  <c r="L22"/>
  <c r="K22"/>
  <c r="J22"/>
  <c r="I22"/>
  <c r="Z21"/>
  <c r="AA21" s="1"/>
  <c r="V21"/>
  <c r="N21"/>
  <c r="M21"/>
  <c r="L21"/>
  <c r="K21"/>
  <c r="J21"/>
  <c r="I21"/>
  <c r="Z20"/>
  <c r="X20"/>
  <c r="V20"/>
  <c r="N20"/>
  <c r="M20"/>
  <c r="L20"/>
  <c r="K20"/>
  <c r="J20"/>
  <c r="I20"/>
  <c r="Z19"/>
  <c r="X19"/>
  <c r="V19"/>
  <c r="N19"/>
  <c r="M19"/>
  <c r="L19"/>
  <c r="K19"/>
  <c r="J19"/>
  <c r="I19"/>
  <c r="Y15"/>
  <c r="W15"/>
  <c r="U15"/>
  <c r="T15"/>
  <c r="S15"/>
  <c r="R15"/>
  <c r="Q15"/>
  <c r="P15"/>
  <c r="O15"/>
  <c r="H15"/>
  <c r="G15"/>
  <c r="F15"/>
  <c r="E15"/>
  <c r="D15"/>
  <c r="C15"/>
  <c r="B15"/>
  <c r="Z14"/>
  <c r="X14"/>
  <c r="V14"/>
  <c r="N14"/>
  <c r="M14"/>
  <c r="K14"/>
  <c r="J14"/>
  <c r="I14"/>
  <c r="Z12"/>
  <c r="X12"/>
  <c r="V12"/>
  <c r="N12"/>
  <c r="M12"/>
  <c r="L12"/>
  <c r="K12"/>
  <c r="J12"/>
  <c r="I12"/>
  <c r="Z11"/>
  <c r="X11"/>
  <c r="V11"/>
  <c r="N11"/>
  <c r="M11"/>
  <c r="L11"/>
  <c r="K11"/>
  <c r="J11"/>
  <c r="I11"/>
  <c r="Z10"/>
  <c r="X10"/>
  <c r="V10"/>
  <c r="N10"/>
  <c r="M10"/>
  <c r="L10"/>
  <c r="K10"/>
  <c r="J10"/>
  <c r="I10"/>
  <c r="Z9"/>
  <c r="X9"/>
  <c r="V9"/>
  <c r="N9"/>
  <c r="M9"/>
  <c r="L9"/>
  <c r="K9"/>
  <c r="J9"/>
  <c r="I9"/>
  <c r="Z7"/>
  <c r="X7"/>
  <c r="V7"/>
  <c r="N7"/>
  <c r="M7"/>
  <c r="L7"/>
  <c r="K7"/>
  <c r="J7"/>
  <c r="I7"/>
  <c r="Z6"/>
  <c r="X6"/>
  <c r="V6"/>
  <c r="N6"/>
  <c r="M6"/>
  <c r="L6"/>
  <c r="K6"/>
  <c r="J6"/>
  <c r="I6"/>
  <c r="Z5"/>
  <c r="X5"/>
  <c r="V5"/>
  <c r="N5"/>
  <c r="M5"/>
  <c r="L5"/>
  <c r="K5"/>
  <c r="J5"/>
  <c r="I5"/>
  <c r="Z4"/>
  <c r="X4"/>
  <c r="V4"/>
  <c r="N4"/>
  <c r="M4"/>
  <c r="L4"/>
  <c r="K4"/>
  <c r="J4"/>
  <c r="I4"/>
  <c r="Z3"/>
  <c r="X3"/>
  <c r="V3"/>
  <c r="N3"/>
  <c r="M3"/>
  <c r="L3"/>
  <c r="K3"/>
  <c r="J3"/>
  <c r="I3"/>
  <c r="AA57" l="1"/>
  <c r="V59"/>
  <c r="AA5"/>
  <c r="AA54"/>
  <c r="AA38"/>
  <c r="Z90"/>
  <c r="M90"/>
  <c r="AA63"/>
  <c r="K45"/>
  <c r="J59"/>
  <c r="I30"/>
  <c r="AA22"/>
  <c r="K76"/>
  <c r="H100"/>
  <c r="N100" s="1"/>
  <c r="C100"/>
  <c r="V100" s="1"/>
  <c r="K30"/>
  <c r="V30"/>
  <c r="AA74"/>
  <c r="AA69"/>
  <c r="AA65"/>
  <c r="Z76"/>
  <c r="AA34"/>
  <c r="AA49"/>
  <c r="AA80"/>
  <c r="L15"/>
  <c r="L59"/>
  <c r="AA79"/>
  <c r="V90"/>
  <c r="X90"/>
  <c r="J30"/>
  <c r="AA86"/>
  <c r="K15"/>
  <c r="X30"/>
  <c r="AA33"/>
  <c r="V45"/>
  <c r="AA56"/>
  <c r="AA68"/>
  <c r="AA48"/>
  <c r="AA6"/>
  <c r="X15"/>
  <c r="L33"/>
  <c r="L45"/>
  <c r="AA82"/>
  <c r="N90"/>
  <c r="Z59"/>
  <c r="N15"/>
  <c r="AA14"/>
  <c r="AA26"/>
  <c r="AA35"/>
  <c r="AA87"/>
  <c r="K100"/>
  <c r="AA37"/>
  <c r="AA42"/>
  <c r="AA44"/>
  <c r="AA43"/>
  <c r="AA75"/>
  <c r="AA73"/>
  <c r="AA64"/>
  <c r="AA84"/>
  <c r="AA89"/>
  <c r="AA81"/>
  <c r="J100"/>
  <c r="AA85"/>
  <c r="J90"/>
  <c r="J76"/>
  <c r="AA66"/>
  <c r="X76"/>
  <c r="AA71"/>
  <c r="N76"/>
  <c r="V76"/>
  <c r="AA53"/>
  <c r="AA52"/>
  <c r="X59"/>
  <c r="AA55"/>
  <c r="I59"/>
  <c r="AA51"/>
  <c r="K59"/>
  <c r="X45"/>
  <c r="AA41"/>
  <c r="I45"/>
  <c r="J45"/>
  <c r="Z45"/>
  <c r="AA28"/>
  <c r="AA19"/>
  <c r="AA24"/>
  <c r="AA23"/>
  <c r="AA20"/>
  <c r="AA25"/>
  <c r="Z30"/>
  <c r="AA4"/>
  <c r="AA11"/>
  <c r="AA10"/>
  <c r="AA9"/>
  <c r="J15"/>
  <c r="V15"/>
  <c r="AA3"/>
  <c r="M15"/>
  <c r="AA7"/>
  <c r="AA12"/>
  <c r="N30"/>
  <c r="N59"/>
  <c r="M76"/>
  <c r="I76"/>
  <c r="I90"/>
  <c r="N45"/>
  <c r="Z15"/>
  <c r="M30"/>
  <c r="M45"/>
  <c r="M59"/>
  <c r="L76"/>
  <c r="L90"/>
  <c r="I15"/>
  <c r="L30"/>
  <c r="K90"/>
  <c r="AA90" l="1"/>
  <c r="AA59"/>
  <c r="L100"/>
  <c r="Z100"/>
  <c r="M100"/>
  <c r="X100"/>
  <c r="I100"/>
  <c r="AA76"/>
  <c r="AA15"/>
  <c r="AA30"/>
  <c r="AA45"/>
  <c r="AA100" l="1"/>
</calcChain>
</file>

<file path=xl/sharedStrings.xml><?xml version="1.0" encoding="utf-8"?>
<sst xmlns="http://schemas.openxmlformats.org/spreadsheetml/2006/main" count="373" uniqueCount="61">
  <si>
    <t>CD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</si>
  <si>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</si>
  <si>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</si>
  <si>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</si>
  <si>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</si>
  <si>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</si>
  <si>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</si>
  <si>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</si>
  <si>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</si>
  <si>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200+</t>
  </si>
  <si>
    <t>r/inns</t>
  </si>
  <si>
    <t>Fours</t>
  </si>
  <si>
    <t>% of runs</t>
  </si>
  <si>
    <t>Sixes</t>
  </si>
  <si>
    <t>Total%</t>
  </si>
  <si>
    <t>For</t>
  </si>
  <si>
    <t>Agn</t>
  </si>
  <si>
    <t>taken</t>
  </si>
  <si>
    <t>lost</t>
  </si>
  <si>
    <t>faced</t>
  </si>
  <si>
    <t>bowled</t>
  </si>
  <si>
    <t>Against</t>
  </si>
  <si>
    <t>Lost</t>
  </si>
  <si>
    <t>Taken</t>
  </si>
  <si>
    <t>for</t>
  </si>
  <si>
    <t>agn</t>
  </si>
  <si>
    <t>part f</t>
  </si>
  <si>
    <t>part a</t>
  </si>
  <si>
    <t>Total</t>
  </si>
  <si>
    <t>ND</t>
  </si>
  <si>
    <t xml:space="preserve">50 part </t>
  </si>
  <si>
    <t>Auck</t>
  </si>
  <si>
    <t>Otago</t>
  </si>
  <si>
    <t>Well</t>
  </si>
  <si>
    <t>Cant</t>
  </si>
  <si>
    <t>A</t>
  </si>
  <si>
    <t>C</t>
  </si>
  <si>
    <t>O</t>
  </si>
  <si>
    <t>17-18</t>
  </si>
  <si>
    <t>Inns</t>
  </si>
  <si>
    <t>150-200</t>
  </si>
  <si>
    <t>bat 1st</t>
  </si>
  <si>
    <t>balls</t>
  </si>
  <si>
    <t>R/Wt</t>
  </si>
  <si>
    <t>R/Inns</t>
  </si>
  <si>
    <t>% fours</t>
  </si>
  <si>
    <t>% sixes</t>
  </si>
  <si>
    <t>50 pp</t>
  </si>
  <si>
    <t>50 run</t>
  </si>
  <si>
    <t>bat 2nd</t>
  </si>
  <si>
    <t>100 runs</t>
  </si>
  <si>
    <t>17 dec</t>
  </si>
  <si>
    <t>x100</t>
  </si>
  <si>
    <t>century</t>
  </si>
  <si>
    <t>rain v Otago</t>
  </si>
  <si>
    <t>rain v Ak</t>
  </si>
  <si>
    <t>rain v W</t>
  </si>
  <si>
    <t>rain v CD</t>
  </si>
  <si>
    <t>rain v A</t>
  </si>
  <si>
    <t>rain v ND</t>
  </si>
  <si>
    <t>rain v C</t>
  </si>
</sst>
</file>

<file path=xl/styles.xml><?xml version="1.0" encoding="utf-8"?>
<styleSheet xmlns="http://schemas.openxmlformats.org/spreadsheetml/2006/main">
  <fonts count="20"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theme="1"/>
      <name val="Times New Roman"/>
      <family val="1"/>
    </font>
    <font>
      <u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2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0" fontId="5" fillId="0" borderId="0" xfId="0" applyNumberFormat="1" applyFont="1" applyFill="1" applyBorder="1" applyAlignment="1">
      <alignment horizontal="center"/>
    </xf>
    <xf numFmtId="0" fontId="8" fillId="2" borderId="0" xfId="0" applyFont="1" applyFill="1" applyBorder="1"/>
    <xf numFmtId="1" fontId="9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9" fillId="2" borderId="0" xfId="0" applyNumberFormat="1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8" fillId="0" borderId="0" xfId="0" applyFont="1" applyBorder="1"/>
    <xf numFmtId="1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0" fontId="1" fillId="0" borderId="0" xfId="0" applyFont="1" applyBorder="1"/>
    <xf numFmtId="0" fontId="0" fillId="0" borderId="1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Fill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1" xfId="0" applyFont="1" applyBorder="1"/>
    <xf numFmtId="0" fontId="10" fillId="0" borderId="0" xfId="0" applyFont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" fillId="0" borderId="0" xfId="0" applyFont="1"/>
    <xf numFmtId="0" fontId="11" fillId="0" borderId="0" xfId="0" applyFont="1"/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8" fillId="0" borderId="0" xfId="0" applyFont="1"/>
    <xf numFmtId="0" fontId="9" fillId="2" borderId="0" xfId="0" applyFont="1" applyFill="1"/>
    <xf numFmtId="0" fontId="14" fillId="0" borderId="0" xfId="0" applyFont="1"/>
    <xf numFmtId="0" fontId="1" fillId="0" borderId="1" xfId="0" applyFont="1" applyFill="1" applyBorder="1"/>
    <xf numFmtId="0" fontId="15" fillId="0" borderId="1" xfId="0" applyFont="1" applyBorder="1"/>
    <xf numFmtId="2" fontId="1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0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3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3" fillId="0" borderId="1" xfId="0" applyFont="1" applyBorder="1"/>
    <xf numFmtId="1" fontId="12" fillId="0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0" fontId="9" fillId="0" borderId="1" xfId="0" applyNumberFormat="1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0" fillId="0" borderId="4" xfId="0" applyBorder="1"/>
    <xf numFmtId="0" fontId="5" fillId="0" borderId="1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9" fillId="3" borderId="0" xfId="0" applyFont="1" applyFill="1"/>
    <xf numFmtId="0" fontId="15" fillId="3" borderId="0" xfId="0" applyFont="1" applyFill="1"/>
    <xf numFmtId="49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5" fillId="3" borderId="0" xfId="0" applyFont="1" applyFill="1" applyAlignment="1">
      <alignment horizontal="left"/>
    </xf>
    <xf numFmtId="0" fontId="10" fillId="0" borderId="0" xfId="0" applyFont="1" applyFill="1"/>
    <xf numFmtId="0" fontId="0" fillId="3" borderId="0" xfId="0" applyFill="1"/>
    <xf numFmtId="0" fontId="10" fillId="4" borderId="0" xfId="0" applyFont="1" applyFill="1" applyBorder="1"/>
    <xf numFmtId="1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49" fontId="5" fillId="4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Excel_Worksheet1.xls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1"/>
  <sheetViews>
    <sheetView tabSelected="1" topLeftCell="A97" workbookViewId="0">
      <selection activeCell="L113" sqref="L113"/>
    </sheetView>
  </sheetViews>
  <sheetFormatPr defaultRowHeight="14"/>
  <cols>
    <col min="1" max="1" width="6" customWidth="1"/>
    <col min="2" max="2" width="3.4140625" customWidth="1"/>
    <col min="3" max="5" width="4.75" customWidth="1"/>
    <col min="6" max="6" width="4.08203125" customWidth="1"/>
    <col min="7" max="7" width="5" customWidth="1"/>
    <col min="8" max="8" width="5.33203125" customWidth="1"/>
    <col min="9" max="9" width="5.08203125" customWidth="1"/>
    <col min="10" max="10" width="5.4140625" customWidth="1"/>
    <col min="11" max="11" width="5.25" customWidth="1"/>
    <col min="12" max="12" width="5.83203125" customWidth="1"/>
    <col min="13" max="14" width="5.33203125" customWidth="1"/>
    <col min="15" max="15" width="5.4140625" customWidth="1"/>
    <col min="16" max="16" width="7" customWidth="1"/>
    <col min="17" max="17" width="5.1640625" customWidth="1"/>
    <col min="18" max="18" width="4.1640625" customWidth="1"/>
    <col min="19" max="19" width="5.58203125" customWidth="1"/>
    <col min="20" max="20" width="5.5" customWidth="1"/>
    <col min="21" max="21" width="4.75" customWidth="1"/>
    <col min="22" max="22" width="5.4140625" customWidth="1"/>
    <col min="23" max="23" width="4.75" customWidth="1"/>
    <col min="24" max="24" width="6.9140625" customWidth="1"/>
    <col min="25" max="25" width="5" customWidth="1"/>
    <col min="26" max="26" width="7.58203125" customWidth="1"/>
    <col min="27" max="27" width="7.4140625" customWidth="1"/>
    <col min="28" max="28" width="6.33203125" customWidth="1"/>
  </cols>
  <sheetData>
    <row r="1" spans="1:28">
      <c r="A1" s="1" t="s">
        <v>0</v>
      </c>
      <c r="B1" s="2" t="s">
        <v>1</v>
      </c>
      <c r="C1" s="3" t="s">
        <v>2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5">
        <v>150</v>
      </c>
      <c r="P1" s="5">
        <v>150</v>
      </c>
      <c r="Q1" s="5" t="s">
        <v>9</v>
      </c>
      <c r="R1" s="3">
        <v>50</v>
      </c>
      <c r="S1" s="3">
        <v>50</v>
      </c>
      <c r="T1" s="3">
        <v>50</v>
      </c>
      <c r="U1" s="3">
        <v>50</v>
      </c>
      <c r="V1" s="3" t="s">
        <v>10</v>
      </c>
      <c r="W1" s="2" t="s">
        <v>11</v>
      </c>
      <c r="X1" s="2" t="s">
        <v>12</v>
      </c>
      <c r="Y1" s="2" t="s">
        <v>13</v>
      </c>
      <c r="Z1" s="2" t="s">
        <v>12</v>
      </c>
      <c r="AA1" s="2" t="s">
        <v>14</v>
      </c>
    </row>
    <row r="2" spans="1:28" ht="14.5">
      <c r="A2" s="6"/>
      <c r="B2" s="7"/>
      <c r="C2" s="3" t="s">
        <v>15</v>
      </c>
      <c r="D2" s="3" t="s">
        <v>16</v>
      </c>
      <c r="E2" s="8" t="s">
        <v>17</v>
      </c>
      <c r="F2" s="8" t="s">
        <v>18</v>
      </c>
      <c r="G2" s="3" t="s">
        <v>19</v>
      </c>
      <c r="H2" s="3" t="s">
        <v>20</v>
      </c>
      <c r="I2" s="3" t="s">
        <v>15</v>
      </c>
      <c r="J2" s="3" t="s">
        <v>21</v>
      </c>
      <c r="K2" s="3" t="s">
        <v>22</v>
      </c>
      <c r="L2" s="3" t="s">
        <v>23</v>
      </c>
      <c r="M2" s="3" t="s">
        <v>15</v>
      </c>
      <c r="N2" s="3" t="s">
        <v>21</v>
      </c>
      <c r="O2" s="2" t="s">
        <v>24</v>
      </c>
      <c r="P2" s="2" t="s">
        <v>25</v>
      </c>
      <c r="Q2" s="2"/>
      <c r="R2" s="9" t="s">
        <v>24</v>
      </c>
      <c r="S2" s="9" t="s">
        <v>25</v>
      </c>
      <c r="T2" s="9" t="s">
        <v>26</v>
      </c>
      <c r="U2" s="9" t="s">
        <v>27</v>
      </c>
      <c r="V2" s="10"/>
      <c r="W2" s="11"/>
      <c r="X2" s="11"/>
      <c r="Y2" s="10"/>
      <c r="Z2" s="10"/>
      <c r="AA2" s="10"/>
    </row>
    <row r="3" spans="1:28">
      <c r="A3" s="21"/>
      <c r="B3" s="12">
        <v>1</v>
      </c>
      <c r="C3" s="13">
        <v>192</v>
      </c>
      <c r="D3" s="13">
        <v>194</v>
      </c>
      <c r="E3" s="14">
        <v>5</v>
      </c>
      <c r="F3" s="14">
        <v>5</v>
      </c>
      <c r="G3" s="14">
        <v>120</v>
      </c>
      <c r="H3" s="14">
        <v>111</v>
      </c>
      <c r="I3" s="15">
        <f t="shared" ref="I3:I10" si="0">C3/F3</f>
        <v>38.4</v>
      </c>
      <c r="J3" s="15">
        <f t="shared" ref="J3:J10" si="1">D3/E3</f>
        <v>38.799999999999997</v>
      </c>
      <c r="K3" s="15">
        <f t="shared" ref="K3:K10" si="2">G3/F3</f>
        <v>24</v>
      </c>
      <c r="L3" s="15">
        <f>H3/E3</f>
        <v>22.2</v>
      </c>
      <c r="M3" s="16">
        <f t="shared" ref="M3:N10" si="3">C3/(G3/6)</f>
        <v>9.6</v>
      </c>
      <c r="N3" s="16">
        <f t="shared" si="3"/>
        <v>10.486486486486486</v>
      </c>
      <c r="O3" s="14">
        <v>1</v>
      </c>
      <c r="P3" s="14">
        <v>1</v>
      </c>
      <c r="Q3" s="14">
        <v>0</v>
      </c>
      <c r="R3" s="13">
        <v>1</v>
      </c>
      <c r="S3" s="13">
        <v>1</v>
      </c>
      <c r="T3" s="14">
        <v>1</v>
      </c>
      <c r="U3" s="14">
        <v>2</v>
      </c>
      <c r="V3" s="13">
        <f t="shared" ref="V3:V10" si="4">C3/B3</f>
        <v>192</v>
      </c>
      <c r="W3" s="13">
        <v>23</v>
      </c>
      <c r="X3" s="17">
        <f t="shared" ref="X3:X10" si="5">W3*4/C3</f>
        <v>0.47916666666666669</v>
      </c>
      <c r="Y3" s="13">
        <v>6</v>
      </c>
      <c r="Z3" s="17">
        <f t="shared" ref="Z3:Z10" si="6">Y3*6/C3</f>
        <v>0.1875</v>
      </c>
      <c r="AA3" s="18">
        <f t="shared" ref="AA3:AA15" si="7">X3+Z3</f>
        <v>0.66666666666666674</v>
      </c>
    </row>
    <row r="4" spans="1:28">
      <c r="A4" s="21"/>
      <c r="B4" s="19">
        <v>1</v>
      </c>
      <c r="C4" s="14">
        <v>213</v>
      </c>
      <c r="D4" s="14">
        <v>205</v>
      </c>
      <c r="E4" s="14">
        <v>6</v>
      </c>
      <c r="F4" s="14">
        <v>5</v>
      </c>
      <c r="G4" s="14">
        <v>120</v>
      </c>
      <c r="H4" s="14">
        <v>123</v>
      </c>
      <c r="I4" s="20">
        <f t="shared" si="0"/>
        <v>42.6</v>
      </c>
      <c r="J4" s="20">
        <f t="shared" si="1"/>
        <v>34.166666666666664</v>
      </c>
      <c r="K4" s="20">
        <f t="shared" si="2"/>
        <v>24</v>
      </c>
      <c r="L4" s="20">
        <f t="shared" ref="L4:L10" si="8">H4/E4</f>
        <v>20.5</v>
      </c>
      <c r="M4" s="16">
        <f t="shared" si="3"/>
        <v>10.65</v>
      </c>
      <c r="N4" s="16">
        <f t="shared" si="3"/>
        <v>10</v>
      </c>
      <c r="O4" s="14">
        <v>1</v>
      </c>
      <c r="P4" s="14">
        <v>1</v>
      </c>
      <c r="Q4" s="14">
        <v>1</v>
      </c>
      <c r="R4" s="13">
        <v>2</v>
      </c>
      <c r="S4" s="13">
        <v>2</v>
      </c>
      <c r="T4" s="14">
        <v>1</v>
      </c>
      <c r="U4" s="14">
        <v>1</v>
      </c>
      <c r="V4" s="13">
        <f t="shared" si="4"/>
        <v>213</v>
      </c>
      <c r="W4" s="13">
        <v>15</v>
      </c>
      <c r="X4" s="17">
        <f t="shared" si="5"/>
        <v>0.28169014084507044</v>
      </c>
      <c r="Y4" s="13">
        <v>13</v>
      </c>
      <c r="Z4" s="17">
        <f t="shared" si="6"/>
        <v>0.36619718309859156</v>
      </c>
      <c r="AA4" s="18">
        <f t="shared" si="7"/>
        <v>0.647887323943662</v>
      </c>
      <c r="AB4" s="98" t="s">
        <v>50</v>
      </c>
    </row>
    <row r="5" spans="1:28">
      <c r="A5" s="21"/>
      <c r="B5" s="12">
        <v>1</v>
      </c>
      <c r="C5" s="13">
        <v>157</v>
      </c>
      <c r="D5" s="13">
        <v>174</v>
      </c>
      <c r="E5" s="13">
        <v>5</v>
      </c>
      <c r="F5" s="13">
        <v>9</v>
      </c>
      <c r="G5" s="13">
        <v>122</v>
      </c>
      <c r="H5" s="13">
        <v>121</v>
      </c>
      <c r="I5" s="15">
        <f t="shared" si="0"/>
        <v>17.444444444444443</v>
      </c>
      <c r="J5" s="15">
        <f t="shared" si="1"/>
        <v>34.799999999999997</v>
      </c>
      <c r="K5" s="15">
        <f t="shared" si="2"/>
        <v>13.555555555555555</v>
      </c>
      <c r="L5" s="15">
        <f t="shared" si="8"/>
        <v>24.2</v>
      </c>
      <c r="M5" s="16">
        <f t="shared" si="3"/>
        <v>7.7213114754098369</v>
      </c>
      <c r="N5" s="16">
        <f t="shared" si="3"/>
        <v>8.6280991735537178</v>
      </c>
      <c r="O5" s="14">
        <v>1</v>
      </c>
      <c r="P5" s="14">
        <v>1</v>
      </c>
      <c r="Q5" s="14">
        <v>0</v>
      </c>
      <c r="R5" s="14">
        <v>0</v>
      </c>
      <c r="S5" s="14">
        <v>1</v>
      </c>
      <c r="T5" s="14">
        <v>1</v>
      </c>
      <c r="U5" s="14">
        <v>2</v>
      </c>
      <c r="V5" s="13">
        <f t="shared" si="4"/>
        <v>157</v>
      </c>
      <c r="W5" s="13">
        <v>8</v>
      </c>
      <c r="X5" s="17">
        <f t="shared" si="5"/>
        <v>0.20382165605095542</v>
      </c>
      <c r="Y5" s="13">
        <v>4</v>
      </c>
      <c r="Z5" s="17">
        <f t="shared" si="6"/>
        <v>0.15286624203821655</v>
      </c>
      <c r="AA5" s="18">
        <f t="shared" si="7"/>
        <v>0.35668789808917201</v>
      </c>
    </row>
    <row r="6" spans="1:28">
      <c r="A6" s="21"/>
      <c r="B6" s="12">
        <v>1</v>
      </c>
      <c r="C6" s="13">
        <v>201</v>
      </c>
      <c r="D6" s="13">
        <v>152</v>
      </c>
      <c r="E6" s="13">
        <v>9</v>
      </c>
      <c r="F6" s="13">
        <v>4</v>
      </c>
      <c r="G6" s="13">
        <v>120</v>
      </c>
      <c r="H6" s="13">
        <v>120</v>
      </c>
      <c r="I6" s="15">
        <f t="shared" si="0"/>
        <v>50.25</v>
      </c>
      <c r="J6" s="15">
        <f t="shared" si="1"/>
        <v>16.888888888888889</v>
      </c>
      <c r="K6" s="15">
        <f t="shared" si="2"/>
        <v>30</v>
      </c>
      <c r="L6" s="15">
        <f t="shared" si="8"/>
        <v>13.333333333333334</v>
      </c>
      <c r="M6" s="16">
        <f t="shared" si="3"/>
        <v>10.050000000000001</v>
      </c>
      <c r="N6" s="16">
        <f t="shared" si="3"/>
        <v>7.6</v>
      </c>
      <c r="O6" s="13">
        <v>1</v>
      </c>
      <c r="P6" s="13">
        <v>1</v>
      </c>
      <c r="Q6" s="14">
        <v>1</v>
      </c>
      <c r="R6" s="14">
        <v>2</v>
      </c>
      <c r="S6" s="14">
        <v>0</v>
      </c>
      <c r="T6" s="14">
        <v>2</v>
      </c>
      <c r="U6" s="14">
        <v>0</v>
      </c>
      <c r="V6" s="13">
        <f t="shared" si="4"/>
        <v>201</v>
      </c>
      <c r="W6" s="13">
        <v>18</v>
      </c>
      <c r="X6" s="17">
        <f t="shared" si="5"/>
        <v>0.35820895522388058</v>
      </c>
      <c r="Y6" s="13">
        <v>7</v>
      </c>
      <c r="Z6" s="17">
        <f t="shared" si="6"/>
        <v>0.20895522388059701</v>
      </c>
      <c r="AA6" s="18">
        <f t="shared" si="7"/>
        <v>0.56716417910447758</v>
      </c>
      <c r="AB6" s="92"/>
    </row>
    <row r="7" spans="1:28">
      <c r="A7" s="21"/>
      <c r="B7" s="12">
        <v>1</v>
      </c>
      <c r="C7" s="13">
        <v>181</v>
      </c>
      <c r="D7" s="13">
        <v>182</v>
      </c>
      <c r="E7" s="13">
        <v>5</v>
      </c>
      <c r="F7" s="13">
        <v>8</v>
      </c>
      <c r="G7" s="13">
        <v>122</v>
      </c>
      <c r="H7" s="13">
        <v>108</v>
      </c>
      <c r="I7" s="15">
        <f t="shared" si="0"/>
        <v>22.625</v>
      </c>
      <c r="J7" s="15">
        <f t="shared" si="1"/>
        <v>36.4</v>
      </c>
      <c r="K7" s="15">
        <f t="shared" si="2"/>
        <v>15.25</v>
      </c>
      <c r="L7" s="15">
        <f t="shared" si="8"/>
        <v>21.6</v>
      </c>
      <c r="M7" s="16">
        <f t="shared" si="3"/>
        <v>8.9016393442622963</v>
      </c>
      <c r="N7" s="16">
        <f t="shared" si="3"/>
        <v>10.111111111111111</v>
      </c>
      <c r="O7" s="13">
        <v>1</v>
      </c>
      <c r="P7" s="13">
        <v>1</v>
      </c>
      <c r="Q7" s="14">
        <v>0</v>
      </c>
      <c r="R7" s="14">
        <v>1</v>
      </c>
      <c r="S7" s="14">
        <v>0</v>
      </c>
      <c r="T7" s="14">
        <v>1</v>
      </c>
      <c r="U7" s="14">
        <v>1</v>
      </c>
      <c r="V7" s="13">
        <f t="shared" si="4"/>
        <v>181</v>
      </c>
      <c r="W7" s="13">
        <v>16</v>
      </c>
      <c r="X7" s="17">
        <f t="shared" si="5"/>
        <v>0.35359116022099446</v>
      </c>
      <c r="Y7" s="13">
        <v>8</v>
      </c>
      <c r="Z7" s="17">
        <f t="shared" si="6"/>
        <v>0.26519337016574585</v>
      </c>
      <c r="AA7" s="18">
        <f t="shared" si="7"/>
        <v>0.61878453038674031</v>
      </c>
      <c r="AB7" s="92"/>
    </row>
    <row r="8" spans="1:28">
      <c r="A8" s="110" t="s">
        <v>58</v>
      </c>
      <c r="B8" s="111"/>
      <c r="C8" s="112"/>
      <c r="D8" s="112"/>
      <c r="E8" s="13"/>
      <c r="F8" s="13"/>
      <c r="G8" s="13"/>
      <c r="H8" s="13"/>
      <c r="I8" s="15"/>
      <c r="J8" s="15"/>
      <c r="K8" s="15"/>
      <c r="L8" s="15"/>
      <c r="M8" s="16"/>
      <c r="N8" s="16"/>
      <c r="O8" s="13"/>
      <c r="P8" s="13"/>
      <c r="Q8" s="14"/>
      <c r="R8" s="14"/>
      <c r="S8" s="14"/>
      <c r="T8" s="14"/>
      <c r="U8" s="14"/>
      <c r="V8" s="13"/>
      <c r="W8" s="13"/>
      <c r="X8" s="17"/>
      <c r="Y8" s="13"/>
      <c r="Z8" s="17"/>
      <c r="AA8" s="18"/>
      <c r="AB8" s="92"/>
    </row>
    <row r="9" spans="1:28">
      <c r="B9" s="19">
        <v>1</v>
      </c>
      <c r="C9" s="14">
        <v>147</v>
      </c>
      <c r="D9" s="14">
        <v>153</v>
      </c>
      <c r="E9" s="13">
        <v>7</v>
      </c>
      <c r="F9" s="13">
        <v>9</v>
      </c>
      <c r="G9" s="13">
        <v>120</v>
      </c>
      <c r="H9" s="13">
        <v>111</v>
      </c>
      <c r="I9" s="15">
        <f>C8/F9</f>
        <v>0</v>
      </c>
      <c r="J9" s="15">
        <f>D8/E9</f>
        <v>0</v>
      </c>
      <c r="K9" s="15">
        <f t="shared" si="2"/>
        <v>13.333333333333334</v>
      </c>
      <c r="L9" s="15">
        <f t="shared" si="8"/>
        <v>15.857142857142858</v>
      </c>
      <c r="M9" s="16">
        <f>C8/(G9/6)</f>
        <v>0</v>
      </c>
      <c r="N9" s="16">
        <f>D8/(H9/6)</f>
        <v>0</v>
      </c>
      <c r="O9" s="13">
        <v>0</v>
      </c>
      <c r="P9" s="13">
        <v>1</v>
      </c>
      <c r="Q9" s="14">
        <v>0</v>
      </c>
      <c r="R9" s="14">
        <v>0</v>
      </c>
      <c r="S9" s="14">
        <v>0</v>
      </c>
      <c r="T9" s="14">
        <v>1</v>
      </c>
      <c r="U9" s="14">
        <v>1</v>
      </c>
      <c r="V9" s="13" t="e">
        <f>C8/B8</f>
        <v>#DIV/0!</v>
      </c>
      <c r="W9" s="13">
        <v>11</v>
      </c>
      <c r="X9" s="17" t="e">
        <f>W9*4/C8</f>
        <v>#DIV/0!</v>
      </c>
      <c r="Y9" s="13">
        <v>6</v>
      </c>
      <c r="Z9" s="17" t="e">
        <f>Y9*6/C8</f>
        <v>#DIV/0!</v>
      </c>
      <c r="AA9" s="18" t="e">
        <f t="shared" si="7"/>
        <v>#DIV/0!</v>
      </c>
      <c r="AB9" s="92"/>
    </row>
    <row r="10" spans="1:28">
      <c r="A10" s="21"/>
      <c r="B10" s="12">
        <v>1</v>
      </c>
      <c r="C10" s="13">
        <v>217</v>
      </c>
      <c r="D10" s="13">
        <v>99</v>
      </c>
      <c r="E10" s="13">
        <v>10</v>
      </c>
      <c r="F10" s="13">
        <v>9</v>
      </c>
      <c r="G10" s="13">
        <v>121</v>
      </c>
      <c r="H10" s="13">
        <v>82</v>
      </c>
      <c r="I10" s="15">
        <f t="shared" si="0"/>
        <v>24.111111111111111</v>
      </c>
      <c r="J10" s="15">
        <f t="shared" si="1"/>
        <v>9.9</v>
      </c>
      <c r="K10" s="15">
        <f t="shared" si="2"/>
        <v>13.444444444444445</v>
      </c>
      <c r="L10" s="15">
        <f t="shared" si="8"/>
        <v>8.1999999999999993</v>
      </c>
      <c r="M10" s="16">
        <f t="shared" si="3"/>
        <v>10.760330578512397</v>
      </c>
      <c r="N10" s="16">
        <f t="shared" si="3"/>
        <v>7.2439024390243905</v>
      </c>
      <c r="O10" s="13">
        <v>1</v>
      </c>
      <c r="P10" s="13">
        <v>0</v>
      </c>
      <c r="Q10" s="14">
        <v>1</v>
      </c>
      <c r="R10" s="14">
        <v>2</v>
      </c>
      <c r="S10" s="14">
        <v>0</v>
      </c>
      <c r="T10" s="14">
        <v>2</v>
      </c>
      <c r="U10" s="14">
        <v>0</v>
      </c>
      <c r="V10" s="13">
        <f t="shared" si="4"/>
        <v>217</v>
      </c>
      <c r="W10" s="13">
        <v>16</v>
      </c>
      <c r="X10" s="17">
        <f t="shared" si="5"/>
        <v>0.29493087557603687</v>
      </c>
      <c r="Y10" s="13">
        <v>15</v>
      </c>
      <c r="Z10" s="17">
        <f t="shared" si="6"/>
        <v>0.41474654377880182</v>
      </c>
      <c r="AA10" s="18">
        <f t="shared" si="7"/>
        <v>0.70967741935483875</v>
      </c>
      <c r="AB10" s="92"/>
    </row>
    <row r="11" spans="1:28">
      <c r="A11" s="21"/>
      <c r="B11" s="12">
        <v>1</v>
      </c>
      <c r="C11" s="14">
        <v>209</v>
      </c>
      <c r="D11" s="14">
        <v>153</v>
      </c>
      <c r="E11" s="14">
        <v>10</v>
      </c>
      <c r="F11" s="14">
        <v>6</v>
      </c>
      <c r="G11" s="14">
        <v>120</v>
      </c>
      <c r="H11" s="14">
        <v>115</v>
      </c>
      <c r="I11" s="15">
        <f>C28/F28</f>
        <v>31.833333333333332</v>
      </c>
      <c r="J11" s="15">
        <f>D28/E28</f>
        <v>38</v>
      </c>
      <c r="K11" s="15">
        <f>G28/F28</f>
        <v>19</v>
      </c>
      <c r="L11" s="15">
        <f>H28/E28</f>
        <v>24</v>
      </c>
      <c r="M11" s="16">
        <f>C28/(G28/6)</f>
        <v>10.052631578947368</v>
      </c>
      <c r="N11" s="16">
        <f>D28/(H28/6)</f>
        <v>9.5</v>
      </c>
      <c r="O11" s="13">
        <v>1</v>
      </c>
      <c r="P11" s="13">
        <v>1</v>
      </c>
      <c r="Q11" s="14">
        <v>1</v>
      </c>
      <c r="R11" s="14">
        <v>1</v>
      </c>
      <c r="S11" s="14">
        <v>1</v>
      </c>
      <c r="T11" s="14">
        <v>2</v>
      </c>
      <c r="U11" s="14">
        <v>0</v>
      </c>
      <c r="V11" s="13">
        <f>C28/B11</f>
        <v>191</v>
      </c>
      <c r="W11" s="13">
        <v>16</v>
      </c>
      <c r="X11" s="17">
        <f>W11*4/C28</f>
        <v>0.33507853403141363</v>
      </c>
      <c r="Y11" s="13">
        <v>12</v>
      </c>
      <c r="Z11" s="17">
        <f>Y11*6/C28</f>
        <v>0.37696335078534032</v>
      </c>
      <c r="AA11" s="18">
        <f t="shared" si="7"/>
        <v>0.71204188481675401</v>
      </c>
      <c r="AB11" s="51"/>
    </row>
    <row r="12" spans="1:28">
      <c r="A12" s="21"/>
      <c r="B12" s="12">
        <v>1</v>
      </c>
      <c r="C12" s="13">
        <v>194</v>
      </c>
      <c r="D12" s="13">
        <v>165</v>
      </c>
      <c r="E12" s="13">
        <v>5</v>
      </c>
      <c r="F12" s="13">
        <v>6</v>
      </c>
      <c r="G12" s="13">
        <v>120</v>
      </c>
      <c r="H12" s="13">
        <v>120</v>
      </c>
      <c r="I12" s="15">
        <f>C12/F12</f>
        <v>32.333333333333336</v>
      </c>
      <c r="J12" s="15">
        <f>D12/E12</f>
        <v>33</v>
      </c>
      <c r="K12" s="15">
        <f>G12/F12</f>
        <v>20</v>
      </c>
      <c r="L12" s="15">
        <f>H28/E28</f>
        <v>24</v>
      </c>
      <c r="M12" s="16">
        <f t="shared" ref="M12:N14" si="9">C12/(G12/6)</f>
        <v>9.6999999999999993</v>
      </c>
      <c r="N12" s="16">
        <f t="shared" si="9"/>
        <v>8.25</v>
      </c>
      <c r="O12" s="13">
        <v>1</v>
      </c>
      <c r="P12" s="13">
        <v>1</v>
      </c>
      <c r="Q12" s="14">
        <v>0</v>
      </c>
      <c r="R12" s="14">
        <v>1</v>
      </c>
      <c r="S12" s="14">
        <v>0</v>
      </c>
      <c r="T12" s="14">
        <v>2</v>
      </c>
      <c r="U12" s="14">
        <v>1</v>
      </c>
      <c r="V12" s="13">
        <f>C12/B12</f>
        <v>194</v>
      </c>
      <c r="W12" s="13">
        <v>16</v>
      </c>
      <c r="X12" s="17">
        <f>W12*4/C12</f>
        <v>0.32989690721649484</v>
      </c>
      <c r="Y12" s="13">
        <v>9</v>
      </c>
      <c r="Z12" s="17">
        <f>Y12*6/C12</f>
        <v>0.27835051546391754</v>
      </c>
      <c r="AA12" s="18">
        <f t="shared" si="7"/>
        <v>0.60824742268041243</v>
      </c>
      <c r="AB12" s="51"/>
    </row>
    <row r="13" spans="1:28">
      <c r="A13" s="21"/>
      <c r="B13" s="12">
        <v>1</v>
      </c>
      <c r="C13" s="13">
        <v>163</v>
      </c>
      <c r="D13" s="13">
        <v>127</v>
      </c>
      <c r="E13" s="13">
        <v>10</v>
      </c>
      <c r="F13" s="13">
        <v>6</v>
      </c>
      <c r="G13" s="13">
        <v>120</v>
      </c>
      <c r="H13" s="13">
        <v>105</v>
      </c>
      <c r="I13" s="20">
        <f>C13/F13</f>
        <v>27.166666666666668</v>
      </c>
      <c r="J13" s="20">
        <f>D13/E13</f>
        <v>12.7</v>
      </c>
      <c r="K13" s="20">
        <f>G13/F13</f>
        <v>20</v>
      </c>
      <c r="L13" s="15">
        <f>H13/E13</f>
        <v>10.5</v>
      </c>
      <c r="M13" s="16">
        <f t="shared" si="9"/>
        <v>8.15</v>
      </c>
      <c r="N13" s="16">
        <f t="shared" si="9"/>
        <v>7.2571428571428571</v>
      </c>
      <c r="O13" s="14">
        <v>1</v>
      </c>
      <c r="P13" s="14">
        <v>0</v>
      </c>
      <c r="Q13" s="14">
        <v>0</v>
      </c>
      <c r="R13" s="14">
        <v>1</v>
      </c>
      <c r="S13" s="14">
        <v>0</v>
      </c>
      <c r="T13" s="14">
        <v>2</v>
      </c>
      <c r="U13" s="14">
        <v>0</v>
      </c>
      <c r="V13" s="14">
        <f>C13/B13</f>
        <v>163</v>
      </c>
      <c r="W13" s="14">
        <v>11</v>
      </c>
      <c r="X13" s="23">
        <f>W13*4/C13</f>
        <v>0.26993865030674846</v>
      </c>
      <c r="Y13" s="14">
        <v>6</v>
      </c>
      <c r="Z13" s="23">
        <f>Y13*6/C13</f>
        <v>0.22085889570552147</v>
      </c>
      <c r="AA13" s="18">
        <f t="shared" ref="AA13" si="10">X13+Z13</f>
        <v>0.49079754601226994</v>
      </c>
      <c r="AB13" s="51"/>
    </row>
    <row r="14" spans="1:28">
      <c r="A14" s="21"/>
      <c r="B14" s="19">
        <v>1</v>
      </c>
      <c r="C14" s="14">
        <v>99</v>
      </c>
      <c r="D14" s="14">
        <v>103</v>
      </c>
      <c r="E14" s="14">
        <v>1</v>
      </c>
      <c r="F14" s="14">
        <v>8</v>
      </c>
      <c r="G14" s="14">
        <v>120</v>
      </c>
      <c r="H14" s="14">
        <v>53</v>
      </c>
      <c r="I14" s="20">
        <f>C14/F14</f>
        <v>12.375</v>
      </c>
      <c r="J14" s="20">
        <f>D14/E14</f>
        <v>103</v>
      </c>
      <c r="K14" s="20">
        <f>G14/F14</f>
        <v>15</v>
      </c>
      <c r="L14" s="15">
        <f>H14/E14</f>
        <v>53</v>
      </c>
      <c r="M14" s="16">
        <f t="shared" si="9"/>
        <v>4.95</v>
      </c>
      <c r="N14" s="16">
        <f t="shared" si="9"/>
        <v>11.660377358490566</v>
      </c>
      <c r="O14" s="14">
        <v>0</v>
      </c>
      <c r="P14" s="14">
        <v>0</v>
      </c>
      <c r="Q14" s="14">
        <v>0</v>
      </c>
      <c r="R14" s="14">
        <v>0</v>
      </c>
      <c r="S14" s="14">
        <v>1</v>
      </c>
      <c r="T14" s="14">
        <v>0</v>
      </c>
      <c r="U14" s="14">
        <v>1</v>
      </c>
      <c r="V14" s="14">
        <f>C14/B14</f>
        <v>99</v>
      </c>
      <c r="W14" s="14">
        <v>5</v>
      </c>
      <c r="X14" s="23">
        <f>W14*4/C14</f>
        <v>0.20202020202020202</v>
      </c>
      <c r="Y14" s="14">
        <v>0</v>
      </c>
      <c r="Z14" s="23">
        <f>Y14*6/C14</f>
        <v>0</v>
      </c>
      <c r="AA14" s="18">
        <f t="shared" si="7"/>
        <v>0.20202020202020202</v>
      </c>
      <c r="AB14" s="51"/>
    </row>
    <row r="15" spans="1:28">
      <c r="A15" s="24" t="s">
        <v>28</v>
      </c>
      <c r="B15" s="25">
        <f t="shared" ref="B15:H15" si="11">SUM(B3:B14)</f>
        <v>11</v>
      </c>
      <c r="C15" s="26">
        <f t="shared" si="11"/>
        <v>1973</v>
      </c>
      <c r="D15" s="26">
        <f t="shared" si="11"/>
        <v>1707</v>
      </c>
      <c r="E15" s="26">
        <f t="shared" si="11"/>
        <v>73</v>
      </c>
      <c r="F15" s="26">
        <f t="shared" si="11"/>
        <v>75</v>
      </c>
      <c r="G15" s="26">
        <f t="shared" si="11"/>
        <v>1325</v>
      </c>
      <c r="H15" s="26">
        <f t="shared" si="11"/>
        <v>1169</v>
      </c>
      <c r="I15" s="27">
        <f>C15/F15</f>
        <v>26.306666666666668</v>
      </c>
      <c r="J15" s="27">
        <f>D15/E15</f>
        <v>23.383561643835616</v>
      </c>
      <c r="K15" s="27">
        <f>G15/F15</f>
        <v>17.666666666666668</v>
      </c>
      <c r="L15" s="27">
        <f>H15/E15</f>
        <v>16.013698630136986</v>
      </c>
      <c r="M15" s="28">
        <f t="shared" ref="M15:N22" si="12">C15/(G15/6)</f>
        <v>8.9343396226415095</v>
      </c>
      <c r="N15" s="28">
        <f>D15/(H15/6)</f>
        <v>8.761334473909324</v>
      </c>
      <c r="O15" s="26">
        <f t="shared" ref="O15:U15" si="13">SUM(O3:O14)</f>
        <v>9</v>
      </c>
      <c r="P15" s="26">
        <f t="shared" si="13"/>
        <v>8</v>
      </c>
      <c r="Q15" s="26">
        <f t="shared" si="13"/>
        <v>4</v>
      </c>
      <c r="R15" s="26">
        <f t="shared" si="13"/>
        <v>11</v>
      </c>
      <c r="S15" s="26">
        <f t="shared" si="13"/>
        <v>6</v>
      </c>
      <c r="T15" s="26">
        <f t="shared" si="13"/>
        <v>15</v>
      </c>
      <c r="U15" s="26">
        <f t="shared" si="13"/>
        <v>9</v>
      </c>
      <c r="V15" s="25">
        <f>C15/B15</f>
        <v>179.36363636363637</v>
      </c>
      <c r="W15" s="26">
        <f>SUM(W3:W14)</f>
        <v>155</v>
      </c>
      <c r="X15" s="29">
        <f>W15*4/C15</f>
        <v>0.31424227065382665</v>
      </c>
      <c r="Y15" s="26">
        <f>SUM(Y3:Y14)</f>
        <v>86</v>
      </c>
      <c r="Z15" s="29">
        <f>Y15*6/C15</f>
        <v>0.26153066396350733</v>
      </c>
      <c r="AA15" s="30">
        <f t="shared" si="7"/>
        <v>0.57577293461733392</v>
      </c>
    </row>
    <row r="16" spans="1:28">
      <c r="A16" s="31"/>
      <c r="B16" s="32"/>
      <c r="C16" s="33"/>
      <c r="D16" s="33"/>
      <c r="E16" s="33"/>
      <c r="F16" s="33"/>
      <c r="G16" s="33"/>
      <c r="H16" s="33"/>
      <c r="I16" s="34"/>
      <c r="J16" s="34"/>
      <c r="K16" s="34"/>
      <c r="L16" s="34"/>
      <c r="M16" s="35"/>
      <c r="N16" s="35"/>
      <c r="O16" s="33"/>
      <c r="P16" s="33"/>
      <c r="Q16" s="33"/>
      <c r="R16" s="33"/>
      <c r="S16" s="33"/>
      <c r="T16" s="33"/>
      <c r="U16" s="33"/>
      <c r="V16" s="32"/>
      <c r="W16" s="33"/>
      <c r="X16" s="36"/>
      <c r="Y16" s="33"/>
      <c r="Z16" s="36"/>
      <c r="AA16" s="37"/>
    </row>
    <row r="17" spans="1:28">
      <c r="A17" s="38" t="s">
        <v>29</v>
      </c>
      <c r="B17" s="2" t="s">
        <v>1</v>
      </c>
      <c r="C17" s="3" t="s">
        <v>2</v>
      </c>
      <c r="D17" s="3" t="s">
        <v>2</v>
      </c>
      <c r="E17" s="4" t="s">
        <v>3</v>
      </c>
      <c r="F17" s="4" t="s">
        <v>4</v>
      </c>
      <c r="G17" s="3" t="s">
        <v>5</v>
      </c>
      <c r="H17" s="3" t="s">
        <v>5</v>
      </c>
      <c r="I17" s="3" t="s">
        <v>6</v>
      </c>
      <c r="J17" s="3" t="s">
        <v>6</v>
      </c>
      <c r="K17" s="3" t="s">
        <v>7</v>
      </c>
      <c r="L17" s="3" t="s">
        <v>7</v>
      </c>
      <c r="M17" s="3" t="s">
        <v>8</v>
      </c>
      <c r="N17" s="3" t="s">
        <v>8</v>
      </c>
      <c r="O17" s="5">
        <v>150</v>
      </c>
      <c r="P17" s="5">
        <v>150</v>
      </c>
      <c r="Q17" s="5" t="s">
        <v>9</v>
      </c>
      <c r="R17" s="3">
        <v>50</v>
      </c>
      <c r="S17" s="3">
        <v>50</v>
      </c>
      <c r="T17" s="3" t="s">
        <v>30</v>
      </c>
      <c r="U17" s="3" t="s">
        <v>30</v>
      </c>
      <c r="V17" s="3" t="s">
        <v>10</v>
      </c>
      <c r="W17" s="2" t="s">
        <v>11</v>
      </c>
      <c r="X17" s="2" t="s">
        <v>12</v>
      </c>
      <c r="Y17" s="2" t="s">
        <v>13</v>
      </c>
      <c r="Z17" s="2" t="s">
        <v>12</v>
      </c>
      <c r="AA17" s="2" t="s">
        <v>14</v>
      </c>
    </row>
    <row r="18" spans="1:28" ht="14.5">
      <c r="A18" s="22"/>
      <c r="B18" s="7"/>
      <c r="C18" s="3" t="s">
        <v>15</v>
      </c>
      <c r="D18" s="3" t="s">
        <v>21</v>
      </c>
      <c r="E18" s="8" t="s">
        <v>17</v>
      </c>
      <c r="F18" s="8" t="s">
        <v>18</v>
      </c>
      <c r="G18" s="3" t="s">
        <v>19</v>
      </c>
      <c r="H18" s="3" t="s">
        <v>20</v>
      </c>
      <c r="I18" s="3" t="s">
        <v>15</v>
      </c>
      <c r="J18" s="3" t="s">
        <v>21</v>
      </c>
      <c r="K18" s="3" t="s">
        <v>22</v>
      </c>
      <c r="L18" s="3" t="s">
        <v>23</v>
      </c>
      <c r="M18" s="3" t="s">
        <v>15</v>
      </c>
      <c r="N18" s="3" t="s">
        <v>21</v>
      </c>
      <c r="O18" s="2" t="s">
        <v>24</v>
      </c>
      <c r="P18" s="2" t="s">
        <v>25</v>
      </c>
      <c r="Q18" s="2"/>
      <c r="R18" s="9" t="s">
        <v>24</v>
      </c>
      <c r="S18" s="39" t="s">
        <v>25</v>
      </c>
      <c r="T18" s="39" t="s">
        <v>24</v>
      </c>
      <c r="U18" s="39" t="s">
        <v>25</v>
      </c>
      <c r="V18" s="10"/>
      <c r="W18" s="11"/>
      <c r="X18" s="11"/>
      <c r="Y18" s="10"/>
      <c r="Z18" s="10"/>
      <c r="AA18" s="10"/>
    </row>
    <row r="19" spans="1:28">
      <c r="B19" s="12">
        <v>1</v>
      </c>
      <c r="C19" s="13">
        <v>214</v>
      </c>
      <c r="D19" s="13">
        <v>207</v>
      </c>
      <c r="E19" s="13">
        <v>6</v>
      </c>
      <c r="F19" s="13">
        <v>9</v>
      </c>
      <c r="G19" s="13">
        <v>121</v>
      </c>
      <c r="H19" s="13">
        <v>120</v>
      </c>
      <c r="I19" s="15">
        <f t="shared" ref="I19:I59" si="14">C19/F19</f>
        <v>23.777777777777779</v>
      </c>
      <c r="J19" s="15">
        <f t="shared" ref="J19:J59" si="15">D19/E19</f>
        <v>34.5</v>
      </c>
      <c r="K19" s="15">
        <f t="shared" ref="K19:K59" si="16">G19/F19</f>
        <v>13.444444444444445</v>
      </c>
      <c r="L19" s="15">
        <f>H19/E19</f>
        <v>20</v>
      </c>
      <c r="M19" s="16">
        <f>C19/(G19/6)</f>
        <v>10.611570247933884</v>
      </c>
      <c r="N19" s="16">
        <f>D19/(H19/6)</f>
        <v>10.35</v>
      </c>
      <c r="O19" s="13">
        <v>1</v>
      </c>
      <c r="P19" s="13">
        <v>1</v>
      </c>
      <c r="Q19" s="13">
        <v>1</v>
      </c>
      <c r="R19" s="97">
        <v>1</v>
      </c>
      <c r="S19" s="13">
        <v>1</v>
      </c>
      <c r="T19" s="14">
        <v>2</v>
      </c>
      <c r="U19" s="14">
        <v>2</v>
      </c>
      <c r="V19" s="13">
        <f t="shared" ref="V19:V59" si="17">C19/B19</f>
        <v>214</v>
      </c>
      <c r="W19" s="13">
        <v>17</v>
      </c>
      <c r="X19" s="17">
        <f t="shared" ref="X19:X59" si="18">W19*4/C19</f>
        <v>0.31775700934579437</v>
      </c>
      <c r="Y19" s="13">
        <v>13</v>
      </c>
      <c r="Z19" s="17">
        <f t="shared" ref="Z19:Z59" si="19">Y19*6/C19</f>
        <v>0.3644859813084112</v>
      </c>
      <c r="AA19" s="18">
        <f t="shared" ref="AA19:AA59" si="20">X19+Z19</f>
        <v>0.68224299065420557</v>
      </c>
      <c r="AB19" s="103" t="s">
        <v>52</v>
      </c>
    </row>
    <row r="20" spans="1:28">
      <c r="A20" s="21"/>
      <c r="B20" s="19">
        <v>1</v>
      </c>
      <c r="C20" s="40">
        <v>144</v>
      </c>
      <c r="D20" s="40">
        <v>176</v>
      </c>
      <c r="E20" s="40">
        <v>5</v>
      </c>
      <c r="F20" s="40">
        <v>7</v>
      </c>
      <c r="G20" s="40">
        <v>121</v>
      </c>
      <c r="H20" s="40">
        <v>120</v>
      </c>
      <c r="I20" s="15">
        <f>C20/F20</f>
        <v>20.571428571428573</v>
      </c>
      <c r="J20" s="15">
        <f>D20/E20</f>
        <v>35.200000000000003</v>
      </c>
      <c r="K20" s="15">
        <f>G20/F20</f>
        <v>17.285714285714285</v>
      </c>
      <c r="L20" s="15">
        <f>H20/E20</f>
        <v>24</v>
      </c>
      <c r="M20" s="16">
        <f>C20/(G20/6)</f>
        <v>7.1404958677685944</v>
      </c>
      <c r="N20" s="16">
        <f>D20/(H20/6)</f>
        <v>8.8000000000000007</v>
      </c>
      <c r="O20" s="13">
        <v>0</v>
      </c>
      <c r="P20" s="13">
        <v>1</v>
      </c>
      <c r="Q20" s="13">
        <v>0</v>
      </c>
      <c r="R20" s="13">
        <v>1</v>
      </c>
      <c r="S20" s="13">
        <v>1</v>
      </c>
      <c r="T20" s="14">
        <v>1</v>
      </c>
      <c r="U20" s="14">
        <v>1</v>
      </c>
      <c r="V20" s="13">
        <f>C20/B20</f>
        <v>144</v>
      </c>
      <c r="W20" s="13">
        <v>16</v>
      </c>
      <c r="X20" s="17">
        <f>W20*4/C20</f>
        <v>0.44444444444444442</v>
      </c>
      <c r="Y20" s="13">
        <v>3</v>
      </c>
      <c r="Z20" s="17">
        <f>Y20*6/C20</f>
        <v>0.125</v>
      </c>
      <c r="AA20" s="18">
        <f>X20+Z20</f>
        <v>0.56944444444444442</v>
      </c>
    </row>
    <row r="21" spans="1:28">
      <c r="A21" s="21"/>
      <c r="B21" s="12">
        <v>1</v>
      </c>
      <c r="C21" s="13">
        <v>145</v>
      </c>
      <c r="D21" s="13">
        <v>144</v>
      </c>
      <c r="E21" s="13">
        <v>9</v>
      </c>
      <c r="F21" s="13">
        <v>6</v>
      </c>
      <c r="G21" s="13">
        <v>120</v>
      </c>
      <c r="H21" s="13">
        <v>120</v>
      </c>
      <c r="I21" s="15">
        <f t="shared" si="14"/>
        <v>24.166666666666668</v>
      </c>
      <c r="J21" s="15">
        <f t="shared" si="15"/>
        <v>16</v>
      </c>
      <c r="K21" s="15">
        <f t="shared" si="16"/>
        <v>20</v>
      </c>
      <c r="L21" s="15" t="e">
        <f>#REF!/#REF!</f>
        <v>#REF!</v>
      </c>
      <c r="M21" s="16">
        <f t="shared" ref="M21:N37" si="21">C21/(G21/6)</f>
        <v>7.25</v>
      </c>
      <c r="N21" s="16">
        <f t="shared" si="12"/>
        <v>7.2</v>
      </c>
      <c r="O21" s="13">
        <v>0</v>
      </c>
      <c r="P21" s="13">
        <v>0</v>
      </c>
      <c r="Q21" s="13">
        <v>0</v>
      </c>
      <c r="R21" s="13">
        <v>0</v>
      </c>
      <c r="S21" s="13">
        <v>1</v>
      </c>
      <c r="T21" s="13">
        <v>2</v>
      </c>
      <c r="U21" s="13">
        <v>0</v>
      </c>
      <c r="V21" s="13">
        <f t="shared" si="17"/>
        <v>145</v>
      </c>
      <c r="W21" s="13">
        <v>11</v>
      </c>
      <c r="X21" s="17">
        <v>7.0000000000000007E-2</v>
      </c>
      <c r="Y21" s="13">
        <v>2</v>
      </c>
      <c r="Z21" s="17">
        <f t="shared" si="19"/>
        <v>8.2758620689655171E-2</v>
      </c>
      <c r="AA21" s="18">
        <f t="shared" si="20"/>
        <v>0.15275862068965518</v>
      </c>
    </row>
    <row r="22" spans="1:28">
      <c r="A22" s="21"/>
      <c r="B22" s="12">
        <v>1</v>
      </c>
      <c r="C22" s="13">
        <v>212</v>
      </c>
      <c r="D22" s="13">
        <v>106</v>
      </c>
      <c r="E22" s="13">
        <v>10</v>
      </c>
      <c r="F22" s="13">
        <v>9</v>
      </c>
      <c r="G22" s="13">
        <v>120</v>
      </c>
      <c r="H22" s="13">
        <v>90</v>
      </c>
      <c r="I22" s="15">
        <f t="shared" si="14"/>
        <v>23.555555555555557</v>
      </c>
      <c r="J22" s="15">
        <f t="shared" si="15"/>
        <v>10.6</v>
      </c>
      <c r="K22" s="15">
        <f t="shared" si="16"/>
        <v>13.333333333333334</v>
      </c>
      <c r="L22" s="15">
        <f t="shared" ref="L22:L25" si="22">H21/E21</f>
        <v>13.333333333333334</v>
      </c>
      <c r="M22" s="16">
        <f t="shared" si="21"/>
        <v>10.6</v>
      </c>
      <c r="N22" s="16">
        <f t="shared" si="12"/>
        <v>7.0666666666666664</v>
      </c>
      <c r="O22" s="13">
        <v>1</v>
      </c>
      <c r="P22" s="13">
        <v>0</v>
      </c>
      <c r="Q22" s="13">
        <v>1</v>
      </c>
      <c r="R22" s="13">
        <v>0</v>
      </c>
      <c r="S22" s="13">
        <v>1</v>
      </c>
      <c r="T22" s="13">
        <v>2</v>
      </c>
      <c r="U22" s="13">
        <v>1</v>
      </c>
      <c r="V22" s="13">
        <f t="shared" si="17"/>
        <v>212</v>
      </c>
      <c r="W22" s="13">
        <v>18</v>
      </c>
      <c r="X22" s="17">
        <f t="shared" si="18"/>
        <v>0.33962264150943394</v>
      </c>
      <c r="Y22" s="13">
        <v>12</v>
      </c>
      <c r="Z22" s="17">
        <f t="shared" si="19"/>
        <v>0.33962264150943394</v>
      </c>
      <c r="AA22" s="18">
        <f t="shared" si="20"/>
        <v>0.67924528301886788</v>
      </c>
    </row>
    <row r="23" spans="1:28">
      <c r="A23" s="21"/>
      <c r="B23" s="19">
        <v>1</v>
      </c>
      <c r="C23" s="14">
        <v>152</v>
      </c>
      <c r="D23" s="14">
        <v>201</v>
      </c>
      <c r="E23" s="14">
        <v>4</v>
      </c>
      <c r="F23" s="14">
        <v>9</v>
      </c>
      <c r="G23" s="14">
        <v>120</v>
      </c>
      <c r="H23" s="14">
        <v>120</v>
      </c>
      <c r="I23" s="15">
        <f>C23/F23</f>
        <v>16.888888888888889</v>
      </c>
      <c r="J23" s="15">
        <f>D23/E23</f>
        <v>50.25</v>
      </c>
      <c r="K23" s="15">
        <f>G23/F23</f>
        <v>13.333333333333334</v>
      </c>
      <c r="L23" s="15">
        <f>H22/E22</f>
        <v>9</v>
      </c>
      <c r="M23" s="16">
        <f>C23/(G23/6)</f>
        <v>7.6</v>
      </c>
      <c r="N23" s="16">
        <f>D23/(H23/6)</f>
        <v>10.050000000000001</v>
      </c>
      <c r="O23" s="13">
        <v>1</v>
      </c>
      <c r="P23" s="13">
        <v>1</v>
      </c>
      <c r="Q23" s="14">
        <v>0</v>
      </c>
      <c r="R23" s="13">
        <v>0</v>
      </c>
      <c r="S23" s="13">
        <v>2</v>
      </c>
      <c r="T23" s="13">
        <v>0</v>
      </c>
      <c r="U23" s="13">
        <v>2</v>
      </c>
      <c r="V23" s="13" t="e">
        <f>AC23/AB23</f>
        <v>#DIV/0!</v>
      </c>
      <c r="W23" s="13">
        <v>10</v>
      </c>
      <c r="X23" s="17" t="e">
        <f>W23*4/AC23</f>
        <v>#DIV/0!</v>
      </c>
      <c r="Y23" s="13">
        <v>4</v>
      </c>
      <c r="Z23" s="17" t="e">
        <f>Y23*6/AC23</f>
        <v>#DIV/0!</v>
      </c>
      <c r="AA23" s="18" t="e">
        <f t="shared" si="20"/>
        <v>#DIV/0!</v>
      </c>
    </row>
    <row r="24" spans="1:28">
      <c r="A24" s="22"/>
      <c r="B24" s="12">
        <v>1</v>
      </c>
      <c r="C24" s="13">
        <v>182</v>
      </c>
      <c r="D24" s="13">
        <v>181</v>
      </c>
      <c r="E24" s="13">
        <v>8</v>
      </c>
      <c r="F24" s="13">
        <v>5</v>
      </c>
      <c r="G24" s="13">
        <v>108</v>
      </c>
      <c r="H24" s="13">
        <v>122</v>
      </c>
      <c r="I24" s="15">
        <f t="shared" si="14"/>
        <v>36.4</v>
      </c>
      <c r="J24" s="15">
        <f t="shared" si="15"/>
        <v>22.625</v>
      </c>
      <c r="K24" s="15">
        <f t="shared" si="16"/>
        <v>21.6</v>
      </c>
      <c r="L24" s="15" t="e">
        <f>AH23/AE23</f>
        <v>#DIV/0!</v>
      </c>
      <c r="M24" s="16">
        <f t="shared" si="21"/>
        <v>10.111111111111111</v>
      </c>
      <c r="N24" s="16">
        <f t="shared" si="21"/>
        <v>8.9016393442622963</v>
      </c>
      <c r="O24" s="13">
        <v>1</v>
      </c>
      <c r="P24" s="13">
        <v>1</v>
      </c>
      <c r="Q24" s="13">
        <v>0</v>
      </c>
      <c r="R24" s="13">
        <v>0</v>
      </c>
      <c r="S24" s="13">
        <v>1</v>
      </c>
      <c r="T24" s="13">
        <v>1</v>
      </c>
      <c r="U24" s="13">
        <v>1</v>
      </c>
      <c r="V24" s="13">
        <f t="shared" si="17"/>
        <v>182</v>
      </c>
      <c r="W24" s="13">
        <v>19</v>
      </c>
      <c r="X24" s="17">
        <f t="shared" si="18"/>
        <v>0.4175824175824176</v>
      </c>
      <c r="Y24" s="13">
        <v>10</v>
      </c>
      <c r="Z24" s="17">
        <f t="shared" si="19"/>
        <v>0.32967032967032966</v>
      </c>
      <c r="AA24" s="18">
        <f t="shared" si="20"/>
        <v>0.74725274725274726</v>
      </c>
    </row>
    <row r="25" spans="1:28">
      <c r="A25" s="22"/>
      <c r="B25" s="12">
        <v>1</v>
      </c>
      <c r="C25" s="13">
        <v>158</v>
      </c>
      <c r="D25" s="13">
        <v>156</v>
      </c>
      <c r="E25" s="13">
        <v>8</v>
      </c>
      <c r="F25" s="13">
        <v>1</v>
      </c>
      <c r="G25" s="13">
        <v>96</v>
      </c>
      <c r="H25" s="13">
        <v>121</v>
      </c>
      <c r="I25" s="15">
        <f t="shared" si="14"/>
        <v>158</v>
      </c>
      <c r="J25" s="15">
        <f t="shared" si="15"/>
        <v>19.5</v>
      </c>
      <c r="K25" s="15">
        <f t="shared" si="16"/>
        <v>96</v>
      </c>
      <c r="L25" s="15">
        <f t="shared" si="22"/>
        <v>15.25</v>
      </c>
      <c r="M25" s="16">
        <f t="shared" si="21"/>
        <v>9.875</v>
      </c>
      <c r="N25" s="16">
        <f t="shared" si="21"/>
        <v>7.7355371900826437</v>
      </c>
      <c r="O25" s="13">
        <v>1</v>
      </c>
      <c r="P25" s="13">
        <v>1</v>
      </c>
      <c r="Q25" s="13">
        <v>0</v>
      </c>
      <c r="R25" s="13">
        <v>2</v>
      </c>
      <c r="S25" s="13">
        <v>0</v>
      </c>
      <c r="T25" s="97">
        <v>1</v>
      </c>
      <c r="U25" s="14">
        <v>1</v>
      </c>
      <c r="V25" s="13">
        <f t="shared" si="17"/>
        <v>158</v>
      </c>
      <c r="W25" s="13">
        <v>18</v>
      </c>
      <c r="X25" s="17">
        <f t="shared" si="18"/>
        <v>0.45569620253164556</v>
      </c>
      <c r="Y25" s="13">
        <v>5</v>
      </c>
      <c r="Z25" s="17">
        <f t="shared" si="19"/>
        <v>0.189873417721519</v>
      </c>
      <c r="AA25" s="18">
        <f t="shared" si="20"/>
        <v>0.64556962025316456</v>
      </c>
      <c r="AB25" s="109" t="s">
        <v>53</v>
      </c>
    </row>
    <row r="26" spans="1:28">
      <c r="A26" s="110" t="s">
        <v>60</v>
      </c>
      <c r="B26" s="111"/>
      <c r="C26" s="112"/>
      <c r="D26" s="14"/>
      <c r="E26" s="14"/>
      <c r="F26" s="14"/>
      <c r="G26" s="14"/>
      <c r="H26" s="14"/>
      <c r="I26" s="15" t="e">
        <f>C26/F26</f>
        <v>#DIV/0!</v>
      </c>
      <c r="J26" s="15" t="e">
        <f>D26/E26</f>
        <v>#DIV/0!</v>
      </c>
      <c r="K26" s="15" t="e">
        <f>G26/F26</f>
        <v>#DIV/0!</v>
      </c>
      <c r="L26" s="15" t="e">
        <f>H26/E26</f>
        <v>#DIV/0!</v>
      </c>
      <c r="M26" s="16" t="e">
        <f t="shared" si="21"/>
        <v>#DIV/0!</v>
      </c>
      <c r="N26" s="16" t="e">
        <f>D26/(H26/6)</f>
        <v>#DIV/0!</v>
      </c>
      <c r="O26" s="13"/>
      <c r="P26" s="13"/>
      <c r="Q26" s="13"/>
      <c r="R26" s="13"/>
      <c r="S26" s="13"/>
      <c r="T26" s="13"/>
      <c r="U26" s="14"/>
      <c r="V26" s="13" t="e">
        <f t="shared" si="17"/>
        <v>#DIV/0!</v>
      </c>
      <c r="W26" s="13"/>
      <c r="X26" s="17" t="e">
        <f t="shared" si="18"/>
        <v>#DIV/0!</v>
      </c>
      <c r="Y26" s="13"/>
      <c r="Z26" s="17" t="e">
        <f t="shared" si="19"/>
        <v>#DIV/0!</v>
      </c>
      <c r="AA26" s="18" t="e">
        <f t="shared" si="20"/>
        <v>#DIV/0!</v>
      </c>
      <c r="AB26" s="92"/>
    </row>
    <row r="27" spans="1:28">
      <c r="A27" s="22"/>
      <c r="B27" s="12">
        <v>1</v>
      </c>
      <c r="C27" s="13">
        <v>203</v>
      </c>
      <c r="D27" s="13">
        <v>202</v>
      </c>
      <c r="E27" s="13">
        <v>5</v>
      </c>
      <c r="F27" s="13">
        <v>4</v>
      </c>
      <c r="G27" s="13">
        <v>101</v>
      </c>
      <c r="H27" s="13">
        <v>122</v>
      </c>
      <c r="I27" s="15">
        <f t="shared" si="14"/>
        <v>50.75</v>
      </c>
      <c r="J27" s="15">
        <f t="shared" si="15"/>
        <v>40.4</v>
      </c>
      <c r="K27" s="15">
        <f t="shared" si="16"/>
        <v>25.25</v>
      </c>
      <c r="L27" s="15">
        <f>H27/E27</f>
        <v>24.4</v>
      </c>
      <c r="M27" s="16">
        <f t="shared" si="21"/>
        <v>12.059405940594059</v>
      </c>
      <c r="N27" s="16">
        <f t="shared" si="21"/>
        <v>9.9344262295081975</v>
      </c>
      <c r="O27" s="13">
        <v>1</v>
      </c>
      <c r="P27" s="13">
        <v>1</v>
      </c>
      <c r="Q27" s="13">
        <v>1</v>
      </c>
      <c r="R27" s="13">
        <v>3</v>
      </c>
      <c r="S27" s="13">
        <v>1</v>
      </c>
      <c r="T27" s="13">
        <v>2</v>
      </c>
      <c r="U27" s="13">
        <v>2</v>
      </c>
      <c r="V27" s="13">
        <f t="shared" si="17"/>
        <v>203</v>
      </c>
      <c r="W27" s="13">
        <v>18</v>
      </c>
      <c r="X27" s="17">
        <f t="shared" si="18"/>
        <v>0.35467980295566504</v>
      </c>
      <c r="Y27" s="13">
        <v>13</v>
      </c>
      <c r="Z27" s="17">
        <f t="shared" si="19"/>
        <v>0.38423645320197042</v>
      </c>
      <c r="AA27" s="18">
        <f t="shared" si="20"/>
        <v>0.73891625615763545</v>
      </c>
      <c r="AB27" s="51"/>
    </row>
    <row r="28" spans="1:28">
      <c r="A28" s="22"/>
      <c r="B28" s="19">
        <v>1</v>
      </c>
      <c r="C28" s="13">
        <v>191</v>
      </c>
      <c r="D28" s="13">
        <v>190</v>
      </c>
      <c r="E28" s="13">
        <v>5</v>
      </c>
      <c r="F28" s="13">
        <v>6</v>
      </c>
      <c r="G28" s="13">
        <v>114</v>
      </c>
      <c r="H28" s="13">
        <v>120</v>
      </c>
      <c r="I28" s="15">
        <f t="shared" si="14"/>
        <v>31.833333333333332</v>
      </c>
      <c r="J28" s="15">
        <f t="shared" si="15"/>
        <v>38</v>
      </c>
      <c r="K28" s="15">
        <f t="shared" si="16"/>
        <v>19</v>
      </c>
      <c r="L28" s="15">
        <f>H28/E28</f>
        <v>24</v>
      </c>
      <c r="M28" s="16">
        <f t="shared" si="21"/>
        <v>10.052631578947368</v>
      </c>
      <c r="N28" s="16">
        <f t="shared" si="21"/>
        <v>9.5</v>
      </c>
      <c r="O28" s="13">
        <v>1</v>
      </c>
      <c r="P28" s="13">
        <v>1</v>
      </c>
      <c r="Q28" s="13">
        <v>0</v>
      </c>
      <c r="R28" s="13">
        <v>1</v>
      </c>
      <c r="S28" s="13">
        <v>0</v>
      </c>
      <c r="T28" s="13">
        <v>1</v>
      </c>
      <c r="U28" s="13">
        <v>1</v>
      </c>
      <c r="V28" s="13">
        <f t="shared" si="17"/>
        <v>191</v>
      </c>
      <c r="W28" s="13">
        <v>14</v>
      </c>
      <c r="X28" s="17">
        <f t="shared" si="18"/>
        <v>0.29319371727748689</v>
      </c>
      <c r="Y28" s="13">
        <v>12</v>
      </c>
      <c r="Z28" s="17">
        <f t="shared" si="19"/>
        <v>0.37696335078534032</v>
      </c>
      <c r="AA28" s="18">
        <f t="shared" si="20"/>
        <v>0.67015706806282727</v>
      </c>
      <c r="AB28" s="51"/>
    </row>
    <row r="29" spans="1:28">
      <c r="A29" s="22"/>
      <c r="B29" s="19">
        <v>1</v>
      </c>
      <c r="C29" s="13">
        <v>103</v>
      </c>
      <c r="D29" s="13">
        <v>99</v>
      </c>
      <c r="E29" s="13">
        <v>8</v>
      </c>
      <c r="F29" s="13">
        <v>1</v>
      </c>
      <c r="G29" s="13">
        <v>53</v>
      </c>
      <c r="H29" s="13">
        <v>120</v>
      </c>
      <c r="I29" s="15">
        <f>C29/F29</f>
        <v>103</v>
      </c>
      <c r="J29" s="15">
        <f>D29/E29</f>
        <v>12.375</v>
      </c>
      <c r="K29" s="15">
        <f>G29/F29</f>
        <v>53</v>
      </c>
      <c r="L29" s="15">
        <f>H29/E29</f>
        <v>15</v>
      </c>
      <c r="M29" s="16">
        <f t="shared" ref="M29" si="23">C29/(G29/6)</f>
        <v>11.660377358490566</v>
      </c>
      <c r="N29" s="16">
        <f>D29/(H29/6)</f>
        <v>4.95</v>
      </c>
      <c r="O29" s="13">
        <v>0</v>
      </c>
      <c r="P29" s="13">
        <v>0</v>
      </c>
      <c r="Q29" s="13">
        <v>0</v>
      </c>
      <c r="R29" s="13">
        <v>1</v>
      </c>
      <c r="S29" s="13">
        <v>0</v>
      </c>
      <c r="T29" s="13">
        <v>1</v>
      </c>
      <c r="U29" s="14">
        <v>0</v>
      </c>
      <c r="V29" s="13">
        <f t="shared" ref="V29" si="24">C29/B29</f>
        <v>103</v>
      </c>
      <c r="W29" s="13">
        <v>18</v>
      </c>
      <c r="X29" s="17">
        <f t="shared" ref="X29" si="25">W29*4/C29</f>
        <v>0.69902912621359226</v>
      </c>
      <c r="Y29" s="13">
        <v>2</v>
      </c>
      <c r="Z29" s="17">
        <f t="shared" ref="Z29" si="26">Y29*6/C29</f>
        <v>0.11650485436893204</v>
      </c>
      <c r="AA29" s="18">
        <f t="shared" ref="AA29" si="27">X29+Z29</f>
        <v>0.81553398058252435</v>
      </c>
      <c r="AB29" s="51"/>
    </row>
    <row r="30" spans="1:28">
      <c r="A30" s="24" t="s">
        <v>28</v>
      </c>
      <c r="B30" s="25">
        <f t="shared" ref="B30:H30" si="28">SUM(B19:B29)</f>
        <v>10</v>
      </c>
      <c r="C30" s="26">
        <f t="shared" si="28"/>
        <v>1704</v>
      </c>
      <c r="D30" s="26">
        <f t="shared" si="28"/>
        <v>1662</v>
      </c>
      <c r="E30" s="26">
        <f t="shared" si="28"/>
        <v>68</v>
      </c>
      <c r="F30" s="26">
        <f t="shared" si="28"/>
        <v>57</v>
      </c>
      <c r="G30" s="26">
        <f t="shared" si="28"/>
        <v>1074</v>
      </c>
      <c r="H30" s="26">
        <f t="shared" si="28"/>
        <v>1175</v>
      </c>
      <c r="I30" s="27">
        <f t="shared" si="14"/>
        <v>29.894736842105264</v>
      </c>
      <c r="J30" s="27">
        <f t="shared" si="15"/>
        <v>24.441176470588236</v>
      </c>
      <c r="K30" s="27">
        <f t="shared" si="16"/>
        <v>18.842105263157894</v>
      </c>
      <c r="L30" s="27">
        <f>H30/E30</f>
        <v>17.279411764705884</v>
      </c>
      <c r="M30" s="28">
        <f t="shared" si="21"/>
        <v>9.5195530726256976</v>
      </c>
      <c r="N30" s="28">
        <f t="shared" si="21"/>
        <v>8.4868085106382978</v>
      </c>
      <c r="O30" s="26">
        <f t="shared" ref="O30:U30" si="29">SUM(O19:O29)</f>
        <v>7</v>
      </c>
      <c r="P30" s="26">
        <f t="shared" si="29"/>
        <v>7</v>
      </c>
      <c r="Q30" s="26">
        <f t="shared" si="29"/>
        <v>3</v>
      </c>
      <c r="R30" s="26">
        <f t="shared" si="29"/>
        <v>9</v>
      </c>
      <c r="S30" s="26">
        <f t="shared" si="29"/>
        <v>8</v>
      </c>
      <c r="T30" s="26">
        <f t="shared" si="29"/>
        <v>13</v>
      </c>
      <c r="U30" s="26">
        <f t="shared" si="29"/>
        <v>11</v>
      </c>
      <c r="V30" s="25">
        <f t="shared" si="17"/>
        <v>170.4</v>
      </c>
      <c r="W30" s="26">
        <f>SUM(W19:W29)</f>
        <v>159</v>
      </c>
      <c r="X30" s="29">
        <f t="shared" si="18"/>
        <v>0.37323943661971831</v>
      </c>
      <c r="Y30" s="26">
        <f>SUM(Y19:Y29)</f>
        <v>76</v>
      </c>
      <c r="Z30" s="29">
        <f t="shared" si="19"/>
        <v>0.26760563380281688</v>
      </c>
      <c r="AA30" s="30">
        <f t="shared" si="20"/>
        <v>0.64084507042253525</v>
      </c>
      <c r="AB30" s="51"/>
    </row>
    <row r="31" spans="1:28">
      <c r="A31" s="38" t="s">
        <v>31</v>
      </c>
      <c r="B31" s="2" t="s">
        <v>1</v>
      </c>
      <c r="C31" s="3" t="s">
        <v>2</v>
      </c>
      <c r="D31" s="3" t="s">
        <v>2</v>
      </c>
      <c r="E31" s="4" t="s">
        <v>3</v>
      </c>
      <c r="F31" s="4" t="s">
        <v>4</v>
      </c>
      <c r="G31" s="3" t="s">
        <v>5</v>
      </c>
      <c r="H31" s="3" t="s">
        <v>5</v>
      </c>
      <c r="I31" s="3" t="s">
        <v>6</v>
      </c>
      <c r="J31" s="3" t="s">
        <v>6</v>
      </c>
      <c r="K31" s="3" t="s">
        <v>7</v>
      </c>
      <c r="L31" s="3" t="s">
        <v>7</v>
      </c>
      <c r="M31" s="3" t="s">
        <v>8</v>
      </c>
      <c r="N31" s="3" t="s">
        <v>8</v>
      </c>
      <c r="O31" s="5">
        <v>150</v>
      </c>
      <c r="P31" s="5">
        <v>150</v>
      </c>
      <c r="Q31" s="5" t="s">
        <v>9</v>
      </c>
      <c r="R31" s="3">
        <v>50</v>
      </c>
      <c r="S31" s="3">
        <v>50</v>
      </c>
      <c r="T31" s="3" t="s">
        <v>30</v>
      </c>
      <c r="U31" s="3" t="s">
        <v>30</v>
      </c>
      <c r="V31" s="3" t="s">
        <v>10</v>
      </c>
      <c r="W31" s="2" t="s">
        <v>11</v>
      </c>
      <c r="X31" s="2" t="s">
        <v>12</v>
      </c>
      <c r="Y31" s="2" t="s">
        <v>13</v>
      </c>
      <c r="Z31" s="2" t="s">
        <v>12</v>
      </c>
      <c r="AA31" s="2" t="s">
        <v>14</v>
      </c>
      <c r="AB31" s="51"/>
    </row>
    <row r="32" spans="1:28" ht="14.5">
      <c r="A32" s="41"/>
      <c r="B32" s="7"/>
      <c r="C32" s="3" t="s">
        <v>15</v>
      </c>
      <c r="D32" s="3" t="s">
        <v>21</v>
      </c>
      <c r="E32" s="8" t="s">
        <v>17</v>
      </c>
      <c r="F32" s="8" t="s">
        <v>18</v>
      </c>
      <c r="G32" s="3" t="s">
        <v>19</v>
      </c>
      <c r="H32" s="3" t="s">
        <v>20</v>
      </c>
      <c r="I32" s="3" t="s">
        <v>15</v>
      </c>
      <c r="J32" s="3" t="s">
        <v>21</v>
      </c>
      <c r="K32" s="3" t="s">
        <v>22</v>
      </c>
      <c r="L32" s="3" t="s">
        <v>23</v>
      </c>
      <c r="M32" s="3" t="s">
        <v>15</v>
      </c>
      <c r="N32" s="3" t="s">
        <v>21</v>
      </c>
      <c r="O32" s="2" t="s">
        <v>24</v>
      </c>
      <c r="P32" s="2" t="s">
        <v>25</v>
      </c>
      <c r="Q32" s="2"/>
      <c r="R32" s="9" t="s">
        <v>24</v>
      </c>
      <c r="S32" s="39" t="s">
        <v>25</v>
      </c>
      <c r="T32" s="39" t="s">
        <v>24</v>
      </c>
      <c r="U32" s="39" t="s">
        <v>25</v>
      </c>
      <c r="V32" s="10"/>
      <c r="W32" s="11"/>
      <c r="X32" s="11"/>
      <c r="Y32" s="10"/>
      <c r="Z32" s="10"/>
      <c r="AA32" s="10"/>
      <c r="AB32" s="51"/>
    </row>
    <row r="33" spans="1:28">
      <c r="A33" s="21"/>
      <c r="B33" s="19">
        <v>1</v>
      </c>
      <c r="C33" s="13">
        <v>194</v>
      </c>
      <c r="D33" s="13">
        <v>192</v>
      </c>
      <c r="E33" s="13">
        <v>5</v>
      </c>
      <c r="F33" s="13">
        <v>5</v>
      </c>
      <c r="G33" s="13">
        <v>111</v>
      </c>
      <c r="H33" s="13">
        <v>120</v>
      </c>
      <c r="I33" s="15">
        <f t="shared" si="14"/>
        <v>38.799999999999997</v>
      </c>
      <c r="J33" s="15">
        <f t="shared" si="15"/>
        <v>38.4</v>
      </c>
      <c r="K33" s="15">
        <f t="shared" si="16"/>
        <v>22.2</v>
      </c>
      <c r="L33" s="15">
        <f>H30/E30</f>
        <v>17.279411764705884</v>
      </c>
      <c r="M33" s="16">
        <f t="shared" ref="M33:N50" si="30">C33/(G33/6)</f>
        <v>10.486486486486486</v>
      </c>
      <c r="N33" s="16">
        <f t="shared" si="21"/>
        <v>9.6</v>
      </c>
      <c r="O33" s="14">
        <v>1</v>
      </c>
      <c r="P33" s="14">
        <v>1</v>
      </c>
      <c r="Q33" s="14">
        <v>0</v>
      </c>
      <c r="R33" s="14">
        <v>1</v>
      </c>
      <c r="S33" s="14">
        <v>1</v>
      </c>
      <c r="T33" s="14">
        <v>2</v>
      </c>
      <c r="U33" s="14">
        <v>1</v>
      </c>
      <c r="V33" s="13">
        <f t="shared" si="17"/>
        <v>194</v>
      </c>
      <c r="W33" s="13">
        <v>27</v>
      </c>
      <c r="X33" s="17">
        <f t="shared" si="18"/>
        <v>0.55670103092783507</v>
      </c>
      <c r="Y33" s="13">
        <v>6</v>
      </c>
      <c r="Z33" s="17">
        <f t="shared" si="19"/>
        <v>0.18556701030927836</v>
      </c>
      <c r="AA33" s="18">
        <f t="shared" si="20"/>
        <v>0.74226804123711343</v>
      </c>
      <c r="AB33" s="92"/>
    </row>
    <row r="34" spans="1:28">
      <c r="A34" s="21"/>
      <c r="B34" s="12">
        <v>1</v>
      </c>
      <c r="C34" s="13">
        <v>207</v>
      </c>
      <c r="D34" s="13">
        <v>214</v>
      </c>
      <c r="E34" s="13">
        <v>9</v>
      </c>
      <c r="F34" s="13">
        <v>6</v>
      </c>
      <c r="G34" s="13">
        <v>120</v>
      </c>
      <c r="H34" s="13">
        <v>121</v>
      </c>
      <c r="I34" s="15">
        <f t="shared" si="14"/>
        <v>34.5</v>
      </c>
      <c r="J34" s="15">
        <f t="shared" si="15"/>
        <v>23.777777777777779</v>
      </c>
      <c r="K34" s="15">
        <f t="shared" si="16"/>
        <v>20</v>
      </c>
      <c r="L34" s="15">
        <f t="shared" ref="L34:L40" si="31">H33/E33</f>
        <v>24</v>
      </c>
      <c r="M34" s="16">
        <f t="shared" si="30"/>
        <v>10.35</v>
      </c>
      <c r="N34" s="16">
        <f t="shared" si="21"/>
        <v>10.611570247933884</v>
      </c>
      <c r="O34" s="14">
        <v>1</v>
      </c>
      <c r="P34" s="14">
        <v>1</v>
      </c>
      <c r="Q34" s="14">
        <v>1</v>
      </c>
      <c r="R34" s="14">
        <v>1</v>
      </c>
      <c r="S34" s="97">
        <v>1</v>
      </c>
      <c r="T34" s="14">
        <v>2</v>
      </c>
      <c r="U34" s="14">
        <v>2</v>
      </c>
      <c r="V34" s="13">
        <f t="shared" si="17"/>
        <v>207</v>
      </c>
      <c r="W34" s="13">
        <v>15</v>
      </c>
      <c r="X34" s="17">
        <f t="shared" si="18"/>
        <v>0.28985507246376813</v>
      </c>
      <c r="Y34" s="13">
        <v>11</v>
      </c>
      <c r="Z34" s="17">
        <f t="shared" si="19"/>
        <v>0.3188405797101449</v>
      </c>
      <c r="AA34" s="18">
        <f t="shared" si="20"/>
        <v>0.60869565217391308</v>
      </c>
      <c r="AB34" s="99" t="s">
        <v>52</v>
      </c>
    </row>
    <row r="35" spans="1:28">
      <c r="A35" s="21"/>
      <c r="B35" s="42">
        <v>1</v>
      </c>
      <c r="C35" s="42">
        <v>208</v>
      </c>
      <c r="D35" s="42">
        <v>206</v>
      </c>
      <c r="E35" s="42">
        <v>7</v>
      </c>
      <c r="F35" s="42">
        <v>8</v>
      </c>
      <c r="G35" s="42">
        <v>122</v>
      </c>
      <c r="H35" s="42">
        <v>122</v>
      </c>
      <c r="I35" s="20" t="e">
        <f>AC35/AF35</f>
        <v>#DIV/0!</v>
      </c>
      <c r="J35" s="20" t="e">
        <f>AD35/AE35</f>
        <v>#DIV/0!</v>
      </c>
      <c r="K35" s="20" t="e">
        <f>AG35/AF35</f>
        <v>#DIV/0!</v>
      </c>
      <c r="L35" s="20">
        <f t="shared" si="31"/>
        <v>13.444444444444445</v>
      </c>
      <c r="M35" s="16" t="e">
        <f>AC35/(AG35/6)</f>
        <v>#DIV/0!</v>
      </c>
      <c r="N35" s="16" t="e">
        <f>AD35/(AH35/6)</f>
        <v>#DIV/0!</v>
      </c>
      <c r="O35" s="14">
        <v>1</v>
      </c>
      <c r="P35" s="14">
        <v>1</v>
      </c>
      <c r="Q35" s="14">
        <v>1</v>
      </c>
      <c r="R35" s="14">
        <v>2</v>
      </c>
      <c r="S35" s="97">
        <v>1</v>
      </c>
      <c r="T35" s="14">
        <v>2</v>
      </c>
      <c r="U35" s="14">
        <v>1</v>
      </c>
      <c r="V35" s="13" t="e">
        <f>AC35/AB35</f>
        <v>#VALUE!</v>
      </c>
      <c r="W35" s="13">
        <v>17</v>
      </c>
      <c r="X35" s="17" t="e">
        <f>W35*4/AC35</f>
        <v>#DIV/0!</v>
      </c>
      <c r="Y35" s="13">
        <v>11</v>
      </c>
      <c r="Z35" s="17" t="e">
        <f>Y35*6/AC35</f>
        <v>#DIV/0!</v>
      </c>
      <c r="AA35" s="18" t="e">
        <f t="shared" si="20"/>
        <v>#DIV/0!</v>
      </c>
      <c r="AB35" s="104" t="s">
        <v>53</v>
      </c>
    </row>
    <row r="36" spans="1:28">
      <c r="A36" s="110" t="s">
        <v>56</v>
      </c>
      <c r="B36" s="115"/>
      <c r="C36" s="115"/>
      <c r="D36" s="115"/>
      <c r="E36" s="42"/>
      <c r="F36" s="42"/>
      <c r="G36" s="42"/>
      <c r="H36" s="42"/>
      <c r="I36" s="20"/>
      <c r="J36" s="20"/>
      <c r="K36" s="20"/>
      <c r="L36" s="20"/>
      <c r="M36" s="16"/>
      <c r="N36" s="16"/>
      <c r="O36" s="14"/>
      <c r="P36" s="14"/>
      <c r="Q36" s="14"/>
      <c r="R36" s="14"/>
      <c r="S36" s="97"/>
      <c r="T36" s="14"/>
      <c r="U36" s="14"/>
      <c r="V36" s="13"/>
      <c r="W36" s="13"/>
      <c r="X36" s="17"/>
      <c r="Y36" s="13"/>
      <c r="Z36" s="17"/>
      <c r="AA36" s="18"/>
      <c r="AB36" s="104"/>
    </row>
    <row r="37" spans="1:28">
      <c r="B37" s="12">
        <v>1</v>
      </c>
      <c r="C37" s="13">
        <v>150</v>
      </c>
      <c r="D37" s="13">
        <v>147</v>
      </c>
      <c r="E37" s="13">
        <v>7</v>
      </c>
      <c r="F37" s="13">
        <v>3</v>
      </c>
      <c r="G37" s="13">
        <v>109</v>
      </c>
      <c r="H37" s="13">
        <v>120</v>
      </c>
      <c r="I37" s="15">
        <f t="shared" si="14"/>
        <v>50</v>
      </c>
      <c r="J37" s="15">
        <f t="shared" si="15"/>
        <v>21</v>
      </c>
      <c r="K37" s="15">
        <f t="shared" si="16"/>
        <v>36.333333333333336</v>
      </c>
      <c r="L37" s="15" t="e">
        <f>AH35/AE35</f>
        <v>#DIV/0!</v>
      </c>
      <c r="M37" s="16">
        <f t="shared" si="30"/>
        <v>8.2568807339449535</v>
      </c>
      <c r="N37" s="16">
        <f t="shared" si="21"/>
        <v>7.35</v>
      </c>
      <c r="O37" s="14">
        <v>1</v>
      </c>
      <c r="P37" s="14">
        <v>0</v>
      </c>
      <c r="Q37" s="14">
        <v>0</v>
      </c>
      <c r="R37" s="14">
        <v>1</v>
      </c>
      <c r="S37" s="14">
        <v>1</v>
      </c>
      <c r="T37" s="14">
        <v>1</v>
      </c>
      <c r="U37" s="14">
        <v>1</v>
      </c>
      <c r="V37" s="13">
        <f t="shared" si="17"/>
        <v>150</v>
      </c>
      <c r="W37" s="13">
        <v>15</v>
      </c>
      <c r="X37" s="17">
        <f t="shared" si="18"/>
        <v>0.4</v>
      </c>
      <c r="Y37" s="13">
        <v>4</v>
      </c>
      <c r="Z37" s="17">
        <f t="shared" si="19"/>
        <v>0.16</v>
      </c>
      <c r="AA37" s="18">
        <f t="shared" si="20"/>
        <v>0.56000000000000005</v>
      </c>
      <c r="AB37" s="51"/>
    </row>
    <row r="38" spans="1:28">
      <c r="A38" s="21"/>
      <c r="B38" s="12">
        <v>1</v>
      </c>
      <c r="C38" s="13">
        <v>168</v>
      </c>
      <c r="D38" s="13">
        <v>161</v>
      </c>
      <c r="E38" s="13">
        <v>8</v>
      </c>
      <c r="F38" s="13">
        <v>5</v>
      </c>
      <c r="G38" s="13">
        <v>120</v>
      </c>
      <c r="H38" s="13">
        <v>120</v>
      </c>
      <c r="I38" s="15">
        <f t="shared" si="14"/>
        <v>33.6</v>
      </c>
      <c r="J38" s="15">
        <f t="shared" si="15"/>
        <v>20.125</v>
      </c>
      <c r="K38" s="15">
        <f t="shared" si="16"/>
        <v>24</v>
      </c>
      <c r="L38" s="15">
        <f t="shared" si="31"/>
        <v>17.142857142857142</v>
      </c>
      <c r="M38" s="16">
        <f t="shared" si="30"/>
        <v>8.4</v>
      </c>
      <c r="N38" s="16">
        <f t="shared" si="30"/>
        <v>8.0500000000000007</v>
      </c>
      <c r="O38" s="14">
        <v>1</v>
      </c>
      <c r="P38" s="14">
        <v>1</v>
      </c>
      <c r="Q38" s="14">
        <v>0</v>
      </c>
      <c r="R38" s="97">
        <v>1</v>
      </c>
      <c r="S38" s="14">
        <v>0</v>
      </c>
      <c r="T38" s="14">
        <v>1</v>
      </c>
      <c r="U38" s="14">
        <v>0</v>
      </c>
      <c r="V38" s="13">
        <f t="shared" si="17"/>
        <v>168</v>
      </c>
      <c r="W38" s="13">
        <v>8</v>
      </c>
      <c r="X38" s="17">
        <f t="shared" si="18"/>
        <v>0.19047619047619047</v>
      </c>
      <c r="Y38" s="13">
        <v>6</v>
      </c>
      <c r="Z38" s="17">
        <f t="shared" si="19"/>
        <v>0.21428571428571427</v>
      </c>
      <c r="AA38" s="18">
        <f t="shared" si="20"/>
        <v>0.40476190476190477</v>
      </c>
      <c r="AB38" s="107" t="s">
        <v>53</v>
      </c>
    </row>
    <row r="39" spans="1:28">
      <c r="A39" s="110" t="s">
        <v>57</v>
      </c>
      <c r="B39" s="111"/>
      <c r="C39" s="112"/>
      <c r="D39" s="112"/>
      <c r="E39" s="13"/>
      <c r="F39" s="13"/>
      <c r="G39" s="13"/>
      <c r="H39" s="13"/>
      <c r="I39" s="15" t="e">
        <f t="shared" si="14"/>
        <v>#DIV/0!</v>
      </c>
      <c r="J39" s="15" t="e">
        <f t="shared" si="15"/>
        <v>#DIV/0!</v>
      </c>
      <c r="K39" s="15" t="e">
        <f t="shared" si="16"/>
        <v>#DIV/0!</v>
      </c>
      <c r="L39" s="15">
        <f t="shared" si="31"/>
        <v>15</v>
      </c>
      <c r="M39" s="16" t="e">
        <f t="shared" si="30"/>
        <v>#DIV/0!</v>
      </c>
      <c r="N39" s="16" t="e">
        <f t="shared" si="30"/>
        <v>#DIV/0!</v>
      </c>
      <c r="O39" s="14"/>
      <c r="P39" s="14"/>
      <c r="Q39" s="14"/>
      <c r="R39" s="14"/>
      <c r="S39" s="14"/>
      <c r="T39" s="14"/>
      <c r="U39" s="14"/>
      <c r="V39" s="13" t="e">
        <f t="shared" si="17"/>
        <v>#DIV/0!</v>
      </c>
      <c r="W39" s="13"/>
      <c r="X39" s="17" t="e">
        <f t="shared" si="18"/>
        <v>#DIV/0!</v>
      </c>
      <c r="Y39" s="13"/>
      <c r="Z39" s="17" t="e">
        <f t="shared" si="19"/>
        <v>#DIV/0!</v>
      </c>
      <c r="AA39" s="18" t="e">
        <f t="shared" si="20"/>
        <v>#DIV/0!</v>
      </c>
      <c r="AB39" s="92"/>
    </row>
    <row r="40" spans="1:28">
      <c r="A40" s="21"/>
      <c r="B40" s="12">
        <v>1</v>
      </c>
      <c r="C40" s="13">
        <v>202</v>
      </c>
      <c r="D40" s="13">
        <v>203</v>
      </c>
      <c r="E40" s="13">
        <v>4</v>
      </c>
      <c r="F40" s="13">
        <v>5</v>
      </c>
      <c r="G40" s="13">
        <v>122</v>
      </c>
      <c r="H40" s="13">
        <v>101</v>
      </c>
      <c r="I40" s="15">
        <f t="shared" si="14"/>
        <v>40.4</v>
      </c>
      <c r="J40" s="15">
        <f t="shared" si="15"/>
        <v>50.75</v>
      </c>
      <c r="K40" s="15">
        <f t="shared" si="16"/>
        <v>24.4</v>
      </c>
      <c r="L40" s="15" t="e">
        <f t="shared" si="31"/>
        <v>#DIV/0!</v>
      </c>
      <c r="M40" s="16">
        <f t="shared" si="30"/>
        <v>9.9344262295081975</v>
      </c>
      <c r="N40" s="16">
        <f t="shared" si="30"/>
        <v>12.059405940594059</v>
      </c>
      <c r="O40" s="14">
        <v>1</v>
      </c>
      <c r="P40" s="14">
        <v>1</v>
      </c>
      <c r="Q40" s="14">
        <v>1</v>
      </c>
      <c r="R40" s="14">
        <v>1</v>
      </c>
      <c r="S40" s="14">
        <v>3</v>
      </c>
      <c r="T40" s="14">
        <v>2</v>
      </c>
      <c r="U40" s="14">
        <v>2</v>
      </c>
      <c r="V40" s="13">
        <f t="shared" si="17"/>
        <v>202</v>
      </c>
      <c r="W40" s="13">
        <v>22</v>
      </c>
      <c r="X40" s="17">
        <f t="shared" si="18"/>
        <v>0.43564356435643564</v>
      </c>
      <c r="Y40" s="13">
        <v>5</v>
      </c>
      <c r="Z40" s="17">
        <f t="shared" si="19"/>
        <v>0.14851485148514851</v>
      </c>
      <c r="AA40" s="18">
        <f t="shared" si="20"/>
        <v>0.58415841584158412</v>
      </c>
      <c r="AB40" s="92"/>
    </row>
    <row r="41" spans="1:28">
      <c r="A41" s="22"/>
      <c r="B41" s="12">
        <v>1</v>
      </c>
      <c r="C41" s="13">
        <v>149</v>
      </c>
      <c r="D41" s="13">
        <v>145</v>
      </c>
      <c r="E41" s="13">
        <v>9</v>
      </c>
      <c r="F41" s="13">
        <v>6</v>
      </c>
      <c r="G41" s="13">
        <v>106</v>
      </c>
      <c r="H41" s="13">
        <v>122</v>
      </c>
      <c r="I41" s="15">
        <f>C41/F41</f>
        <v>24.833333333333332</v>
      </c>
      <c r="J41" s="15">
        <f>D41/E41</f>
        <v>16.111111111111111</v>
      </c>
      <c r="K41" s="15">
        <f>G41/F41</f>
        <v>17.666666666666668</v>
      </c>
      <c r="L41" s="15">
        <f>H41/E41</f>
        <v>13.555555555555555</v>
      </c>
      <c r="M41" s="16">
        <f t="shared" si="30"/>
        <v>8.4339622641509422</v>
      </c>
      <c r="N41" s="16">
        <f>D41/(H41/6)</f>
        <v>7.1311475409836067</v>
      </c>
      <c r="O41" s="14">
        <v>0</v>
      </c>
      <c r="P41" s="14">
        <v>0</v>
      </c>
      <c r="Q41" s="14">
        <v>0</v>
      </c>
      <c r="R41" s="14">
        <v>1</v>
      </c>
      <c r="S41" s="14">
        <v>0</v>
      </c>
      <c r="T41" s="14">
        <v>1</v>
      </c>
      <c r="U41" s="14">
        <v>1</v>
      </c>
      <c r="V41" s="13">
        <f t="shared" si="17"/>
        <v>149</v>
      </c>
      <c r="W41" s="13">
        <v>18</v>
      </c>
      <c r="X41" s="17">
        <f t="shared" si="18"/>
        <v>0.48322147651006714</v>
      </c>
      <c r="Y41" s="13">
        <v>4</v>
      </c>
      <c r="Z41" s="17">
        <f>Y41*6/C41</f>
        <v>0.16107382550335569</v>
      </c>
      <c r="AA41" s="18">
        <f>X41+Z41</f>
        <v>0.64429530201342278</v>
      </c>
      <c r="AB41" s="92"/>
    </row>
    <row r="42" spans="1:28">
      <c r="A42" s="22"/>
      <c r="B42" s="12">
        <v>1</v>
      </c>
      <c r="C42" s="13">
        <v>139</v>
      </c>
      <c r="D42" s="13">
        <v>143</v>
      </c>
      <c r="E42" s="13">
        <v>8</v>
      </c>
      <c r="F42" s="13">
        <v>9</v>
      </c>
      <c r="G42" s="13">
        <v>120</v>
      </c>
      <c r="H42" s="13">
        <v>121</v>
      </c>
      <c r="I42" s="15">
        <f t="shared" si="14"/>
        <v>15.444444444444445</v>
      </c>
      <c r="J42" s="15">
        <f t="shared" si="15"/>
        <v>17.875</v>
      </c>
      <c r="K42" s="15">
        <f t="shared" si="16"/>
        <v>13.333333333333334</v>
      </c>
      <c r="L42" s="15">
        <f>H42/E42</f>
        <v>15.125</v>
      </c>
      <c r="M42" s="16">
        <f t="shared" si="30"/>
        <v>6.95</v>
      </c>
      <c r="N42" s="16">
        <f t="shared" si="30"/>
        <v>7.0909090909090908</v>
      </c>
      <c r="O42" s="14">
        <v>0</v>
      </c>
      <c r="P42" s="14">
        <v>0</v>
      </c>
      <c r="Q42" s="14">
        <v>0</v>
      </c>
      <c r="R42" s="14">
        <v>0</v>
      </c>
      <c r="S42" s="14">
        <v>1</v>
      </c>
      <c r="T42" s="14">
        <v>1</v>
      </c>
      <c r="U42" s="14">
        <v>0</v>
      </c>
      <c r="V42" s="13">
        <f t="shared" si="17"/>
        <v>139</v>
      </c>
      <c r="W42" s="13">
        <v>11</v>
      </c>
      <c r="X42" s="17">
        <f t="shared" si="18"/>
        <v>0.31654676258992803</v>
      </c>
      <c r="Y42" s="13">
        <v>3</v>
      </c>
      <c r="Z42" s="17">
        <f t="shared" si="19"/>
        <v>0.12949640287769784</v>
      </c>
      <c r="AA42" s="18">
        <f t="shared" si="20"/>
        <v>0.4460431654676259</v>
      </c>
      <c r="AB42" s="51"/>
    </row>
    <row r="43" spans="1:28">
      <c r="A43" s="21"/>
      <c r="B43" s="12">
        <v>1</v>
      </c>
      <c r="C43" s="13">
        <v>127</v>
      </c>
      <c r="D43" s="13">
        <v>163</v>
      </c>
      <c r="E43" s="13">
        <v>6</v>
      </c>
      <c r="F43" s="13">
        <v>10</v>
      </c>
      <c r="G43" s="13">
        <v>105</v>
      </c>
      <c r="H43" s="13">
        <v>120</v>
      </c>
      <c r="I43" s="15">
        <f t="shared" si="14"/>
        <v>12.7</v>
      </c>
      <c r="J43" s="15">
        <f t="shared" si="15"/>
        <v>27.166666666666668</v>
      </c>
      <c r="K43" s="15">
        <f t="shared" si="16"/>
        <v>10.5</v>
      </c>
      <c r="L43" s="15">
        <f>H43/E43</f>
        <v>20</v>
      </c>
      <c r="M43" s="16">
        <f t="shared" si="30"/>
        <v>7.2571428571428571</v>
      </c>
      <c r="N43" s="16">
        <f t="shared" si="30"/>
        <v>8.15</v>
      </c>
      <c r="O43" s="14">
        <v>0</v>
      </c>
      <c r="P43" s="14">
        <v>1</v>
      </c>
      <c r="Q43" s="14">
        <v>0</v>
      </c>
      <c r="R43" s="14">
        <v>0</v>
      </c>
      <c r="S43" s="14">
        <v>1</v>
      </c>
      <c r="T43" s="14">
        <v>0</v>
      </c>
      <c r="U43" s="14">
        <v>2</v>
      </c>
      <c r="V43" s="13">
        <f t="shared" si="17"/>
        <v>127</v>
      </c>
      <c r="W43" s="13">
        <v>12</v>
      </c>
      <c r="X43" s="17">
        <f t="shared" si="18"/>
        <v>0.37795275590551181</v>
      </c>
      <c r="Y43" s="13">
        <v>5</v>
      </c>
      <c r="Z43" s="17">
        <f t="shared" si="19"/>
        <v>0.23622047244094488</v>
      </c>
      <c r="AA43" s="18">
        <f t="shared" si="20"/>
        <v>0.61417322834645671</v>
      </c>
      <c r="AB43" s="92"/>
    </row>
    <row r="44" spans="1:28">
      <c r="A44" s="22"/>
      <c r="B44" s="12"/>
      <c r="C44" s="13"/>
      <c r="D44" s="13"/>
      <c r="E44" s="13"/>
      <c r="F44" s="13"/>
      <c r="G44" s="13"/>
      <c r="H44" s="13"/>
      <c r="I44" s="15" t="e">
        <f t="shared" si="14"/>
        <v>#DIV/0!</v>
      </c>
      <c r="J44" s="15" t="e">
        <f t="shared" si="15"/>
        <v>#DIV/0!</v>
      </c>
      <c r="K44" s="15" t="e">
        <f t="shared" si="16"/>
        <v>#DIV/0!</v>
      </c>
      <c r="L44" s="15" t="e">
        <f>H44/E44</f>
        <v>#DIV/0!</v>
      </c>
      <c r="M44" s="16" t="e">
        <f t="shared" si="30"/>
        <v>#DIV/0!</v>
      </c>
      <c r="N44" s="16" t="e">
        <f t="shared" si="30"/>
        <v>#DIV/0!</v>
      </c>
      <c r="O44" s="14"/>
      <c r="P44" s="14"/>
      <c r="Q44" s="14"/>
      <c r="R44" s="14"/>
      <c r="S44" s="14"/>
      <c r="T44" s="14"/>
      <c r="U44" s="14"/>
      <c r="V44" s="13" t="e">
        <f t="shared" si="17"/>
        <v>#DIV/0!</v>
      </c>
      <c r="W44" s="13"/>
      <c r="X44" s="17" t="e">
        <f t="shared" si="18"/>
        <v>#DIV/0!</v>
      </c>
      <c r="Y44" s="13"/>
      <c r="Z44" s="17" t="e">
        <f t="shared" si="19"/>
        <v>#DIV/0!</v>
      </c>
      <c r="AA44" s="18" t="e">
        <f t="shared" si="20"/>
        <v>#DIV/0!</v>
      </c>
      <c r="AB44" s="51"/>
    </row>
    <row r="45" spans="1:28">
      <c r="A45" s="24" t="s">
        <v>28</v>
      </c>
      <c r="B45" s="25">
        <f t="shared" ref="B45:H45" si="32">SUM(B33:B44)</f>
        <v>9</v>
      </c>
      <c r="C45" s="26">
        <f t="shared" si="32"/>
        <v>1544</v>
      </c>
      <c r="D45" s="26">
        <f t="shared" si="32"/>
        <v>1574</v>
      </c>
      <c r="E45" s="26">
        <f t="shared" si="32"/>
        <v>63</v>
      </c>
      <c r="F45" s="26">
        <f t="shared" si="32"/>
        <v>57</v>
      </c>
      <c r="G45" s="26">
        <f t="shared" si="32"/>
        <v>1035</v>
      </c>
      <c r="H45" s="26">
        <f t="shared" si="32"/>
        <v>1067</v>
      </c>
      <c r="I45" s="27">
        <f t="shared" si="14"/>
        <v>27.087719298245613</v>
      </c>
      <c r="J45" s="27">
        <f t="shared" si="15"/>
        <v>24.984126984126984</v>
      </c>
      <c r="K45" s="27">
        <f t="shared" si="16"/>
        <v>18.157894736842106</v>
      </c>
      <c r="L45" s="27">
        <f>H45/E45</f>
        <v>16.936507936507937</v>
      </c>
      <c r="M45" s="28">
        <f t="shared" si="30"/>
        <v>8.9507246376811587</v>
      </c>
      <c r="N45" s="28">
        <f t="shared" si="30"/>
        <v>8.8509840674789118</v>
      </c>
      <c r="O45" s="26">
        <f t="shared" ref="O45:U45" si="33">SUM(O33:O44)</f>
        <v>6</v>
      </c>
      <c r="P45" s="26">
        <f>SUM(P33:P44)</f>
        <v>6</v>
      </c>
      <c r="Q45" s="26">
        <f t="shared" si="33"/>
        <v>3</v>
      </c>
      <c r="R45" s="26">
        <f t="shared" si="33"/>
        <v>8</v>
      </c>
      <c r="S45" s="26">
        <f t="shared" si="33"/>
        <v>9</v>
      </c>
      <c r="T45" s="26">
        <f>SUM(T33:T44)</f>
        <v>12</v>
      </c>
      <c r="U45" s="26">
        <f t="shared" si="33"/>
        <v>10</v>
      </c>
      <c r="V45" s="25">
        <f t="shared" si="17"/>
        <v>171.55555555555554</v>
      </c>
      <c r="W45" s="26">
        <f>SUM(W33:W44)</f>
        <v>145</v>
      </c>
      <c r="X45" s="29">
        <f t="shared" si="18"/>
        <v>0.37564766839378239</v>
      </c>
      <c r="Y45" s="26">
        <f>SUM(Y33:Y44)</f>
        <v>55</v>
      </c>
      <c r="Z45" s="29">
        <f t="shared" si="19"/>
        <v>0.21373056994818654</v>
      </c>
      <c r="AA45" s="30">
        <f t="shared" si="20"/>
        <v>0.5893782383419689</v>
      </c>
      <c r="AB45" s="51"/>
    </row>
    <row r="46" spans="1:28">
      <c r="A46" s="38" t="s">
        <v>32</v>
      </c>
      <c r="B46" s="2" t="s">
        <v>1</v>
      </c>
      <c r="C46" s="3" t="s">
        <v>2</v>
      </c>
      <c r="D46" s="3" t="s">
        <v>2</v>
      </c>
      <c r="E46" s="4" t="s">
        <v>3</v>
      </c>
      <c r="F46" s="4" t="s">
        <v>4</v>
      </c>
      <c r="G46" s="3" t="s">
        <v>5</v>
      </c>
      <c r="H46" s="3" t="s">
        <v>5</v>
      </c>
      <c r="I46" s="3" t="s">
        <v>6</v>
      </c>
      <c r="J46" s="3" t="s">
        <v>6</v>
      </c>
      <c r="K46" s="3" t="s">
        <v>7</v>
      </c>
      <c r="L46" s="3" t="s">
        <v>7</v>
      </c>
      <c r="M46" s="3" t="s">
        <v>8</v>
      </c>
      <c r="N46" s="3" t="s">
        <v>8</v>
      </c>
      <c r="O46" s="5">
        <v>150</v>
      </c>
      <c r="P46" s="5">
        <v>150</v>
      </c>
      <c r="Q46" s="5" t="s">
        <v>9</v>
      </c>
      <c r="R46" s="3">
        <v>50</v>
      </c>
      <c r="S46" s="3">
        <v>50</v>
      </c>
      <c r="T46" s="3" t="s">
        <v>30</v>
      </c>
      <c r="U46" s="3" t="s">
        <v>30</v>
      </c>
      <c r="V46" s="3" t="s">
        <v>10</v>
      </c>
      <c r="W46" s="2" t="s">
        <v>11</v>
      </c>
      <c r="X46" s="2" t="s">
        <v>12</v>
      </c>
      <c r="Y46" s="2" t="s">
        <v>13</v>
      </c>
      <c r="Z46" s="2" t="s">
        <v>12</v>
      </c>
      <c r="AA46" s="2" t="s">
        <v>14</v>
      </c>
      <c r="AB46" s="51"/>
    </row>
    <row r="47" spans="1:28" ht="14.5">
      <c r="A47" s="31"/>
      <c r="B47" s="7"/>
      <c r="C47" s="3" t="s">
        <v>15</v>
      </c>
      <c r="D47" s="3" t="s">
        <v>21</v>
      </c>
      <c r="E47" s="8" t="s">
        <v>17</v>
      </c>
      <c r="F47" s="8" t="s">
        <v>18</v>
      </c>
      <c r="G47" s="3" t="s">
        <v>19</v>
      </c>
      <c r="H47" s="3" t="s">
        <v>20</v>
      </c>
      <c r="I47" s="3" t="s">
        <v>15</v>
      </c>
      <c r="J47" s="3" t="s">
        <v>21</v>
      </c>
      <c r="K47" s="3" t="s">
        <v>22</v>
      </c>
      <c r="L47" s="3" t="s">
        <v>23</v>
      </c>
      <c r="M47" s="3" t="s">
        <v>15</v>
      </c>
      <c r="N47" s="3" t="s">
        <v>21</v>
      </c>
      <c r="O47" s="2" t="s">
        <v>24</v>
      </c>
      <c r="P47" s="2" t="s">
        <v>25</v>
      </c>
      <c r="Q47" s="2"/>
      <c r="R47" s="9" t="s">
        <v>24</v>
      </c>
      <c r="S47" s="39" t="s">
        <v>25</v>
      </c>
      <c r="T47" s="39" t="s">
        <v>24</v>
      </c>
      <c r="U47" s="39" t="s">
        <v>25</v>
      </c>
      <c r="V47" s="10"/>
      <c r="W47" s="11"/>
      <c r="X47" s="11"/>
      <c r="Y47" s="10"/>
      <c r="Z47" s="10"/>
      <c r="AA47" s="10"/>
      <c r="AB47" s="51"/>
    </row>
    <row r="48" spans="1:28">
      <c r="A48" s="22"/>
      <c r="B48" s="43">
        <v>1</v>
      </c>
      <c r="C48" s="44">
        <v>83</v>
      </c>
      <c r="D48" s="44">
        <v>217</v>
      </c>
      <c r="E48" s="44">
        <v>9</v>
      </c>
      <c r="F48" s="44">
        <v>10</v>
      </c>
      <c r="G48" s="44">
        <v>70</v>
      </c>
      <c r="H48" s="44">
        <v>120</v>
      </c>
      <c r="I48" s="15">
        <f t="shared" si="14"/>
        <v>8.3000000000000007</v>
      </c>
      <c r="J48" s="15">
        <f t="shared" si="15"/>
        <v>24.111111111111111</v>
      </c>
      <c r="K48" s="15">
        <f t="shared" si="16"/>
        <v>7</v>
      </c>
      <c r="L48" s="15">
        <f>H48/E48</f>
        <v>13.333333333333334</v>
      </c>
      <c r="M48" s="16">
        <f t="shared" si="30"/>
        <v>7.1142857142857148</v>
      </c>
      <c r="N48" s="16">
        <f t="shared" si="30"/>
        <v>10.85</v>
      </c>
      <c r="O48" s="14">
        <v>0</v>
      </c>
      <c r="P48" s="14">
        <v>1</v>
      </c>
      <c r="Q48" s="14">
        <v>0</v>
      </c>
      <c r="R48" s="14">
        <v>0</v>
      </c>
      <c r="S48" s="14">
        <v>1</v>
      </c>
      <c r="T48" s="14">
        <v>0</v>
      </c>
      <c r="U48" s="14">
        <v>0</v>
      </c>
      <c r="V48" s="13">
        <f t="shared" si="17"/>
        <v>83</v>
      </c>
      <c r="W48" s="13">
        <v>8</v>
      </c>
      <c r="X48" s="17">
        <f t="shared" si="18"/>
        <v>0.38554216867469882</v>
      </c>
      <c r="Y48" s="13">
        <v>3</v>
      </c>
      <c r="Z48" s="17">
        <f t="shared" si="19"/>
        <v>0.21686746987951808</v>
      </c>
      <c r="AA48" s="18">
        <f t="shared" si="20"/>
        <v>0.60240963855421692</v>
      </c>
      <c r="AB48" s="51"/>
    </row>
    <row r="49" spans="1:28">
      <c r="A49" s="110" t="s">
        <v>56</v>
      </c>
      <c r="B49" s="111"/>
      <c r="C49" s="112"/>
      <c r="D49" s="112"/>
      <c r="E49" s="113" t="s">
        <v>51</v>
      </c>
      <c r="F49" s="44"/>
      <c r="G49" s="44"/>
      <c r="H49" s="44"/>
      <c r="I49" s="15" t="e">
        <f t="shared" si="14"/>
        <v>#DIV/0!</v>
      </c>
      <c r="J49" s="15">
        <f t="shared" si="15"/>
        <v>0</v>
      </c>
      <c r="K49" s="15" t="e">
        <f t="shared" si="16"/>
        <v>#DIV/0!</v>
      </c>
      <c r="L49" s="15">
        <f>H49/E49</f>
        <v>0</v>
      </c>
      <c r="M49" s="16" t="e">
        <f t="shared" si="30"/>
        <v>#DIV/0!</v>
      </c>
      <c r="N49" s="16" t="e">
        <f t="shared" si="30"/>
        <v>#DIV/0!</v>
      </c>
      <c r="O49" s="14"/>
      <c r="P49" s="14"/>
      <c r="Q49" s="14"/>
      <c r="R49" s="14"/>
      <c r="S49" s="14"/>
      <c r="T49" s="14"/>
      <c r="U49" s="14"/>
      <c r="V49" s="13" t="e">
        <f t="shared" si="17"/>
        <v>#DIV/0!</v>
      </c>
      <c r="W49" s="13"/>
      <c r="X49" s="17" t="e">
        <f t="shared" si="18"/>
        <v>#DIV/0!</v>
      </c>
      <c r="Y49" s="13"/>
      <c r="Z49" s="17" t="e">
        <f t="shared" si="19"/>
        <v>#DIV/0!</v>
      </c>
      <c r="AA49" s="18" t="e">
        <f t="shared" si="20"/>
        <v>#DIV/0!</v>
      </c>
      <c r="AB49" s="51"/>
    </row>
    <row r="50" spans="1:28">
      <c r="A50" s="22"/>
      <c r="B50" s="43">
        <v>1</v>
      </c>
      <c r="C50" s="44">
        <v>106</v>
      </c>
      <c r="D50" s="44">
        <v>212</v>
      </c>
      <c r="E50" s="44">
        <v>9</v>
      </c>
      <c r="F50" s="44">
        <v>10</v>
      </c>
      <c r="G50" s="44">
        <v>90</v>
      </c>
      <c r="H50" s="44">
        <v>120</v>
      </c>
      <c r="I50" s="15">
        <f t="shared" si="14"/>
        <v>10.6</v>
      </c>
      <c r="J50" s="15">
        <f t="shared" si="15"/>
        <v>23.555555555555557</v>
      </c>
      <c r="K50" s="15">
        <f t="shared" si="16"/>
        <v>9</v>
      </c>
      <c r="L50" s="15">
        <f t="shared" ref="L50:L55" si="34">H49/E49</f>
        <v>0</v>
      </c>
      <c r="M50" s="16">
        <f t="shared" si="30"/>
        <v>7.0666666666666664</v>
      </c>
      <c r="N50" s="16">
        <f t="shared" si="30"/>
        <v>10.6</v>
      </c>
      <c r="O50" s="14">
        <v>0</v>
      </c>
      <c r="P50" s="14">
        <v>1</v>
      </c>
      <c r="Q50" s="14">
        <v>0</v>
      </c>
      <c r="R50" s="14">
        <v>1</v>
      </c>
      <c r="S50" s="14">
        <v>0</v>
      </c>
      <c r="T50" s="14">
        <v>1</v>
      </c>
      <c r="U50" s="14">
        <v>2</v>
      </c>
      <c r="V50" s="13">
        <f t="shared" si="17"/>
        <v>106</v>
      </c>
      <c r="W50" s="13">
        <v>9</v>
      </c>
      <c r="X50" s="17">
        <f t="shared" si="18"/>
        <v>0.33962264150943394</v>
      </c>
      <c r="Y50" s="13">
        <v>3</v>
      </c>
      <c r="Z50" s="17">
        <f t="shared" si="19"/>
        <v>0.16981132075471697</v>
      </c>
      <c r="AA50" s="18">
        <f t="shared" si="20"/>
        <v>0.50943396226415094</v>
      </c>
      <c r="AB50" s="51"/>
    </row>
    <row r="51" spans="1:28">
      <c r="A51" s="22"/>
      <c r="B51" s="43">
        <v>1</v>
      </c>
      <c r="C51" s="44">
        <v>144</v>
      </c>
      <c r="D51" s="44">
        <v>147</v>
      </c>
      <c r="E51" s="44">
        <v>4</v>
      </c>
      <c r="F51" s="44">
        <v>9</v>
      </c>
      <c r="G51" s="44">
        <v>121</v>
      </c>
      <c r="H51" s="44">
        <v>109</v>
      </c>
      <c r="I51" s="15">
        <f t="shared" si="14"/>
        <v>16</v>
      </c>
      <c r="J51" s="15">
        <f t="shared" si="15"/>
        <v>36.75</v>
      </c>
      <c r="K51" s="15">
        <f t="shared" si="16"/>
        <v>13.444444444444445</v>
      </c>
      <c r="L51" s="15">
        <f t="shared" si="34"/>
        <v>13.333333333333334</v>
      </c>
      <c r="M51" s="16">
        <f t="shared" ref="M51:N59" si="35">C51/(G51/6)</f>
        <v>7.1404958677685944</v>
      </c>
      <c r="N51" s="16">
        <f t="shared" si="35"/>
        <v>8.0917431192660541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3">
        <f t="shared" si="17"/>
        <v>144</v>
      </c>
      <c r="W51" s="13">
        <v>7</v>
      </c>
      <c r="X51" s="17">
        <f t="shared" si="18"/>
        <v>0.19444444444444445</v>
      </c>
      <c r="Y51" s="13">
        <v>6</v>
      </c>
      <c r="Z51" s="17">
        <f t="shared" si="19"/>
        <v>0.25</v>
      </c>
      <c r="AA51" s="18">
        <f t="shared" si="20"/>
        <v>0.44444444444444442</v>
      </c>
      <c r="AB51" s="51"/>
    </row>
    <row r="52" spans="1:28">
      <c r="A52" s="22"/>
      <c r="B52" s="43">
        <v>1</v>
      </c>
      <c r="C52" s="44">
        <v>147</v>
      </c>
      <c r="D52" s="44">
        <v>150</v>
      </c>
      <c r="E52" s="44">
        <v>3</v>
      </c>
      <c r="F52" s="44">
        <v>7</v>
      </c>
      <c r="G52" s="44">
        <v>120</v>
      </c>
      <c r="H52" s="44">
        <v>109</v>
      </c>
      <c r="I52" s="15">
        <f t="shared" si="14"/>
        <v>21</v>
      </c>
      <c r="J52" s="15">
        <f t="shared" si="15"/>
        <v>50</v>
      </c>
      <c r="K52" s="15">
        <f t="shared" si="16"/>
        <v>17.142857142857142</v>
      </c>
      <c r="L52" s="15">
        <f t="shared" si="34"/>
        <v>27.25</v>
      </c>
      <c r="M52" s="16">
        <f t="shared" si="35"/>
        <v>7.35</v>
      </c>
      <c r="N52" s="16">
        <f t="shared" si="35"/>
        <v>8.2568807339449535</v>
      </c>
      <c r="O52" s="14">
        <v>0</v>
      </c>
      <c r="P52" s="14">
        <v>1</v>
      </c>
      <c r="Q52" s="14">
        <v>0</v>
      </c>
      <c r="R52" s="14">
        <v>1</v>
      </c>
      <c r="S52" s="14">
        <v>1</v>
      </c>
      <c r="T52" s="14">
        <v>1</v>
      </c>
      <c r="U52" s="14">
        <v>1</v>
      </c>
      <c r="V52" s="13">
        <f t="shared" si="17"/>
        <v>147</v>
      </c>
      <c r="W52" s="13">
        <v>5</v>
      </c>
      <c r="X52" s="17">
        <f t="shared" si="18"/>
        <v>0.1360544217687075</v>
      </c>
      <c r="Y52" s="13">
        <v>5</v>
      </c>
      <c r="Z52" s="17">
        <f t="shared" si="19"/>
        <v>0.20408163265306123</v>
      </c>
      <c r="AA52" s="18">
        <f t="shared" si="20"/>
        <v>0.34013605442176875</v>
      </c>
      <c r="AB52" s="51"/>
    </row>
    <row r="53" spans="1:28">
      <c r="A53" s="22"/>
      <c r="B53" s="43">
        <v>1</v>
      </c>
      <c r="C53" s="44">
        <v>159</v>
      </c>
      <c r="D53" s="44">
        <v>162</v>
      </c>
      <c r="E53" s="44">
        <v>3</v>
      </c>
      <c r="F53" s="44">
        <v>7</v>
      </c>
      <c r="G53" s="44">
        <v>120</v>
      </c>
      <c r="H53" s="44">
        <v>78</v>
      </c>
      <c r="I53" s="15">
        <f t="shared" si="14"/>
        <v>22.714285714285715</v>
      </c>
      <c r="J53" s="15">
        <f t="shared" si="15"/>
        <v>54</v>
      </c>
      <c r="K53" s="15">
        <f t="shared" si="16"/>
        <v>17.142857142857142</v>
      </c>
      <c r="L53" s="15">
        <f t="shared" si="34"/>
        <v>36.333333333333336</v>
      </c>
      <c r="M53" s="16">
        <f t="shared" si="35"/>
        <v>7.95</v>
      </c>
      <c r="N53" s="16">
        <f t="shared" si="35"/>
        <v>12.461538461538462</v>
      </c>
      <c r="O53" s="14">
        <v>1</v>
      </c>
      <c r="P53" s="14">
        <v>1</v>
      </c>
      <c r="Q53" s="14">
        <v>0</v>
      </c>
      <c r="R53" s="14">
        <v>1</v>
      </c>
      <c r="S53" s="14">
        <v>0</v>
      </c>
      <c r="T53" s="14">
        <v>1</v>
      </c>
      <c r="U53" s="14">
        <v>1</v>
      </c>
      <c r="V53" s="13">
        <f t="shared" si="17"/>
        <v>159</v>
      </c>
      <c r="W53" s="13">
        <v>15</v>
      </c>
      <c r="X53" s="17">
        <f t="shared" si="18"/>
        <v>0.37735849056603776</v>
      </c>
      <c r="Y53" s="13">
        <v>2</v>
      </c>
      <c r="Z53" s="17">
        <f t="shared" si="19"/>
        <v>7.5471698113207544E-2</v>
      </c>
      <c r="AA53" s="18">
        <f t="shared" si="20"/>
        <v>0.45283018867924529</v>
      </c>
      <c r="AB53" s="92"/>
    </row>
    <row r="54" spans="1:28">
      <c r="A54" s="22"/>
      <c r="B54" s="12">
        <v>1</v>
      </c>
      <c r="C54" s="13">
        <v>156</v>
      </c>
      <c r="D54" s="13">
        <v>158</v>
      </c>
      <c r="E54" s="13">
        <v>1</v>
      </c>
      <c r="F54" s="13">
        <v>8</v>
      </c>
      <c r="G54" s="13">
        <v>121</v>
      </c>
      <c r="H54" s="13">
        <v>96</v>
      </c>
      <c r="I54" s="15">
        <f t="shared" si="14"/>
        <v>19.5</v>
      </c>
      <c r="J54" s="15">
        <f t="shared" si="15"/>
        <v>158</v>
      </c>
      <c r="K54" s="15">
        <f t="shared" si="16"/>
        <v>15.125</v>
      </c>
      <c r="L54" s="15">
        <f t="shared" si="34"/>
        <v>26</v>
      </c>
      <c r="M54" s="16">
        <f t="shared" si="35"/>
        <v>7.7355371900826437</v>
      </c>
      <c r="N54" s="16">
        <f t="shared" si="35"/>
        <v>9.875</v>
      </c>
      <c r="O54" s="14">
        <v>1</v>
      </c>
      <c r="P54" s="14">
        <v>1</v>
      </c>
      <c r="Q54" s="14">
        <v>0</v>
      </c>
      <c r="R54" s="14">
        <v>0</v>
      </c>
      <c r="S54" s="14">
        <v>2</v>
      </c>
      <c r="T54" s="14">
        <v>1</v>
      </c>
      <c r="U54" s="97">
        <v>1</v>
      </c>
      <c r="V54" s="13">
        <f t="shared" si="17"/>
        <v>156</v>
      </c>
      <c r="W54" s="13">
        <v>13</v>
      </c>
      <c r="X54" s="17">
        <f t="shared" si="18"/>
        <v>0.33333333333333331</v>
      </c>
      <c r="Y54" s="13">
        <v>5</v>
      </c>
      <c r="Z54" s="17">
        <f t="shared" si="19"/>
        <v>0.19230769230769232</v>
      </c>
      <c r="AA54" s="18">
        <f t="shared" si="20"/>
        <v>0.52564102564102566</v>
      </c>
      <c r="AB54" s="109" t="s">
        <v>53</v>
      </c>
    </row>
    <row r="55" spans="1:28">
      <c r="A55" s="22"/>
      <c r="B55" s="12">
        <v>1</v>
      </c>
      <c r="C55" s="13">
        <v>153</v>
      </c>
      <c r="D55" s="13">
        <v>147</v>
      </c>
      <c r="E55" s="13">
        <v>9</v>
      </c>
      <c r="F55" s="13">
        <v>7</v>
      </c>
      <c r="G55" s="13">
        <v>111</v>
      </c>
      <c r="H55" s="13">
        <v>120</v>
      </c>
      <c r="I55" s="15">
        <f t="shared" si="14"/>
        <v>21.857142857142858</v>
      </c>
      <c r="J55" s="15">
        <f t="shared" si="15"/>
        <v>16.333333333333332</v>
      </c>
      <c r="K55" s="15">
        <f t="shared" si="16"/>
        <v>15.857142857142858</v>
      </c>
      <c r="L55" s="15">
        <f t="shared" si="34"/>
        <v>96</v>
      </c>
      <c r="M55" s="16">
        <f t="shared" si="35"/>
        <v>8.2702702702702702</v>
      </c>
      <c r="N55" s="16">
        <f t="shared" si="35"/>
        <v>7.35</v>
      </c>
      <c r="O55" s="14">
        <v>1</v>
      </c>
      <c r="P55" s="14">
        <v>0</v>
      </c>
      <c r="Q55" s="14">
        <v>0</v>
      </c>
      <c r="R55" s="14">
        <v>0</v>
      </c>
      <c r="S55" s="14">
        <v>0</v>
      </c>
      <c r="T55" s="14">
        <v>1</v>
      </c>
      <c r="U55" s="14">
        <v>1</v>
      </c>
      <c r="V55" s="13">
        <f t="shared" si="17"/>
        <v>153</v>
      </c>
      <c r="W55" s="13">
        <v>13</v>
      </c>
      <c r="X55" s="17">
        <f t="shared" si="18"/>
        <v>0.33986928104575165</v>
      </c>
      <c r="Y55" s="13">
        <v>9</v>
      </c>
      <c r="Z55" s="17">
        <f t="shared" si="19"/>
        <v>0.35294117647058826</v>
      </c>
      <c r="AA55" s="18">
        <f t="shared" si="20"/>
        <v>0.69281045751633985</v>
      </c>
      <c r="AB55" s="51"/>
    </row>
    <row r="56" spans="1:28">
      <c r="A56" s="22"/>
      <c r="B56" s="12">
        <v>1</v>
      </c>
      <c r="C56" s="13">
        <v>99</v>
      </c>
      <c r="D56" s="13">
        <v>217</v>
      </c>
      <c r="E56" s="13">
        <v>9</v>
      </c>
      <c r="F56" s="13">
        <v>10</v>
      </c>
      <c r="G56" s="13">
        <v>82</v>
      </c>
      <c r="H56" s="13">
        <v>121</v>
      </c>
      <c r="I56" s="15">
        <f t="shared" si="14"/>
        <v>9.9</v>
      </c>
      <c r="J56" s="15">
        <f t="shared" si="15"/>
        <v>24.111111111111111</v>
      </c>
      <c r="K56" s="15">
        <f t="shared" si="16"/>
        <v>8.1999999999999993</v>
      </c>
      <c r="L56" s="15">
        <f>H53/E53</f>
        <v>26</v>
      </c>
      <c r="M56" s="16">
        <f t="shared" si="35"/>
        <v>7.2439024390243905</v>
      </c>
      <c r="N56" s="16">
        <f t="shared" si="35"/>
        <v>10.760330578512397</v>
      </c>
      <c r="O56" s="14">
        <v>0</v>
      </c>
      <c r="P56" s="14">
        <v>1</v>
      </c>
      <c r="Q56" s="14">
        <v>0</v>
      </c>
      <c r="R56" s="14">
        <v>0</v>
      </c>
      <c r="S56" s="14">
        <v>2</v>
      </c>
      <c r="T56" s="14">
        <v>0</v>
      </c>
      <c r="U56" s="14">
        <v>2</v>
      </c>
      <c r="V56" s="13">
        <f t="shared" si="17"/>
        <v>99</v>
      </c>
      <c r="W56" s="13">
        <v>13</v>
      </c>
      <c r="X56" s="17">
        <f t="shared" si="18"/>
        <v>0.5252525252525253</v>
      </c>
      <c r="Y56" s="13">
        <v>3</v>
      </c>
      <c r="Z56" s="17">
        <f t="shared" si="19"/>
        <v>0.18181818181818182</v>
      </c>
      <c r="AA56" s="18">
        <f t="shared" si="20"/>
        <v>0.70707070707070718</v>
      </c>
      <c r="AB56" s="51"/>
    </row>
    <row r="57" spans="1:28">
      <c r="A57" s="22"/>
      <c r="B57" s="12">
        <v>1</v>
      </c>
      <c r="C57" s="13">
        <v>143</v>
      </c>
      <c r="D57" s="13">
        <v>139</v>
      </c>
      <c r="E57" s="13">
        <v>9</v>
      </c>
      <c r="F57" s="13">
        <v>8</v>
      </c>
      <c r="G57" s="13">
        <v>121</v>
      </c>
      <c r="H57" s="13">
        <v>120</v>
      </c>
      <c r="I57" s="15">
        <f t="shared" si="14"/>
        <v>17.875</v>
      </c>
      <c r="J57" s="15">
        <f t="shared" si="15"/>
        <v>15.444444444444445</v>
      </c>
      <c r="K57" s="15">
        <f t="shared" si="16"/>
        <v>15.125</v>
      </c>
      <c r="L57" s="15">
        <f>H54/E54</f>
        <v>96</v>
      </c>
      <c r="M57" s="16">
        <f t="shared" si="35"/>
        <v>7.0909090909090908</v>
      </c>
      <c r="N57" s="16">
        <f t="shared" si="35"/>
        <v>6.95</v>
      </c>
      <c r="O57" s="14">
        <v>0</v>
      </c>
      <c r="P57" s="14">
        <v>0</v>
      </c>
      <c r="Q57" s="14">
        <v>0</v>
      </c>
      <c r="R57" s="14">
        <v>1</v>
      </c>
      <c r="S57" s="14">
        <v>0</v>
      </c>
      <c r="T57" s="14">
        <v>0</v>
      </c>
      <c r="U57" s="14">
        <v>1</v>
      </c>
      <c r="V57" s="13">
        <f t="shared" si="17"/>
        <v>143</v>
      </c>
      <c r="W57" s="13">
        <v>11</v>
      </c>
      <c r="X57" s="17">
        <f t="shared" si="18"/>
        <v>0.30769230769230771</v>
      </c>
      <c r="Y57" s="13">
        <v>5</v>
      </c>
      <c r="Z57" s="17">
        <f t="shared" si="19"/>
        <v>0.20979020979020979</v>
      </c>
      <c r="AA57" s="18">
        <f t="shared" si="20"/>
        <v>0.5174825174825175</v>
      </c>
      <c r="AB57" s="51"/>
    </row>
    <row r="58" spans="1:28">
      <c r="A58" s="22"/>
      <c r="B58" s="12"/>
      <c r="C58" s="13"/>
      <c r="D58" s="13"/>
      <c r="E58" s="13"/>
      <c r="F58" s="13"/>
      <c r="G58" s="13"/>
      <c r="H58" s="13"/>
      <c r="I58" s="15" t="e">
        <f t="shared" si="14"/>
        <v>#DIV/0!</v>
      </c>
      <c r="J58" s="15" t="e">
        <f t="shared" si="15"/>
        <v>#DIV/0!</v>
      </c>
      <c r="K58" s="15" t="e">
        <f t="shared" si="16"/>
        <v>#DIV/0!</v>
      </c>
      <c r="L58" s="15">
        <f>H55/E55</f>
        <v>13.333333333333334</v>
      </c>
      <c r="M58" s="16" t="e">
        <f t="shared" si="35"/>
        <v>#DIV/0!</v>
      </c>
      <c r="N58" s="16" t="e">
        <f t="shared" si="35"/>
        <v>#DIV/0!</v>
      </c>
      <c r="O58" s="14"/>
      <c r="P58" s="14"/>
      <c r="Q58" s="14"/>
      <c r="R58" s="14"/>
      <c r="S58" s="14"/>
      <c r="T58" s="14"/>
      <c r="U58" s="14"/>
      <c r="V58" s="13" t="e">
        <f t="shared" si="17"/>
        <v>#DIV/0!</v>
      </c>
      <c r="W58" s="13"/>
      <c r="X58" s="17" t="e">
        <f t="shared" si="18"/>
        <v>#DIV/0!</v>
      </c>
      <c r="Y58" s="13"/>
      <c r="Z58" s="17" t="e">
        <f t="shared" si="19"/>
        <v>#DIV/0!</v>
      </c>
      <c r="AA58" s="18" t="e">
        <f t="shared" si="20"/>
        <v>#DIV/0!</v>
      </c>
      <c r="AB58" s="51"/>
    </row>
    <row r="59" spans="1:28">
      <c r="A59" s="24" t="s">
        <v>28</v>
      </c>
      <c r="B59" s="25">
        <f>SUM(B48:B58)</f>
        <v>9</v>
      </c>
      <c r="C59" s="26">
        <f t="shared" ref="C59:H59" si="36">SUM(C48:C58)</f>
        <v>1190</v>
      </c>
      <c r="D59" s="26">
        <f t="shared" si="36"/>
        <v>1549</v>
      </c>
      <c r="E59" s="26">
        <f t="shared" si="36"/>
        <v>56</v>
      </c>
      <c r="F59" s="26">
        <f t="shared" si="36"/>
        <v>76</v>
      </c>
      <c r="G59" s="26">
        <f t="shared" si="36"/>
        <v>956</v>
      </c>
      <c r="H59" s="26">
        <f t="shared" si="36"/>
        <v>993</v>
      </c>
      <c r="I59" s="27">
        <f t="shared" si="14"/>
        <v>15.657894736842104</v>
      </c>
      <c r="J59" s="27">
        <f t="shared" si="15"/>
        <v>27.660714285714285</v>
      </c>
      <c r="K59" s="27">
        <f t="shared" si="16"/>
        <v>12.578947368421053</v>
      </c>
      <c r="L59" s="27">
        <f>H59/E59</f>
        <v>17.732142857142858</v>
      </c>
      <c r="M59" s="28">
        <f t="shared" si="35"/>
        <v>7.4686192468619241</v>
      </c>
      <c r="N59" s="28">
        <f t="shared" si="35"/>
        <v>9.359516616314199</v>
      </c>
      <c r="O59" s="26">
        <f t="shared" ref="O59:U59" si="37">SUM(O48:O58)</f>
        <v>3</v>
      </c>
      <c r="P59" s="26">
        <f>SUM(P48:P58)</f>
        <v>6</v>
      </c>
      <c r="Q59" s="26">
        <f t="shared" si="37"/>
        <v>0</v>
      </c>
      <c r="R59" s="26">
        <f t="shared" si="37"/>
        <v>4</v>
      </c>
      <c r="S59" s="26">
        <f t="shared" si="37"/>
        <v>6</v>
      </c>
      <c r="T59" s="26">
        <f t="shared" si="37"/>
        <v>5</v>
      </c>
      <c r="U59" s="26">
        <f t="shared" si="37"/>
        <v>9</v>
      </c>
      <c r="V59" s="25">
        <f t="shared" si="17"/>
        <v>132.22222222222223</v>
      </c>
      <c r="W59" s="26">
        <f>SUM(W48:W58)</f>
        <v>94</v>
      </c>
      <c r="X59" s="29">
        <f t="shared" si="18"/>
        <v>0.31596638655462184</v>
      </c>
      <c r="Y59" s="26">
        <f>SUM(Y48:Y58)</f>
        <v>41</v>
      </c>
      <c r="Z59" s="29">
        <f t="shared" si="19"/>
        <v>0.20672268907563024</v>
      </c>
      <c r="AA59" s="30">
        <f t="shared" si="20"/>
        <v>0.52268907563025202</v>
      </c>
      <c r="AB59" s="51"/>
    </row>
    <row r="60" spans="1:28">
      <c r="AB60" s="51"/>
    </row>
    <row r="61" spans="1:28">
      <c r="A61" s="38" t="s">
        <v>33</v>
      </c>
      <c r="B61" s="2" t="s">
        <v>1</v>
      </c>
      <c r="C61" s="3" t="s">
        <v>2</v>
      </c>
      <c r="D61" s="3" t="s">
        <v>2</v>
      </c>
      <c r="E61" s="4" t="s">
        <v>3</v>
      </c>
      <c r="F61" s="4" t="s">
        <v>4</v>
      </c>
      <c r="G61" s="3" t="s">
        <v>5</v>
      </c>
      <c r="H61" s="3" t="s">
        <v>5</v>
      </c>
      <c r="I61" s="3" t="s">
        <v>6</v>
      </c>
      <c r="J61" s="3" t="s">
        <v>6</v>
      </c>
      <c r="K61" s="3" t="s">
        <v>7</v>
      </c>
      <c r="L61" s="3" t="s">
        <v>7</v>
      </c>
      <c r="M61" s="3" t="s">
        <v>8</v>
      </c>
      <c r="N61" s="3" t="s">
        <v>8</v>
      </c>
      <c r="O61" s="5">
        <v>150</v>
      </c>
      <c r="P61" s="5">
        <v>150</v>
      </c>
      <c r="Q61" s="5" t="s">
        <v>9</v>
      </c>
      <c r="R61" s="3">
        <v>50</v>
      </c>
      <c r="S61" s="3">
        <v>50</v>
      </c>
      <c r="T61" s="3" t="s">
        <v>30</v>
      </c>
      <c r="U61" s="3" t="s">
        <v>30</v>
      </c>
      <c r="V61" s="3" t="s">
        <v>10</v>
      </c>
      <c r="W61" s="2" t="s">
        <v>11</v>
      </c>
      <c r="X61" s="2" t="s">
        <v>12</v>
      </c>
      <c r="Y61" s="2" t="s">
        <v>13</v>
      </c>
      <c r="Z61" s="2" t="s">
        <v>12</v>
      </c>
      <c r="AA61" s="2" t="s">
        <v>14</v>
      </c>
      <c r="AB61" s="51"/>
    </row>
    <row r="62" spans="1:28" ht="14.5">
      <c r="A62" s="41"/>
      <c r="B62" s="7"/>
      <c r="C62" s="3" t="s">
        <v>15</v>
      </c>
      <c r="D62" s="3" t="s">
        <v>21</v>
      </c>
      <c r="E62" s="8" t="s">
        <v>17</v>
      </c>
      <c r="F62" s="8" t="s">
        <v>18</v>
      </c>
      <c r="G62" s="3" t="s">
        <v>19</v>
      </c>
      <c r="H62" s="3" t="s">
        <v>20</v>
      </c>
      <c r="I62" s="3" t="s">
        <v>15</v>
      </c>
      <c r="J62" s="3" t="s">
        <v>21</v>
      </c>
      <c r="K62" s="3" t="s">
        <v>22</v>
      </c>
      <c r="L62" s="3" t="s">
        <v>23</v>
      </c>
      <c r="M62" s="3" t="s">
        <v>15</v>
      </c>
      <c r="N62" s="3" t="s">
        <v>21</v>
      </c>
      <c r="O62" s="2" t="s">
        <v>24</v>
      </c>
      <c r="P62" s="2" t="s">
        <v>25</v>
      </c>
      <c r="Q62" s="2"/>
      <c r="R62" s="9" t="s">
        <v>24</v>
      </c>
      <c r="S62" s="39" t="s">
        <v>25</v>
      </c>
      <c r="T62" s="39" t="s">
        <v>24</v>
      </c>
      <c r="U62" s="39" t="s">
        <v>25</v>
      </c>
      <c r="V62" s="45"/>
      <c r="W62" s="11"/>
      <c r="X62" s="11"/>
      <c r="Y62" s="10"/>
      <c r="Z62" s="10"/>
      <c r="AA62" s="10"/>
      <c r="AB62" s="51"/>
    </row>
    <row r="63" spans="1:28">
      <c r="A63" s="110" t="s">
        <v>54</v>
      </c>
      <c r="B63" s="111"/>
      <c r="C63" s="112"/>
      <c r="D63" s="14"/>
      <c r="E63" s="105"/>
      <c r="F63" s="13"/>
      <c r="G63" s="13"/>
      <c r="H63" s="13"/>
      <c r="I63" s="15" t="e">
        <f t="shared" ref="I63:I90" si="38">C63/F63</f>
        <v>#DIV/0!</v>
      </c>
      <c r="J63" s="15" t="e">
        <f t="shared" ref="J63:J90" si="39">D63/E63</f>
        <v>#DIV/0!</v>
      </c>
      <c r="K63" s="15" t="e">
        <f t="shared" ref="K63:K90" si="40">G63/F63</f>
        <v>#DIV/0!</v>
      </c>
      <c r="L63" s="15" t="e">
        <f>H63/E63</f>
        <v>#DIV/0!</v>
      </c>
      <c r="M63" s="16" t="e">
        <f t="shared" ref="M63:N90" si="41">C63/(G63/6)</f>
        <v>#DIV/0!</v>
      </c>
      <c r="N63" s="16" t="e">
        <f t="shared" si="41"/>
        <v>#DIV/0!</v>
      </c>
      <c r="O63" s="14"/>
      <c r="P63" s="14"/>
      <c r="Q63" s="14"/>
      <c r="R63" s="14"/>
      <c r="S63" s="14"/>
      <c r="T63" s="14"/>
      <c r="U63" s="14"/>
      <c r="V63" s="13" t="e">
        <f t="shared" ref="V63:V90" si="42">C63/B63</f>
        <v>#DIV/0!</v>
      </c>
      <c r="W63" s="13"/>
      <c r="X63" s="17" t="e">
        <f t="shared" ref="X63:X76" si="43">W63*4/C63</f>
        <v>#DIV/0!</v>
      </c>
      <c r="Y63" s="13"/>
      <c r="Z63" s="17" t="e">
        <f t="shared" ref="Z63:Z90" si="44">Y63*6/C63</f>
        <v>#DIV/0!</v>
      </c>
      <c r="AA63" s="18" t="e">
        <f t="shared" ref="AA63:AA90" si="45">X63+Z63</f>
        <v>#DIV/0!</v>
      </c>
      <c r="AB63" s="51"/>
    </row>
    <row r="64" spans="1:28">
      <c r="A64" s="21"/>
      <c r="B64" s="19">
        <v>1</v>
      </c>
      <c r="C64" s="13">
        <v>176</v>
      </c>
      <c r="D64" s="13">
        <v>144</v>
      </c>
      <c r="E64" s="13">
        <v>7</v>
      </c>
      <c r="F64" s="13">
        <v>5</v>
      </c>
      <c r="G64" s="13">
        <v>120</v>
      </c>
      <c r="H64" s="13">
        <v>121</v>
      </c>
      <c r="I64" s="15">
        <f t="shared" si="38"/>
        <v>35.200000000000003</v>
      </c>
      <c r="J64" s="15">
        <f t="shared" si="39"/>
        <v>20.571428571428573</v>
      </c>
      <c r="K64" s="15">
        <f t="shared" si="40"/>
        <v>24</v>
      </c>
      <c r="L64" s="15">
        <f t="shared" ref="L64:L75" si="46">H64/E64</f>
        <v>17.285714285714285</v>
      </c>
      <c r="M64" s="16">
        <f t="shared" si="41"/>
        <v>8.8000000000000007</v>
      </c>
      <c r="N64" s="16">
        <f t="shared" si="41"/>
        <v>7.1404958677685944</v>
      </c>
      <c r="O64" s="14">
        <v>1</v>
      </c>
      <c r="P64" s="14">
        <v>0</v>
      </c>
      <c r="Q64" s="14">
        <v>0</v>
      </c>
      <c r="R64" s="14">
        <v>1</v>
      </c>
      <c r="S64" s="14">
        <v>1</v>
      </c>
      <c r="T64" s="14">
        <v>1</v>
      </c>
      <c r="U64" s="14">
        <v>1</v>
      </c>
      <c r="V64" s="13">
        <f t="shared" si="42"/>
        <v>176</v>
      </c>
      <c r="W64" s="13">
        <v>14</v>
      </c>
      <c r="X64" s="17">
        <f t="shared" si="43"/>
        <v>0.31818181818181818</v>
      </c>
      <c r="Y64" s="13">
        <v>8</v>
      </c>
      <c r="Z64" s="17">
        <f t="shared" si="44"/>
        <v>0.27272727272727271</v>
      </c>
      <c r="AA64" s="18">
        <f t="shared" si="45"/>
        <v>0.59090909090909083</v>
      </c>
      <c r="AB64" s="51"/>
    </row>
    <row r="65" spans="1:28">
      <c r="A65" s="21"/>
      <c r="B65" s="19">
        <v>1</v>
      </c>
      <c r="C65" s="13">
        <v>144</v>
      </c>
      <c r="D65" s="13">
        <v>145</v>
      </c>
      <c r="E65" s="13">
        <v>6</v>
      </c>
      <c r="F65" s="13">
        <v>9</v>
      </c>
      <c r="G65" s="13">
        <v>120</v>
      </c>
      <c r="H65" s="13">
        <v>120</v>
      </c>
      <c r="I65" s="15">
        <f t="shared" si="38"/>
        <v>16</v>
      </c>
      <c r="J65" s="15">
        <f t="shared" si="39"/>
        <v>24.166666666666668</v>
      </c>
      <c r="K65" s="15">
        <f t="shared" si="40"/>
        <v>13.333333333333334</v>
      </c>
      <c r="L65" s="15">
        <f t="shared" si="46"/>
        <v>20</v>
      </c>
      <c r="M65" s="16">
        <f t="shared" si="41"/>
        <v>7.2</v>
      </c>
      <c r="N65" s="16">
        <f t="shared" si="41"/>
        <v>7.25</v>
      </c>
      <c r="O65" s="14">
        <v>0</v>
      </c>
      <c r="P65" s="14">
        <v>0</v>
      </c>
      <c r="Q65" s="14">
        <v>0</v>
      </c>
      <c r="R65" s="14">
        <v>1</v>
      </c>
      <c r="S65" s="14">
        <v>0</v>
      </c>
      <c r="T65" s="14">
        <v>0</v>
      </c>
      <c r="U65" s="14">
        <v>2</v>
      </c>
      <c r="V65" s="13">
        <f t="shared" si="42"/>
        <v>144</v>
      </c>
      <c r="W65" s="13">
        <v>13</v>
      </c>
      <c r="X65" s="17">
        <f t="shared" si="43"/>
        <v>0.3611111111111111</v>
      </c>
      <c r="Y65" s="13">
        <v>3</v>
      </c>
      <c r="Z65" s="17">
        <f t="shared" si="44"/>
        <v>0.125</v>
      </c>
      <c r="AA65" s="18">
        <f t="shared" si="45"/>
        <v>0.4861111111111111</v>
      </c>
      <c r="AB65" s="51"/>
    </row>
    <row r="66" spans="1:28">
      <c r="A66" s="21"/>
      <c r="B66" s="12">
        <v>1</v>
      </c>
      <c r="C66" s="40">
        <v>206</v>
      </c>
      <c r="D66" s="40">
        <v>208</v>
      </c>
      <c r="E66" s="40">
        <v>8</v>
      </c>
      <c r="F66" s="40">
        <v>7</v>
      </c>
      <c r="G66" s="40">
        <v>122</v>
      </c>
      <c r="H66" s="40">
        <v>122</v>
      </c>
      <c r="I66" s="15">
        <f t="shared" si="38"/>
        <v>29.428571428571427</v>
      </c>
      <c r="J66" s="15">
        <f t="shared" si="39"/>
        <v>26</v>
      </c>
      <c r="K66" s="15">
        <f t="shared" si="40"/>
        <v>17.428571428571427</v>
      </c>
      <c r="L66" s="15">
        <f t="shared" si="46"/>
        <v>15.25</v>
      </c>
      <c r="M66" s="16">
        <f t="shared" si="41"/>
        <v>10.131147540983607</v>
      </c>
      <c r="N66" s="16">
        <f t="shared" si="41"/>
        <v>10.229508196721312</v>
      </c>
      <c r="O66" s="14">
        <v>1</v>
      </c>
      <c r="P66" s="14">
        <v>1</v>
      </c>
      <c r="Q66" s="14">
        <v>1</v>
      </c>
      <c r="R66" s="97">
        <v>1</v>
      </c>
      <c r="S66" s="14">
        <v>2</v>
      </c>
      <c r="T66" s="14">
        <v>1</v>
      </c>
      <c r="U66" s="14">
        <v>2</v>
      </c>
      <c r="V66" s="13">
        <f t="shared" si="42"/>
        <v>206</v>
      </c>
      <c r="W66" s="13">
        <v>15</v>
      </c>
      <c r="X66" s="17">
        <f t="shared" si="43"/>
        <v>0.29126213592233008</v>
      </c>
      <c r="Y66" s="13">
        <v>9</v>
      </c>
      <c r="Z66" s="17">
        <f t="shared" si="44"/>
        <v>0.26213592233009708</v>
      </c>
      <c r="AA66" s="18">
        <f t="shared" si="45"/>
        <v>0.55339805825242716</v>
      </c>
      <c r="AB66" s="104" t="s">
        <v>53</v>
      </c>
    </row>
    <row r="67" spans="1:28">
      <c r="A67" s="110" t="s">
        <v>55</v>
      </c>
      <c r="B67" s="111"/>
      <c r="C67" s="114"/>
      <c r="D67" s="40"/>
      <c r="E67" s="40"/>
      <c r="F67" s="40"/>
      <c r="G67" s="40"/>
      <c r="H67" s="40"/>
      <c r="I67" s="15"/>
      <c r="J67" s="15"/>
      <c r="K67" s="15"/>
      <c r="L67" s="15"/>
      <c r="M67" s="16"/>
      <c r="N67" s="16"/>
      <c r="O67" s="14"/>
      <c r="P67" s="14"/>
      <c r="Q67" s="14"/>
      <c r="R67" s="14"/>
      <c r="S67" s="14"/>
      <c r="T67" s="14"/>
      <c r="U67" s="14"/>
      <c r="V67" s="13"/>
      <c r="W67" s="13"/>
      <c r="X67" s="17"/>
      <c r="Y67" s="13"/>
      <c r="Z67" s="17"/>
      <c r="AA67" s="18"/>
      <c r="AB67" s="104"/>
    </row>
    <row r="68" spans="1:28">
      <c r="B68" s="12">
        <v>1</v>
      </c>
      <c r="C68" s="40">
        <v>139</v>
      </c>
      <c r="D68" s="40">
        <v>138</v>
      </c>
      <c r="E68" s="40">
        <v>9</v>
      </c>
      <c r="F68" s="40">
        <v>5</v>
      </c>
      <c r="G68" s="40">
        <v>111</v>
      </c>
      <c r="H68" s="40">
        <v>120</v>
      </c>
      <c r="I68" s="15">
        <f t="shared" si="38"/>
        <v>27.8</v>
      </c>
      <c r="J68" s="15">
        <f t="shared" si="39"/>
        <v>15.333333333333334</v>
      </c>
      <c r="K68" s="15">
        <f t="shared" si="40"/>
        <v>22.2</v>
      </c>
      <c r="L68" s="15">
        <f t="shared" si="46"/>
        <v>13.333333333333334</v>
      </c>
      <c r="M68" s="16">
        <f t="shared" si="41"/>
        <v>7.5135135135135132</v>
      </c>
      <c r="N68" s="16">
        <f t="shared" si="41"/>
        <v>6.9</v>
      </c>
      <c r="O68" s="14">
        <v>0</v>
      </c>
      <c r="P68" s="14">
        <v>0</v>
      </c>
      <c r="Q68" s="14">
        <v>0</v>
      </c>
      <c r="R68" s="14">
        <v>1</v>
      </c>
      <c r="S68" s="14">
        <v>0</v>
      </c>
      <c r="T68" s="14">
        <v>0</v>
      </c>
      <c r="U68" s="14">
        <v>1</v>
      </c>
      <c r="V68" s="13">
        <f t="shared" si="42"/>
        <v>139</v>
      </c>
      <c r="W68" s="13">
        <v>12</v>
      </c>
      <c r="X68" s="17">
        <f t="shared" si="43"/>
        <v>0.34532374100719426</v>
      </c>
      <c r="Y68" s="13">
        <v>3</v>
      </c>
      <c r="Z68" s="17">
        <f t="shared" si="44"/>
        <v>0.12949640287769784</v>
      </c>
      <c r="AA68" s="18">
        <f t="shared" si="45"/>
        <v>0.47482014388489213</v>
      </c>
      <c r="AB68" s="51"/>
    </row>
    <row r="69" spans="1:28">
      <c r="A69" s="22"/>
      <c r="B69" s="12">
        <v>1</v>
      </c>
      <c r="C69" s="40">
        <v>162</v>
      </c>
      <c r="D69" s="40">
        <v>159</v>
      </c>
      <c r="E69" s="40">
        <v>7</v>
      </c>
      <c r="F69" s="40">
        <v>3</v>
      </c>
      <c r="G69" s="40">
        <v>78</v>
      </c>
      <c r="H69" s="40">
        <v>120</v>
      </c>
      <c r="I69" s="15">
        <f t="shared" si="38"/>
        <v>54</v>
      </c>
      <c r="J69" s="15">
        <f t="shared" si="39"/>
        <v>22.714285714285715</v>
      </c>
      <c r="K69" s="15">
        <f t="shared" si="40"/>
        <v>26</v>
      </c>
      <c r="L69" s="15">
        <f t="shared" si="46"/>
        <v>17.142857142857142</v>
      </c>
      <c r="M69" s="16">
        <f t="shared" si="41"/>
        <v>12.461538461538462</v>
      </c>
      <c r="N69" s="16">
        <f t="shared" si="41"/>
        <v>7.95</v>
      </c>
      <c r="O69" s="14">
        <v>1</v>
      </c>
      <c r="P69" s="14">
        <v>1</v>
      </c>
      <c r="Q69" s="14">
        <v>0</v>
      </c>
      <c r="R69" s="14">
        <v>0</v>
      </c>
      <c r="S69" s="14">
        <v>1</v>
      </c>
      <c r="T69" s="14">
        <v>1</v>
      </c>
      <c r="U69" s="14">
        <v>1</v>
      </c>
      <c r="V69" s="13">
        <f t="shared" si="42"/>
        <v>162</v>
      </c>
      <c r="W69" s="13">
        <v>19</v>
      </c>
      <c r="X69" s="17">
        <f t="shared" si="43"/>
        <v>0.46913580246913578</v>
      </c>
      <c r="Y69" s="13">
        <v>4</v>
      </c>
      <c r="Z69" s="17">
        <f t="shared" si="44"/>
        <v>0.14814814814814814</v>
      </c>
      <c r="AA69" s="18">
        <f t="shared" si="45"/>
        <v>0.61728395061728392</v>
      </c>
      <c r="AB69" s="92"/>
    </row>
    <row r="70" spans="1:28">
      <c r="A70" s="22"/>
      <c r="B70" s="12">
        <v>1</v>
      </c>
      <c r="C70" s="40">
        <v>88</v>
      </c>
      <c r="D70" s="40">
        <v>150</v>
      </c>
      <c r="E70" s="40">
        <v>8</v>
      </c>
      <c r="F70" s="40">
        <v>10</v>
      </c>
      <c r="G70" s="40">
        <v>89</v>
      </c>
      <c r="H70" s="40">
        <v>121</v>
      </c>
      <c r="I70" s="15">
        <f t="shared" si="38"/>
        <v>8.8000000000000007</v>
      </c>
      <c r="J70" s="15">
        <f t="shared" si="39"/>
        <v>18.75</v>
      </c>
      <c r="K70" s="15">
        <f t="shared" si="40"/>
        <v>8.9</v>
      </c>
      <c r="L70" s="15">
        <f t="shared" si="46"/>
        <v>15.125</v>
      </c>
      <c r="M70" s="16">
        <f t="shared" si="41"/>
        <v>5.9325842696629207</v>
      </c>
      <c r="N70" s="16">
        <f t="shared" si="41"/>
        <v>7.438016528925619</v>
      </c>
      <c r="O70" s="14">
        <v>0</v>
      </c>
      <c r="P70" s="14">
        <v>1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3">
        <f t="shared" si="42"/>
        <v>88</v>
      </c>
      <c r="W70" s="13">
        <v>9</v>
      </c>
      <c r="X70" s="17">
        <v>0.03</v>
      </c>
      <c r="Y70" s="13">
        <v>2</v>
      </c>
      <c r="Z70" s="17">
        <f t="shared" si="44"/>
        <v>0.13636363636363635</v>
      </c>
      <c r="AA70" s="18">
        <f t="shared" si="45"/>
        <v>0.16636363636363635</v>
      </c>
      <c r="AB70" s="92"/>
    </row>
    <row r="71" spans="1:28">
      <c r="A71" s="22"/>
      <c r="B71" s="12">
        <v>1</v>
      </c>
      <c r="C71" s="40">
        <v>153</v>
      </c>
      <c r="D71" s="40">
        <v>209</v>
      </c>
      <c r="E71" s="40">
        <v>6</v>
      </c>
      <c r="F71" s="40">
        <v>10</v>
      </c>
      <c r="G71" s="40">
        <v>115</v>
      </c>
      <c r="H71" s="40">
        <v>120</v>
      </c>
      <c r="I71" s="15">
        <f t="shared" si="38"/>
        <v>15.3</v>
      </c>
      <c r="J71" s="15">
        <f t="shared" si="39"/>
        <v>34.833333333333336</v>
      </c>
      <c r="K71" s="15">
        <f t="shared" si="40"/>
        <v>11.5</v>
      </c>
      <c r="L71" s="15">
        <f t="shared" si="46"/>
        <v>20</v>
      </c>
      <c r="M71" s="16">
        <f t="shared" si="41"/>
        <v>7.9826086956521731</v>
      </c>
      <c r="N71" s="16">
        <f t="shared" si="41"/>
        <v>10.45</v>
      </c>
      <c r="O71" s="14">
        <v>1</v>
      </c>
      <c r="P71" s="14">
        <v>1</v>
      </c>
      <c r="Q71" s="14">
        <v>0</v>
      </c>
      <c r="R71" s="14">
        <v>1</v>
      </c>
      <c r="S71" s="14">
        <v>1</v>
      </c>
      <c r="T71" s="14">
        <v>0</v>
      </c>
      <c r="U71" s="14">
        <v>2</v>
      </c>
      <c r="V71" s="13">
        <f t="shared" si="42"/>
        <v>153</v>
      </c>
      <c r="W71" s="13">
        <v>18</v>
      </c>
      <c r="X71" s="17">
        <f t="shared" si="43"/>
        <v>0.47058823529411764</v>
      </c>
      <c r="Y71" s="13">
        <v>5</v>
      </c>
      <c r="Z71" s="17">
        <f t="shared" si="44"/>
        <v>0.19607843137254902</v>
      </c>
      <c r="AA71" s="18">
        <f t="shared" si="45"/>
        <v>0.66666666666666663</v>
      </c>
      <c r="AB71" s="92"/>
    </row>
    <row r="72" spans="1:28">
      <c r="B72" s="12">
        <v>1</v>
      </c>
      <c r="C72" s="46">
        <v>165</v>
      </c>
      <c r="D72" s="46">
        <v>194</v>
      </c>
      <c r="E72" s="46">
        <v>6</v>
      </c>
      <c r="F72" s="46">
        <v>5</v>
      </c>
      <c r="G72" s="46">
        <v>120</v>
      </c>
      <c r="H72" s="46">
        <v>120</v>
      </c>
      <c r="I72" s="15">
        <f t="shared" si="38"/>
        <v>33</v>
      </c>
      <c r="J72" s="15">
        <f t="shared" si="39"/>
        <v>32.333333333333336</v>
      </c>
      <c r="K72" s="15">
        <f t="shared" si="40"/>
        <v>24</v>
      </c>
      <c r="L72" s="15">
        <f t="shared" si="46"/>
        <v>20</v>
      </c>
      <c r="M72" s="16">
        <f t="shared" si="41"/>
        <v>8.25</v>
      </c>
      <c r="N72" s="16">
        <f t="shared" si="41"/>
        <v>9.6999999999999993</v>
      </c>
      <c r="O72" s="14">
        <v>1</v>
      </c>
      <c r="P72" s="14">
        <v>1</v>
      </c>
      <c r="Q72" s="14">
        <v>0</v>
      </c>
      <c r="R72" s="14">
        <v>0</v>
      </c>
      <c r="S72" s="14">
        <v>1</v>
      </c>
      <c r="T72" s="14">
        <v>1</v>
      </c>
      <c r="U72" s="14">
        <v>2</v>
      </c>
      <c r="V72" s="13">
        <f t="shared" si="42"/>
        <v>165</v>
      </c>
      <c r="W72" s="13">
        <v>15</v>
      </c>
      <c r="X72" s="17">
        <f t="shared" si="43"/>
        <v>0.36363636363636365</v>
      </c>
      <c r="Y72" s="13">
        <v>5</v>
      </c>
      <c r="Z72" s="17">
        <f t="shared" si="44"/>
        <v>0.18181818181818182</v>
      </c>
      <c r="AA72" s="18">
        <f t="shared" si="45"/>
        <v>0.54545454545454541</v>
      </c>
      <c r="AB72" s="92"/>
    </row>
    <row r="73" spans="1:28">
      <c r="B73" s="12"/>
      <c r="C73" s="46"/>
      <c r="D73" s="46"/>
      <c r="E73" s="46"/>
      <c r="F73" s="46"/>
      <c r="G73" s="46"/>
      <c r="H73" s="46"/>
      <c r="I73" s="15" t="e">
        <f t="shared" si="38"/>
        <v>#DIV/0!</v>
      </c>
      <c r="J73" s="15" t="e">
        <f t="shared" si="39"/>
        <v>#DIV/0!</v>
      </c>
      <c r="K73" s="15" t="e">
        <f t="shared" si="40"/>
        <v>#DIV/0!</v>
      </c>
      <c r="L73" s="15" t="e">
        <f t="shared" si="46"/>
        <v>#DIV/0!</v>
      </c>
      <c r="M73" s="16" t="e">
        <f t="shared" si="41"/>
        <v>#DIV/0!</v>
      </c>
      <c r="N73" s="16" t="e">
        <f t="shared" si="41"/>
        <v>#DIV/0!</v>
      </c>
      <c r="O73" s="14"/>
      <c r="P73" s="14"/>
      <c r="Q73" s="14"/>
      <c r="R73" s="14"/>
      <c r="S73" s="14"/>
      <c r="T73" s="14"/>
      <c r="U73" s="14"/>
      <c r="V73" s="13" t="e">
        <f t="shared" si="42"/>
        <v>#DIV/0!</v>
      </c>
      <c r="W73" s="13"/>
      <c r="X73" s="17" t="e">
        <f t="shared" si="43"/>
        <v>#DIV/0!</v>
      </c>
      <c r="Y73" s="13"/>
      <c r="Z73" s="17" t="e">
        <f t="shared" si="44"/>
        <v>#DIV/0!</v>
      </c>
      <c r="AA73" s="18" t="e">
        <f t="shared" si="45"/>
        <v>#DIV/0!</v>
      </c>
      <c r="AB73" s="92"/>
    </row>
    <row r="74" spans="1:28">
      <c r="B74" s="12"/>
      <c r="C74" s="46"/>
      <c r="D74" s="46"/>
      <c r="E74" s="46"/>
      <c r="F74" s="46"/>
      <c r="G74" s="46"/>
      <c r="H74" s="46"/>
      <c r="I74" s="15" t="e">
        <f t="shared" si="38"/>
        <v>#DIV/0!</v>
      </c>
      <c r="J74" s="15" t="e">
        <f t="shared" si="39"/>
        <v>#DIV/0!</v>
      </c>
      <c r="K74" s="15" t="e">
        <f t="shared" si="40"/>
        <v>#DIV/0!</v>
      </c>
      <c r="L74" s="15" t="e">
        <f t="shared" si="46"/>
        <v>#DIV/0!</v>
      </c>
      <c r="M74" s="16" t="e">
        <f t="shared" si="41"/>
        <v>#DIV/0!</v>
      </c>
      <c r="N74" s="16" t="e">
        <f t="shared" si="41"/>
        <v>#DIV/0!</v>
      </c>
      <c r="O74" s="14"/>
      <c r="P74" s="14"/>
      <c r="Q74" s="14"/>
      <c r="R74" s="14"/>
      <c r="S74" s="14"/>
      <c r="T74" s="14"/>
      <c r="U74" s="14"/>
      <c r="V74" s="13" t="e">
        <f t="shared" si="42"/>
        <v>#DIV/0!</v>
      </c>
      <c r="W74" s="13"/>
      <c r="X74" s="17" t="e">
        <f t="shared" si="43"/>
        <v>#DIV/0!</v>
      </c>
      <c r="Y74" s="13"/>
      <c r="Z74" s="17" t="e">
        <f t="shared" si="44"/>
        <v>#DIV/0!</v>
      </c>
      <c r="AA74" s="18" t="e">
        <f t="shared" si="45"/>
        <v>#DIV/0!</v>
      </c>
      <c r="AB74" s="51"/>
    </row>
    <row r="75" spans="1:28">
      <c r="B75" s="12"/>
      <c r="C75" s="46"/>
      <c r="D75" s="46"/>
      <c r="E75" s="46"/>
      <c r="F75" s="46"/>
      <c r="G75" s="46"/>
      <c r="H75" s="46"/>
      <c r="I75" s="15" t="e">
        <f t="shared" si="38"/>
        <v>#DIV/0!</v>
      </c>
      <c r="J75" s="15" t="e">
        <f t="shared" si="39"/>
        <v>#DIV/0!</v>
      </c>
      <c r="K75" s="15" t="e">
        <f t="shared" si="40"/>
        <v>#DIV/0!</v>
      </c>
      <c r="L75" s="15" t="e">
        <f t="shared" si="46"/>
        <v>#DIV/0!</v>
      </c>
      <c r="M75" s="16" t="e">
        <f t="shared" si="41"/>
        <v>#DIV/0!</v>
      </c>
      <c r="N75" s="16" t="e">
        <f t="shared" si="41"/>
        <v>#DIV/0!</v>
      </c>
      <c r="O75" s="14"/>
      <c r="P75" s="14"/>
      <c r="Q75" s="14"/>
      <c r="R75" s="14"/>
      <c r="S75" s="14"/>
      <c r="T75" s="14"/>
      <c r="U75" s="14"/>
      <c r="V75" s="13" t="e">
        <f t="shared" si="42"/>
        <v>#DIV/0!</v>
      </c>
      <c r="W75" s="13"/>
      <c r="X75" s="17" t="e">
        <f t="shared" si="43"/>
        <v>#DIV/0!</v>
      </c>
      <c r="Y75" s="13"/>
      <c r="Z75" s="17" t="e">
        <f t="shared" si="44"/>
        <v>#DIV/0!</v>
      </c>
      <c r="AA75" s="18" t="e">
        <f t="shared" si="45"/>
        <v>#DIV/0!</v>
      </c>
      <c r="AB75" s="51"/>
    </row>
    <row r="76" spans="1:28">
      <c r="A76" s="47" t="s">
        <v>28</v>
      </c>
      <c r="B76" s="25">
        <f t="shared" ref="B76:H76" si="47">SUM(B63:B75)</f>
        <v>8</v>
      </c>
      <c r="C76" s="48">
        <f t="shared" si="47"/>
        <v>1233</v>
      </c>
      <c r="D76" s="48">
        <f t="shared" si="47"/>
        <v>1347</v>
      </c>
      <c r="E76" s="48">
        <f t="shared" si="47"/>
        <v>57</v>
      </c>
      <c r="F76" s="48">
        <f t="shared" si="47"/>
        <v>54</v>
      </c>
      <c r="G76" s="48">
        <f t="shared" si="47"/>
        <v>875</v>
      </c>
      <c r="H76" s="48">
        <f t="shared" si="47"/>
        <v>964</v>
      </c>
      <c r="I76" s="27">
        <f t="shared" si="38"/>
        <v>22.833333333333332</v>
      </c>
      <c r="J76" s="27">
        <f t="shared" si="39"/>
        <v>23.631578947368421</v>
      </c>
      <c r="K76" s="27">
        <f t="shared" si="40"/>
        <v>16.203703703703702</v>
      </c>
      <c r="L76" s="27">
        <f>H76/E76</f>
        <v>16.912280701754387</v>
      </c>
      <c r="M76" s="28">
        <f t="shared" si="41"/>
        <v>8.4548571428571417</v>
      </c>
      <c r="N76" s="28">
        <f t="shared" si="41"/>
        <v>8.3838174273858925</v>
      </c>
      <c r="O76" s="26">
        <f t="shared" ref="O76:U76" si="48">SUM(O63:O75)</f>
        <v>5</v>
      </c>
      <c r="P76" s="26">
        <f t="shared" si="48"/>
        <v>5</v>
      </c>
      <c r="Q76" s="26">
        <f t="shared" si="48"/>
        <v>1</v>
      </c>
      <c r="R76" s="26">
        <f t="shared" si="48"/>
        <v>5</v>
      </c>
      <c r="S76" s="26">
        <f t="shared" si="48"/>
        <v>6</v>
      </c>
      <c r="T76" s="26">
        <f t="shared" si="48"/>
        <v>4</v>
      </c>
      <c r="U76" s="26">
        <f t="shared" si="48"/>
        <v>11</v>
      </c>
      <c r="V76" s="25">
        <f t="shared" si="42"/>
        <v>154.125</v>
      </c>
      <c r="W76" s="26">
        <f>SUM(W63:W75)</f>
        <v>115</v>
      </c>
      <c r="X76" s="29">
        <f t="shared" si="43"/>
        <v>0.37307380373073806</v>
      </c>
      <c r="Y76" s="26">
        <f>SUM(Y63:Y75)</f>
        <v>39</v>
      </c>
      <c r="Z76" s="29">
        <f t="shared" si="44"/>
        <v>0.18978102189781021</v>
      </c>
      <c r="AA76" s="30">
        <f t="shared" si="45"/>
        <v>0.56285482562854827</v>
      </c>
      <c r="AB76" s="51"/>
    </row>
    <row r="77" spans="1:28">
      <c r="A77" s="49" t="s">
        <v>34</v>
      </c>
      <c r="B77" s="2" t="s">
        <v>1</v>
      </c>
      <c r="C77" s="3" t="s">
        <v>2</v>
      </c>
      <c r="D77" s="3" t="s">
        <v>2</v>
      </c>
      <c r="E77" s="4" t="s">
        <v>3</v>
      </c>
      <c r="F77" s="4" t="s">
        <v>4</v>
      </c>
      <c r="G77" s="3" t="s">
        <v>5</v>
      </c>
      <c r="H77" s="3" t="s">
        <v>5</v>
      </c>
      <c r="I77" s="3" t="s">
        <v>6</v>
      </c>
      <c r="J77" s="3" t="s">
        <v>6</v>
      </c>
      <c r="K77" s="3" t="s">
        <v>7</v>
      </c>
      <c r="L77" s="3" t="s">
        <v>7</v>
      </c>
      <c r="M77" s="3" t="s">
        <v>8</v>
      </c>
      <c r="N77" s="3" t="s">
        <v>8</v>
      </c>
      <c r="O77" s="5">
        <v>150</v>
      </c>
      <c r="P77" s="5">
        <v>150</v>
      </c>
      <c r="Q77" s="5" t="s">
        <v>9</v>
      </c>
      <c r="R77" s="3">
        <v>50</v>
      </c>
      <c r="S77" s="3">
        <v>50</v>
      </c>
      <c r="T77" s="3" t="s">
        <v>30</v>
      </c>
      <c r="U77" s="3" t="s">
        <v>30</v>
      </c>
      <c r="V77" s="3" t="s">
        <v>10</v>
      </c>
      <c r="W77" s="2" t="s">
        <v>11</v>
      </c>
      <c r="X77" s="2" t="s">
        <v>12</v>
      </c>
      <c r="Y77" s="2" t="s">
        <v>13</v>
      </c>
      <c r="Z77" s="2" t="s">
        <v>12</v>
      </c>
      <c r="AA77" s="2" t="s">
        <v>14</v>
      </c>
      <c r="AB77" s="51"/>
    </row>
    <row r="78" spans="1:28">
      <c r="A78" s="50"/>
      <c r="B78" s="7"/>
      <c r="C78" s="3" t="s">
        <v>15</v>
      </c>
      <c r="D78" s="3" t="s">
        <v>21</v>
      </c>
      <c r="E78" s="8" t="s">
        <v>17</v>
      </c>
      <c r="F78" s="8" t="s">
        <v>18</v>
      </c>
      <c r="G78" s="3" t="s">
        <v>19</v>
      </c>
      <c r="H78" s="3" t="s">
        <v>20</v>
      </c>
      <c r="I78" s="3" t="s">
        <v>15</v>
      </c>
      <c r="J78" s="3" t="s">
        <v>21</v>
      </c>
      <c r="K78" s="3" t="s">
        <v>22</v>
      </c>
      <c r="L78" s="3" t="s">
        <v>23</v>
      </c>
      <c r="M78" s="3" t="s">
        <v>15</v>
      </c>
      <c r="N78" s="3" t="s">
        <v>21</v>
      </c>
      <c r="O78" s="2" t="s">
        <v>24</v>
      </c>
      <c r="P78" s="2" t="s">
        <v>25</v>
      </c>
      <c r="Q78" s="2"/>
      <c r="R78" s="100" t="s">
        <v>24</v>
      </c>
      <c r="S78" s="101" t="s">
        <v>25</v>
      </c>
      <c r="T78" s="101" t="s">
        <v>24</v>
      </c>
      <c r="U78" s="101" t="s">
        <v>25</v>
      </c>
      <c r="V78" s="102"/>
      <c r="W78" s="3"/>
      <c r="X78" s="11"/>
      <c r="Y78" s="10"/>
      <c r="Z78" s="10"/>
      <c r="AA78" s="10"/>
      <c r="AB78" s="51"/>
    </row>
    <row r="79" spans="1:28">
      <c r="B79" s="12">
        <v>1</v>
      </c>
      <c r="C79" s="46">
        <v>217</v>
      </c>
      <c r="D79" s="46">
        <v>83</v>
      </c>
      <c r="E79" s="46">
        <v>10</v>
      </c>
      <c r="F79" s="46">
        <v>9</v>
      </c>
      <c r="G79" s="46">
        <v>120</v>
      </c>
      <c r="H79" s="46">
        <v>70</v>
      </c>
      <c r="I79" s="15">
        <f t="shared" si="38"/>
        <v>24.111111111111111</v>
      </c>
      <c r="J79" s="15">
        <f t="shared" si="39"/>
        <v>8.3000000000000007</v>
      </c>
      <c r="K79" s="15">
        <f t="shared" si="40"/>
        <v>13.333333333333334</v>
      </c>
      <c r="L79" s="15">
        <f>H79/E79</f>
        <v>7</v>
      </c>
      <c r="M79" s="16">
        <f t="shared" si="41"/>
        <v>10.85</v>
      </c>
      <c r="N79" s="16">
        <f t="shared" si="41"/>
        <v>7.1142857142857148</v>
      </c>
      <c r="O79" s="14">
        <v>1</v>
      </c>
      <c r="P79" s="14">
        <v>0</v>
      </c>
      <c r="Q79" s="14">
        <v>1</v>
      </c>
      <c r="R79" s="14">
        <v>1</v>
      </c>
      <c r="S79" s="14">
        <v>0</v>
      </c>
      <c r="T79" s="14">
        <v>0</v>
      </c>
      <c r="U79" s="14">
        <v>0</v>
      </c>
      <c r="V79" s="14">
        <f t="shared" si="42"/>
        <v>217</v>
      </c>
      <c r="W79" s="14">
        <v>14</v>
      </c>
      <c r="X79" s="17">
        <f t="shared" ref="X79:X90" si="49">W79*4/C79</f>
        <v>0.25806451612903225</v>
      </c>
      <c r="Y79" s="13">
        <v>13</v>
      </c>
      <c r="Z79" s="17">
        <f t="shared" si="44"/>
        <v>0.35944700460829493</v>
      </c>
      <c r="AA79" s="17">
        <f t="shared" si="45"/>
        <v>0.61751152073732718</v>
      </c>
      <c r="AB79" s="51"/>
    </row>
    <row r="80" spans="1:28">
      <c r="B80" s="12">
        <v>1</v>
      </c>
      <c r="C80" s="46">
        <v>205</v>
      </c>
      <c r="D80" s="46">
        <v>213</v>
      </c>
      <c r="E80" s="46">
        <v>5</v>
      </c>
      <c r="F80" s="46">
        <v>6</v>
      </c>
      <c r="G80" s="46">
        <v>123</v>
      </c>
      <c r="H80" s="46">
        <v>120</v>
      </c>
      <c r="I80" s="15">
        <f t="shared" si="38"/>
        <v>34.166666666666664</v>
      </c>
      <c r="J80" s="15">
        <f t="shared" si="39"/>
        <v>42.6</v>
      </c>
      <c r="K80" s="15">
        <f t="shared" si="40"/>
        <v>20.5</v>
      </c>
      <c r="L80" s="15">
        <f t="shared" ref="L80:L90" si="50">H80/E80</f>
        <v>24</v>
      </c>
      <c r="M80" s="16">
        <f t="shared" si="41"/>
        <v>10</v>
      </c>
      <c r="N80" s="16">
        <f t="shared" si="41"/>
        <v>10.65</v>
      </c>
      <c r="O80" s="14">
        <v>1</v>
      </c>
      <c r="P80" s="14">
        <v>1</v>
      </c>
      <c r="Q80" s="14">
        <v>1</v>
      </c>
      <c r="R80" s="14">
        <v>2</v>
      </c>
      <c r="S80" s="14">
        <v>2</v>
      </c>
      <c r="T80" s="97">
        <v>1</v>
      </c>
      <c r="U80" s="14">
        <v>1</v>
      </c>
      <c r="V80" s="14">
        <f t="shared" si="42"/>
        <v>205</v>
      </c>
      <c r="W80" s="14">
        <v>18</v>
      </c>
      <c r="X80" s="17">
        <f t="shared" si="49"/>
        <v>0.35121951219512193</v>
      </c>
      <c r="Y80" s="13">
        <v>10</v>
      </c>
      <c r="Z80" s="17">
        <f t="shared" si="44"/>
        <v>0.29268292682926828</v>
      </c>
      <c r="AA80" s="17">
        <f t="shared" si="45"/>
        <v>0.64390243902439015</v>
      </c>
      <c r="AB80" s="99">
        <v>100</v>
      </c>
    </row>
    <row r="81" spans="1:28">
      <c r="A81" s="51"/>
      <c r="B81" s="12">
        <v>1</v>
      </c>
      <c r="C81" s="46">
        <v>174</v>
      </c>
      <c r="D81" s="46">
        <v>157</v>
      </c>
      <c r="E81" s="46">
        <v>9</v>
      </c>
      <c r="F81" s="46">
        <v>5</v>
      </c>
      <c r="G81" s="46">
        <v>121</v>
      </c>
      <c r="H81" s="46">
        <v>122</v>
      </c>
      <c r="I81" s="15">
        <f t="shared" si="38"/>
        <v>34.799999999999997</v>
      </c>
      <c r="J81" s="15">
        <f t="shared" si="39"/>
        <v>17.444444444444443</v>
      </c>
      <c r="K81" s="15">
        <f t="shared" si="40"/>
        <v>24.2</v>
      </c>
      <c r="L81" s="15">
        <f t="shared" si="50"/>
        <v>13.555555555555555</v>
      </c>
      <c r="M81" s="16">
        <f t="shared" si="41"/>
        <v>8.6280991735537178</v>
      </c>
      <c r="N81" s="16">
        <f t="shared" si="41"/>
        <v>7.7213114754098369</v>
      </c>
      <c r="O81" s="14">
        <v>1</v>
      </c>
      <c r="P81" s="14">
        <v>1</v>
      </c>
      <c r="Q81" s="14">
        <v>0</v>
      </c>
      <c r="R81" s="14">
        <v>1</v>
      </c>
      <c r="S81" s="14">
        <v>0</v>
      </c>
      <c r="T81" s="14">
        <v>2</v>
      </c>
      <c r="U81" s="14">
        <v>1</v>
      </c>
      <c r="V81" s="14">
        <f t="shared" si="42"/>
        <v>174</v>
      </c>
      <c r="W81" s="14">
        <v>14</v>
      </c>
      <c r="X81" s="17">
        <f t="shared" si="49"/>
        <v>0.32183908045977011</v>
      </c>
      <c r="Y81" s="13">
        <v>5</v>
      </c>
      <c r="Z81" s="17">
        <f t="shared" si="44"/>
        <v>0.17241379310344829</v>
      </c>
      <c r="AA81" s="17">
        <f t="shared" si="45"/>
        <v>0.4942528735632184</v>
      </c>
      <c r="AB81" s="51"/>
    </row>
    <row r="82" spans="1:28">
      <c r="B82" s="12">
        <v>1</v>
      </c>
      <c r="C82" s="52">
        <v>147</v>
      </c>
      <c r="D82" s="52">
        <v>144</v>
      </c>
      <c r="E82" s="52">
        <v>9</v>
      </c>
      <c r="F82" s="52">
        <v>4</v>
      </c>
      <c r="G82" s="52">
        <v>109</v>
      </c>
      <c r="H82" s="52">
        <v>121</v>
      </c>
      <c r="I82" s="15">
        <f t="shared" si="38"/>
        <v>36.75</v>
      </c>
      <c r="J82" s="15">
        <f t="shared" si="39"/>
        <v>16</v>
      </c>
      <c r="K82" s="15">
        <f t="shared" si="40"/>
        <v>27.25</v>
      </c>
      <c r="L82" s="15">
        <f t="shared" si="50"/>
        <v>13.444444444444445</v>
      </c>
      <c r="M82" s="16">
        <f t="shared" si="41"/>
        <v>8.0917431192660541</v>
      </c>
      <c r="N82" s="16">
        <f t="shared" si="41"/>
        <v>7.1404958677685944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f t="shared" si="42"/>
        <v>147</v>
      </c>
      <c r="W82" s="14">
        <v>12</v>
      </c>
      <c r="X82" s="17">
        <f t="shared" si="49"/>
        <v>0.32653061224489793</v>
      </c>
      <c r="Y82" s="13">
        <v>3</v>
      </c>
      <c r="Z82" s="17">
        <f t="shared" si="44"/>
        <v>0.12244897959183673</v>
      </c>
      <c r="AA82" s="17">
        <f t="shared" si="45"/>
        <v>0.44897959183673464</v>
      </c>
      <c r="AB82" s="51"/>
    </row>
    <row r="83" spans="1:28">
      <c r="B83" s="53">
        <v>1</v>
      </c>
      <c r="C83" s="52">
        <v>138</v>
      </c>
      <c r="D83" s="52">
        <v>139</v>
      </c>
      <c r="E83" s="52">
        <v>5</v>
      </c>
      <c r="F83" s="52">
        <v>9</v>
      </c>
      <c r="G83" s="52">
        <v>120</v>
      </c>
      <c r="H83" s="52">
        <v>111</v>
      </c>
      <c r="I83" s="15">
        <f t="shared" si="38"/>
        <v>15.333333333333334</v>
      </c>
      <c r="J83" s="15">
        <f t="shared" si="39"/>
        <v>27.8</v>
      </c>
      <c r="K83" s="15">
        <f t="shared" si="40"/>
        <v>13.333333333333334</v>
      </c>
      <c r="L83" s="15">
        <f t="shared" si="50"/>
        <v>22.2</v>
      </c>
      <c r="M83" s="16">
        <f t="shared" si="41"/>
        <v>6.9</v>
      </c>
      <c r="N83" s="16">
        <f t="shared" si="41"/>
        <v>7.5135135135135132</v>
      </c>
      <c r="O83" s="14">
        <v>0</v>
      </c>
      <c r="P83" s="14">
        <v>0</v>
      </c>
      <c r="Q83" s="14">
        <v>0</v>
      </c>
      <c r="R83" s="14">
        <v>0</v>
      </c>
      <c r="S83" s="14">
        <v>1</v>
      </c>
      <c r="T83" s="14">
        <v>1</v>
      </c>
      <c r="U83" s="14">
        <v>0</v>
      </c>
      <c r="V83" s="14">
        <f t="shared" si="42"/>
        <v>138</v>
      </c>
      <c r="W83" s="14">
        <v>7</v>
      </c>
      <c r="X83" s="17">
        <f t="shared" si="49"/>
        <v>0.20289855072463769</v>
      </c>
      <c r="Y83" s="13">
        <v>3</v>
      </c>
      <c r="Z83" s="17">
        <f t="shared" si="44"/>
        <v>0.13043478260869565</v>
      </c>
      <c r="AA83" s="17">
        <f t="shared" si="45"/>
        <v>0.33333333333333337</v>
      </c>
      <c r="AB83" s="51"/>
    </row>
    <row r="84" spans="1:28">
      <c r="B84" s="19">
        <v>1</v>
      </c>
      <c r="C84" s="52">
        <v>161</v>
      </c>
      <c r="D84" s="52">
        <v>168</v>
      </c>
      <c r="E84" s="52">
        <v>5</v>
      </c>
      <c r="F84" s="52">
        <v>8</v>
      </c>
      <c r="G84" s="52">
        <v>120</v>
      </c>
      <c r="H84" s="52">
        <v>120</v>
      </c>
      <c r="I84" s="15">
        <f t="shared" si="38"/>
        <v>20.125</v>
      </c>
      <c r="J84" s="15">
        <f t="shared" si="39"/>
        <v>33.6</v>
      </c>
      <c r="K84" s="15">
        <f t="shared" si="40"/>
        <v>15</v>
      </c>
      <c r="L84" s="15">
        <f t="shared" si="50"/>
        <v>24</v>
      </c>
      <c r="M84" s="16">
        <f t="shared" si="41"/>
        <v>8.0500000000000007</v>
      </c>
      <c r="N84" s="16">
        <f t="shared" si="41"/>
        <v>8.4</v>
      </c>
      <c r="O84" s="14">
        <v>1</v>
      </c>
      <c r="P84" s="14">
        <v>1</v>
      </c>
      <c r="Q84" s="14">
        <v>0</v>
      </c>
      <c r="R84" s="14">
        <v>0</v>
      </c>
      <c r="S84" s="97">
        <v>1</v>
      </c>
      <c r="T84" s="14">
        <v>0</v>
      </c>
      <c r="U84" s="14">
        <v>1</v>
      </c>
      <c r="V84" s="14">
        <f t="shared" si="42"/>
        <v>161</v>
      </c>
      <c r="W84" s="14">
        <v>13</v>
      </c>
      <c r="X84" s="17">
        <f t="shared" si="49"/>
        <v>0.32298136645962733</v>
      </c>
      <c r="Y84" s="13">
        <v>2</v>
      </c>
      <c r="Z84" s="17">
        <f t="shared" si="44"/>
        <v>7.4534161490683232E-2</v>
      </c>
      <c r="AA84" s="17">
        <f t="shared" si="45"/>
        <v>0.39751552795031053</v>
      </c>
      <c r="AB84" s="98" t="s">
        <v>53</v>
      </c>
    </row>
    <row r="85" spans="1:28">
      <c r="A85" s="116" t="s">
        <v>59</v>
      </c>
      <c r="B85" s="111"/>
      <c r="C85" s="114"/>
      <c r="D85" s="52"/>
      <c r="E85" s="52"/>
      <c r="F85" s="52"/>
      <c r="G85" s="52"/>
      <c r="H85" s="52"/>
      <c r="I85" s="15" t="e">
        <f t="shared" si="38"/>
        <v>#DIV/0!</v>
      </c>
      <c r="J85" s="15" t="e">
        <f t="shared" si="39"/>
        <v>#DIV/0!</v>
      </c>
      <c r="K85" s="15" t="e">
        <f t="shared" si="40"/>
        <v>#DIV/0!</v>
      </c>
      <c r="L85" s="15" t="e">
        <f t="shared" si="50"/>
        <v>#DIV/0!</v>
      </c>
      <c r="M85" s="16" t="e">
        <f t="shared" si="41"/>
        <v>#DIV/0!</v>
      </c>
      <c r="N85" s="16" t="e">
        <f t="shared" si="41"/>
        <v>#DIV/0!</v>
      </c>
      <c r="O85" s="14"/>
      <c r="P85" s="14"/>
      <c r="Q85" s="14"/>
      <c r="R85" s="14"/>
      <c r="S85" s="14"/>
      <c r="T85" s="14"/>
      <c r="U85" s="14"/>
      <c r="V85" s="14" t="e">
        <f t="shared" si="42"/>
        <v>#DIV/0!</v>
      </c>
      <c r="W85" s="14"/>
      <c r="X85" s="17" t="e">
        <f t="shared" si="49"/>
        <v>#DIV/0!</v>
      </c>
      <c r="Y85" s="13"/>
      <c r="Z85" s="17" t="e">
        <f t="shared" si="44"/>
        <v>#DIV/0!</v>
      </c>
      <c r="AA85" s="17" t="e">
        <f t="shared" si="45"/>
        <v>#DIV/0!</v>
      </c>
      <c r="AB85" s="108"/>
    </row>
    <row r="86" spans="1:28">
      <c r="B86" s="12">
        <v>1</v>
      </c>
      <c r="C86" s="52">
        <v>150</v>
      </c>
      <c r="D86" s="52">
        <v>88</v>
      </c>
      <c r="E86" s="52">
        <v>10</v>
      </c>
      <c r="F86" s="52">
        <v>8</v>
      </c>
      <c r="G86" s="52">
        <v>121</v>
      </c>
      <c r="H86" s="52">
        <v>89</v>
      </c>
      <c r="I86" s="15">
        <f t="shared" si="38"/>
        <v>18.75</v>
      </c>
      <c r="J86" s="15">
        <f t="shared" si="39"/>
        <v>8.8000000000000007</v>
      </c>
      <c r="K86" s="15">
        <f t="shared" si="40"/>
        <v>15.125</v>
      </c>
      <c r="L86" s="15">
        <f t="shared" si="50"/>
        <v>8.9</v>
      </c>
      <c r="M86" s="16">
        <f t="shared" si="41"/>
        <v>7.438016528925619</v>
      </c>
      <c r="N86" s="16">
        <f t="shared" si="41"/>
        <v>5.9325842696629207</v>
      </c>
      <c r="O86" s="14">
        <v>1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f t="shared" si="42"/>
        <v>150</v>
      </c>
      <c r="W86" s="14">
        <v>6</v>
      </c>
      <c r="X86" s="17">
        <f t="shared" si="49"/>
        <v>0.16</v>
      </c>
      <c r="Y86" s="13">
        <v>6</v>
      </c>
      <c r="Z86" s="17">
        <f t="shared" si="44"/>
        <v>0.24</v>
      </c>
      <c r="AA86" s="18">
        <f t="shared" si="45"/>
        <v>0.4</v>
      </c>
      <c r="AB86" s="108"/>
    </row>
    <row r="87" spans="1:28">
      <c r="B87" s="12">
        <v>1</v>
      </c>
      <c r="C87" s="52">
        <v>145</v>
      </c>
      <c r="D87" s="52">
        <v>149</v>
      </c>
      <c r="E87" s="52">
        <v>6</v>
      </c>
      <c r="F87" s="52">
        <v>9</v>
      </c>
      <c r="G87" s="52">
        <v>122</v>
      </c>
      <c r="H87" s="52">
        <v>106</v>
      </c>
      <c r="I87" s="15">
        <f t="shared" si="38"/>
        <v>16.111111111111111</v>
      </c>
      <c r="J87" s="15">
        <f t="shared" si="39"/>
        <v>24.833333333333332</v>
      </c>
      <c r="K87" s="15">
        <f t="shared" si="40"/>
        <v>13.555555555555555</v>
      </c>
      <c r="L87" s="15">
        <f t="shared" si="50"/>
        <v>17.666666666666668</v>
      </c>
      <c r="M87" s="16">
        <f t="shared" si="41"/>
        <v>7.1311475409836067</v>
      </c>
      <c r="N87" s="16">
        <f t="shared" si="41"/>
        <v>8.4339622641509422</v>
      </c>
      <c r="O87" s="14">
        <v>0</v>
      </c>
      <c r="P87" s="14">
        <v>0</v>
      </c>
      <c r="Q87" s="14">
        <v>0</v>
      </c>
      <c r="R87" s="14">
        <v>0</v>
      </c>
      <c r="S87" s="14">
        <v>1</v>
      </c>
      <c r="T87" s="14">
        <v>1</v>
      </c>
      <c r="U87" s="14">
        <v>1</v>
      </c>
      <c r="V87" s="14">
        <f t="shared" si="42"/>
        <v>145</v>
      </c>
      <c r="W87" s="14">
        <v>4</v>
      </c>
      <c r="X87" s="17">
        <f t="shared" si="49"/>
        <v>0.1103448275862069</v>
      </c>
      <c r="Y87" s="13">
        <v>7</v>
      </c>
      <c r="Z87" s="17">
        <f t="shared" si="44"/>
        <v>0.28965517241379313</v>
      </c>
      <c r="AA87" s="18">
        <f t="shared" si="45"/>
        <v>0.4</v>
      </c>
      <c r="AB87" s="108"/>
    </row>
    <row r="88" spans="1:28">
      <c r="B88" s="12">
        <v>1</v>
      </c>
      <c r="C88" s="52">
        <v>190</v>
      </c>
      <c r="D88" s="52">
        <v>191</v>
      </c>
      <c r="E88" s="52">
        <v>6</v>
      </c>
      <c r="F88" s="52">
        <v>5</v>
      </c>
      <c r="G88" s="52">
        <v>120</v>
      </c>
      <c r="H88" s="52">
        <v>114</v>
      </c>
      <c r="I88" s="15">
        <f t="shared" si="38"/>
        <v>38</v>
      </c>
      <c r="J88" s="15">
        <f t="shared" si="39"/>
        <v>31.833333333333332</v>
      </c>
      <c r="K88" s="15">
        <f t="shared" si="40"/>
        <v>24</v>
      </c>
      <c r="L88" s="15">
        <f t="shared" si="50"/>
        <v>19</v>
      </c>
      <c r="M88" s="16">
        <f t="shared" si="41"/>
        <v>9.5</v>
      </c>
      <c r="N88" s="16">
        <f t="shared" si="41"/>
        <v>10.052631578947368</v>
      </c>
      <c r="O88" s="14">
        <v>1</v>
      </c>
      <c r="P88" s="14">
        <v>1</v>
      </c>
      <c r="Q88" s="14">
        <v>0</v>
      </c>
      <c r="R88" s="14">
        <v>0</v>
      </c>
      <c r="S88" s="14">
        <v>1</v>
      </c>
      <c r="T88" s="14">
        <v>1</v>
      </c>
      <c r="U88" s="14">
        <v>1</v>
      </c>
      <c r="V88" s="14">
        <f t="shared" si="42"/>
        <v>190</v>
      </c>
      <c r="W88" s="14">
        <v>17</v>
      </c>
      <c r="X88" s="17">
        <f t="shared" si="49"/>
        <v>0.35789473684210527</v>
      </c>
      <c r="Y88" s="13">
        <v>8</v>
      </c>
      <c r="Z88" s="17">
        <f t="shared" si="44"/>
        <v>0.25263157894736843</v>
      </c>
      <c r="AA88" s="18">
        <f t="shared" si="45"/>
        <v>0.61052631578947369</v>
      </c>
      <c r="AB88" s="108"/>
    </row>
    <row r="89" spans="1:28">
      <c r="B89" s="12"/>
      <c r="C89" s="52"/>
      <c r="D89" s="52"/>
      <c r="E89" s="52"/>
      <c r="F89" s="52"/>
      <c r="G89" s="52"/>
      <c r="H89" s="52"/>
      <c r="I89" s="15" t="e">
        <f t="shared" si="38"/>
        <v>#DIV/0!</v>
      </c>
      <c r="J89" s="15" t="e">
        <f t="shared" si="39"/>
        <v>#DIV/0!</v>
      </c>
      <c r="K89" s="15" t="e">
        <f t="shared" si="40"/>
        <v>#DIV/0!</v>
      </c>
      <c r="L89" s="15" t="e">
        <f t="shared" si="50"/>
        <v>#DIV/0!</v>
      </c>
      <c r="M89" s="16" t="e">
        <f t="shared" si="41"/>
        <v>#DIV/0!</v>
      </c>
      <c r="N89" s="16" t="e">
        <f t="shared" si="41"/>
        <v>#DIV/0!</v>
      </c>
      <c r="O89" s="14"/>
      <c r="P89" s="14"/>
      <c r="Q89" s="14"/>
      <c r="R89" s="14"/>
      <c r="S89" s="14"/>
      <c r="T89" s="14"/>
      <c r="U89" s="14"/>
      <c r="V89" s="14" t="e">
        <f t="shared" si="42"/>
        <v>#DIV/0!</v>
      </c>
      <c r="W89" s="14"/>
      <c r="X89" s="17" t="e">
        <f t="shared" si="49"/>
        <v>#DIV/0!</v>
      </c>
      <c r="Y89" s="13"/>
      <c r="Z89" s="17" t="e">
        <f t="shared" si="44"/>
        <v>#DIV/0!</v>
      </c>
      <c r="AA89" s="18" t="e">
        <f t="shared" si="45"/>
        <v>#DIV/0!</v>
      </c>
      <c r="AB89" s="108"/>
    </row>
    <row r="90" spans="1:28">
      <c r="A90" s="54" t="s">
        <v>28</v>
      </c>
      <c r="B90" s="25">
        <f t="shared" ref="B90:H90" si="51">SUM(B79:B89)</f>
        <v>9</v>
      </c>
      <c r="C90" s="55">
        <f t="shared" si="51"/>
        <v>1527</v>
      </c>
      <c r="D90" s="55">
        <f t="shared" si="51"/>
        <v>1332</v>
      </c>
      <c r="E90" s="55">
        <f t="shared" si="51"/>
        <v>65</v>
      </c>
      <c r="F90" s="55">
        <f t="shared" si="51"/>
        <v>63</v>
      </c>
      <c r="G90" s="55">
        <f t="shared" si="51"/>
        <v>1076</v>
      </c>
      <c r="H90" s="55">
        <f t="shared" si="51"/>
        <v>973</v>
      </c>
      <c r="I90" s="27">
        <f t="shared" si="38"/>
        <v>24.238095238095237</v>
      </c>
      <c r="J90" s="27">
        <f t="shared" si="39"/>
        <v>20.492307692307691</v>
      </c>
      <c r="K90" s="27">
        <f t="shared" si="40"/>
        <v>17.079365079365079</v>
      </c>
      <c r="L90" s="27">
        <f t="shared" si="50"/>
        <v>14.969230769230769</v>
      </c>
      <c r="M90" s="28">
        <f t="shared" si="41"/>
        <v>8.514869888475836</v>
      </c>
      <c r="N90" s="28">
        <f t="shared" si="41"/>
        <v>8.2137718396711215</v>
      </c>
      <c r="O90" s="26">
        <f t="shared" ref="O90:U90" si="52">SUM(O79:O89)</f>
        <v>6</v>
      </c>
      <c r="P90" s="26">
        <f t="shared" si="52"/>
        <v>4</v>
      </c>
      <c r="Q90" s="26">
        <f t="shared" si="52"/>
        <v>2</v>
      </c>
      <c r="R90" s="26">
        <f t="shared" si="52"/>
        <v>4</v>
      </c>
      <c r="S90" s="26">
        <f t="shared" si="52"/>
        <v>6</v>
      </c>
      <c r="T90" s="26">
        <f t="shared" si="52"/>
        <v>6</v>
      </c>
      <c r="U90" s="26">
        <f t="shared" si="52"/>
        <v>5</v>
      </c>
      <c r="V90" s="25">
        <f t="shared" si="42"/>
        <v>169.66666666666666</v>
      </c>
      <c r="W90" s="26">
        <f>SUM(W79:W89)</f>
        <v>105</v>
      </c>
      <c r="X90" s="29">
        <f t="shared" si="49"/>
        <v>0.27504911591355602</v>
      </c>
      <c r="Y90" s="26">
        <f>SUM(Y79:Y89)</f>
        <v>57</v>
      </c>
      <c r="Z90" s="29">
        <f t="shared" si="44"/>
        <v>0.22396856581532418</v>
      </c>
      <c r="AA90" s="30">
        <f t="shared" si="45"/>
        <v>0.49901768172888017</v>
      </c>
      <c r="AB90" s="108"/>
    </row>
    <row r="91" spans="1:28">
      <c r="B91" s="12"/>
      <c r="F91" s="56"/>
      <c r="I91" s="15"/>
      <c r="J91" s="15"/>
      <c r="K91" s="15"/>
      <c r="L91" s="15"/>
      <c r="M91" s="16"/>
      <c r="N91" s="16"/>
      <c r="O91" s="13"/>
      <c r="P91" s="13"/>
      <c r="Q91" s="13"/>
      <c r="R91" s="13"/>
      <c r="S91" s="13"/>
      <c r="T91" s="14"/>
      <c r="U91" s="14"/>
      <c r="V91" s="14"/>
      <c r="W91" s="14"/>
      <c r="X91" s="17"/>
      <c r="Y91" s="13"/>
      <c r="Z91" s="17"/>
      <c r="AA91" s="18"/>
      <c r="AB91" s="51"/>
    </row>
    <row r="92" spans="1:28">
      <c r="A92" s="57" t="s">
        <v>38</v>
      </c>
      <c r="B92" s="2" t="s">
        <v>1</v>
      </c>
      <c r="C92" s="3" t="s">
        <v>2</v>
      </c>
      <c r="D92" s="3" t="s">
        <v>2</v>
      </c>
      <c r="E92" s="4" t="s">
        <v>3</v>
      </c>
      <c r="F92" s="4" t="s">
        <v>4</v>
      </c>
      <c r="G92" s="3" t="s">
        <v>5</v>
      </c>
      <c r="H92" s="3" t="s">
        <v>5</v>
      </c>
      <c r="I92" s="3" t="s">
        <v>6</v>
      </c>
      <c r="J92" s="3" t="s">
        <v>6</v>
      </c>
      <c r="K92" s="3" t="s">
        <v>7</v>
      </c>
      <c r="L92" s="3" t="s">
        <v>7</v>
      </c>
      <c r="M92" s="3" t="s">
        <v>8</v>
      </c>
      <c r="N92" s="3" t="s">
        <v>8</v>
      </c>
      <c r="O92" s="5">
        <v>150</v>
      </c>
      <c r="P92" s="5">
        <v>150</v>
      </c>
      <c r="Q92" s="5" t="s">
        <v>9</v>
      </c>
      <c r="R92" s="3">
        <v>50</v>
      </c>
      <c r="S92" s="3">
        <v>50</v>
      </c>
      <c r="T92" s="3" t="s">
        <v>30</v>
      </c>
      <c r="U92" s="3" t="s">
        <v>30</v>
      </c>
      <c r="V92" s="3" t="s">
        <v>10</v>
      </c>
      <c r="W92" s="2" t="s">
        <v>11</v>
      </c>
      <c r="X92" s="2" t="s">
        <v>12</v>
      </c>
      <c r="Y92" s="2" t="s">
        <v>13</v>
      </c>
      <c r="Z92" s="2" t="s">
        <v>12</v>
      </c>
      <c r="AA92" s="2" t="s">
        <v>14</v>
      </c>
      <c r="AB92" s="51"/>
    </row>
    <row r="93" spans="1:28">
      <c r="A93" s="58"/>
      <c r="B93" s="59"/>
      <c r="C93" s="4" t="s">
        <v>15</v>
      </c>
      <c r="D93" s="4" t="s">
        <v>21</v>
      </c>
      <c r="E93" s="4" t="s">
        <v>17</v>
      </c>
      <c r="F93" s="4" t="s">
        <v>18</v>
      </c>
      <c r="G93" s="4" t="s">
        <v>19</v>
      </c>
      <c r="H93" s="4" t="s">
        <v>20</v>
      </c>
      <c r="I93" s="4" t="s">
        <v>15</v>
      </c>
      <c r="J93" s="4" t="s">
        <v>21</v>
      </c>
      <c r="K93" s="4" t="s">
        <v>22</v>
      </c>
      <c r="L93" s="4" t="s">
        <v>23</v>
      </c>
      <c r="M93" s="4" t="s">
        <v>15</v>
      </c>
      <c r="N93" s="4" t="s">
        <v>21</v>
      </c>
      <c r="O93" s="60" t="s">
        <v>24</v>
      </c>
      <c r="P93" s="60" t="s">
        <v>25</v>
      </c>
      <c r="Q93" s="60"/>
      <c r="R93" s="61" t="s">
        <v>24</v>
      </c>
      <c r="S93" s="62" t="s">
        <v>25</v>
      </c>
      <c r="T93" s="62" t="s">
        <v>24</v>
      </c>
      <c r="U93" s="62" t="s">
        <v>25</v>
      </c>
      <c r="V93" s="63"/>
      <c r="W93" s="63"/>
      <c r="X93" s="64"/>
      <c r="Y93" s="65"/>
      <c r="Z93" s="64"/>
      <c r="AA93" s="64"/>
      <c r="AB93" s="51"/>
    </row>
    <row r="94" spans="1:28">
      <c r="A94" s="66" t="s">
        <v>35</v>
      </c>
      <c r="B94" s="67">
        <v>9</v>
      </c>
      <c r="C94" s="62">
        <v>1544</v>
      </c>
      <c r="D94" s="62">
        <v>1574</v>
      </c>
      <c r="E94" s="62">
        <v>63</v>
      </c>
      <c r="F94" s="62">
        <v>57</v>
      </c>
      <c r="G94" s="62">
        <v>1035</v>
      </c>
      <c r="H94" s="62">
        <v>1067</v>
      </c>
      <c r="I94" s="7">
        <v>27.087719298245613</v>
      </c>
      <c r="J94" s="7">
        <v>24.984126984126984</v>
      </c>
      <c r="K94" s="7">
        <v>18.157894736842106</v>
      </c>
      <c r="L94" s="7">
        <v>16.936507936507937</v>
      </c>
      <c r="M94" s="106">
        <v>8.9507246376811587</v>
      </c>
      <c r="N94" s="106">
        <v>8.8509840674789118</v>
      </c>
      <c r="O94" s="65">
        <v>6</v>
      </c>
      <c r="P94" s="65">
        <v>6</v>
      </c>
      <c r="Q94" s="65">
        <v>3</v>
      </c>
      <c r="R94" s="65">
        <v>8</v>
      </c>
      <c r="S94" s="65">
        <v>9</v>
      </c>
      <c r="T94" s="63">
        <v>12</v>
      </c>
      <c r="U94" s="63">
        <v>10</v>
      </c>
      <c r="V94" s="79">
        <v>171.55555555555554</v>
      </c>
      <c r="W94" s="79">
        <v>145</v>
      </c>
      <c r="X94" s="80">
        <v>0.37564766839378239</v>
      </c>
      <c r="Y94" s="11">
        <v>55</v>
      </c>
      <c r="Z94" s="80">
        <v>0.21373056994818654</v>
      </c>
      <c r="AA94" s="80">
        <v>0.5893782383419689</v>
      </c>
      <c r="AB94" s="51"/>
    </row>
    <row r="95" spans="1:28">
      <c r="A95" s="68" t="s">
        <v>36</v>
      </c>
      <c r="B95" s="67">
        <v>9</v>
      </c>
      <c r="C95" s="62">
        <v>1527</v>
      </c>
      <c r="D95" s="62">
        <v>1332</v>
      </c>
      <c r="E95" s="62">
        <v>65</v>
      </c>
      <c r="F95" s="62">
        <v>63</v>
      </c>
      <c r="G95" s="62">
        <v>1076</v>
      </c>
      <c r="H95" s="62">
        <v>973</v>
      </c>
      <c r="I95" s="7">
        <v>24.238095238095237</v>
      </c>
      <c r="J95" s="7">
        <v>20.492307692307691</v>
      </c>
      <c r="K95" s="7">
        <v>17.079365079365079</v>
      </c>
      <c r="L95" s="7">
        <v>14.969230769230769</v>
      </c>
      <c r="M95" s="106">
        <v>8.514869888475836</v>
      </c>
      <c r="N95" s="106">
        <v>8.2137718396711215</v>
      </c>
      <c r="O95" s="65">
        <v>6</v>
      </c>
      <c r="P95" s="65">
        <v>4</v>
      </c>
      <c r="Q95" s="65">
        <v>2</v>
      </c>
      <c r="R95" s="65">
        <v>4</v>
      </c>
      <c r="S95" s="65">
        <v>6</v>
      </c>
      <c r="T95" s="63">
        <v>6</v>
      </c>
      <c r="U95" s="63">
        <v>5</v>
      </c>
      <c r="V95" s="79">
        <v>169.66666666666666</v>
      </c>
      <c r="W95" s="79">
        <v>105</v>
      </c>
      <c r="X95" s="80">
        <v>0.27504911591355602</v>
      </c>
      <c r="Y95" s="11">
        <v>57</v>
      </c>
      <c r="Z95" s="80">
        <v>0.22396856581532418</v>
      </c>
      <c r="AA95" s="80">
        <v>0.49901768172888017</v>
      </c>
      <c r="AB95" s="51"/>
    </row>
    <row r="96" spans="1:28">
      <c r="A96" s="68" t="s">
        <v>0</v>
      </c>
      <c r="B96" s="67">
        <v>11</v>
      </c>
      <c r="C96" s="62">
        <v>1973</v>
      </c>
      <c r="D96" s="62">
        <v>1707</v>
      </c>
      <c r="E96" s="62">
        <v>73</v>
      </c>
      <c r="F96" s="62">
        <v>75</v>
      </c>
      <c r="G96" s="62">
        <v>1325</v>
      </c>
      <c r="H96" s="62">
        <v>1169</v>
      </c>
      <c r="I96" s="7">
        <v>26.306666666666668</v>
      </c>
      <c r="J96" s="7">
        <v>23.383561643835616</v>
      </c>
      <c r="K96" s="7">
        <v>17.666666666666668</v>
      </c>
      <c r="L96" s="7">
        <v>16.013698630136986</v>
      </c>
      <c r="M96" s="106">
        <v>8.9343396226415095</v>
      </c>
      <c r="N96" s="106">
        <v>8.761334473909324</v>
      </c>
      <c r="O96" s="65">
        <v>9</v>
      </c>
      <c r="P96" s="65">
        <v>8</v>
      </c>
      <c r="Q96" s="65">
        <v>4</v>
      </c>
      <c r="R96" s="65">
        <v>11</v>
      </c>
      <c r="S96" s="65">
        <v>6</v>
      </c>
      <c r="T96" s="63">
        <v>15</v>
      </c>
      <c r="U96" s="63">
        <v>9</v>
      </c>
      <c r="V96" s="79">
        <v>179.36363636363637</v>
      </c>
      <c r="W96" s="79">
        <v>155</v>
      </c>
      <c r="X96" s="80">
        <v>0.31424227065382665</v>
      </c>
      <c r="Y96" s="11">
        <v>86</v>
      </c>
      <c r="Z96" s="80">
        <v>0.26153066396350733</v>
      </c>
      <c r="AA96" s="80">
        <v>0.57577293461733392</v>
      </c>
      <c r="AB96" s="51"/>
    </row>
    <row r="97" spans="1:28">
      <c r="A97" s="66" t="s">
        <v>29</v>
      </c>
      <c r="B97" s="69">
        <v>10</v>
      </c>
      <c r="C97" s="63">
        <v>1704</v>
      </c>
      <c r="D97" s="63">
        <v>1662</v>
      </c>
      <c r="E97" s="63">
        <v>68</v>
      </c>
      <c r="F97" s="63">
        <v>57</v>
      </c>
      <c r="G97" s="63">
        <v>1074</v>
      </c>
      <c r="H97" s="63">
        <v>1175</v>
      </c>
      <c r="I97" s="7">
        <v>29.894736842105264</v>
      </c>
      <c r="J97" s="7">
        <v>24.441176470588236</v>
      </c>
      <c r="K97" s="7">
        <v>18.842105263157894</v>
      </c>
      <c r="L97" s="7">
        <v>17.279411764705884</v>
      </c>
      <c r="M97" s="106">
        <v>9.5195530726256976</v>
      </c>
      <c r="N97" s="106">
        <v>8.4868085106382978</v>
      </c>
      <c r="O97" s="63">
        <v>7</v>
      </c>
      <c r="P97" s="63">
        <v>7</v>
      </c>
      <c r="Q97" s="63">
        <v>3</v>
      </c>
      <c r="R97" s="63">
        <v>9</v>
      </c>
      <c r="S97" s="63">
        <v>8</v>
      </c>
      <c r="T97" s="63">
        <v>13</v>
      </c>
      <c r="U97" s="63">
        <v>11</v>
      </c>
      <c r="V97" s="79">
        <v>170.4</v>
      </c>
      <c r="W97" s="79">
        <v>159</v>
      </c>
      <c r="X97" s="80">
        <v>0.37323943661971831</v>
      </c>
      <c r="Y97" s="11">
        <v>76</v>
      </c>
      <c r="Z97" s="80">
        <v>0.26760563380281688</v>
      </c>
      <c r="AA97" s="80">
        <v>0.64084507042253525</v>
      </c>
      <c r="AB97" s="51"/>
    </row>
    <row r="98" spans="1:28">
      <c r="A98" s="66" t="s">
        <v>37</v>
      </c>
      <c r="B98" s="67">
        <v>9</v>
      </c>
      <c r="C98" s="62">
        <v>1190</v>
      </c>
      <c r="D98" s="62">
        <v>1549</v>
      </c>
      <c r="E98" s="62">
        <v>56</v>
      </c>
      <c r="F98" s="62">
        <v>76</v>
      </c>
      <c r="G98" s="62">
        <v>956</v>
      </c>
      <c r="H98" s="62">
        <v>993</v>
      </c>
      <c r="I98" s="7">
        <v>15.657894736842104</v>
      </c>
      <c r="J98" s="7">
        <v>27.660714285714285</v>
      </c>
      <c r="K98" s="7">
        <v>12.578947368421053</v>
      </c>
      <c r="L98" s="7">
        <v>17.732142857142858</v>
      </c>
      <c r="M98" s="106">
        <v>7.4686192468619241</v>
      </c>
      <c r="N98" s="106">
        <v>9.359516616314199</v>
      </c>
      <c r="O98" s="65">
        <v>3</v>
      </c>
      <c r="P98" s="65">
        <v>6</v>
      </c>
      <c r="Q98" s="65">
        <v>0</v>
      </c>
      <c r="R98" s="65">
        <v>4</v>
      </c>
      <c r="S98" s="65">
        <v>6</v>
      </c>
      <c r="T98" s="63">
        <v>5</v>
      </c>
      <c r="U98" s="63">
        <v>9</v>
      </c>
      <c r="V98" s="79">
        <v>132.22222222222223</v>
      </c>
      <c r="W98" s="79">
        <v>94</v>
      </c>
      <c r="X98" s="80">
        <v>0.31596638655462184</v>
      </c>
      <c r="Y98" s="11">
        <v>41</v>
      </c>
      <c r="Z98" s="80">
        <v>0.20672268907563024</v>
      </c>
      <c r="AA98" s="80">
        <v>0.52268907563025202</v>
      </c>
      <c r="AB98" s="51"/>
    </row>
    <row r="99" spans="1:28">
      <c r="A99" s="68" t="s">
        <v>33</v>
      </c>
      <c r="B99" s="67">
        <v>8</v>
      </c>
      <c r="C99" s="62">
        <v>1233</v>
      </c>
      <c r="D99" s="62">
        <v>1347</v>
      </c>
      <c r="E99" s="62">
        <v>57</v>
      </c>
      <c r="F99" s="62">
        <v>54</v>
      </c>
      <c r="G99" s="62">
        <v>875</v>
      </c>
      <c r="H99" s="62">
        <v>964</v>
      </c>
      <c r="I99" s="7">
        <v>23.37037037037037</v>
      </c>
      <c r="J99" s="7">
        <v>23.12280701754386</v>
      </c>
      <c r="K99" s="7">
        <v>16.203703703703702</v>
      </c>
      <c r="L99" s="7">
        <v>16.912280701754387</v>
      </c>
      <c r="M99" s="106">
        <v>8.653714285714285</v>
      </c>
      <c r="N99" s="106">
        <v>8.2033195020746899</v>
      </c>
      <c r="O99" s="65">
        <v>5</v>
      </c>
      <c r="P99" s="65">
        <v>5</v>
      </c>
      <c r="Q99" s="65">
        <v>1</v>
      </c>
      <c r="R99" s="65">
        <v>5</v>
      </c>
      <c r="S99" s="65">
        <v>6</v>
      </c>
      <c r="T99" s="63">
        <v>4</v>
      </c>
      <c r="U99" s="63">
        <v>11</v>
      </c>
      <c r="V99" s="79">
        <v>157.75</v>
      </c>
      <c r="W99" s="79">
        <v>115</v>
      </c>
      <c r="X99" s="80">
        <v>0.36450079239302696</v>
      </c>
      <c r="Y99" s="11">
        <v>39</v>
      </c>
      <c r="Z99" s="80">
        <v>0.18541996830427893</v>
      </c>
      <c r="AA99" s="80">
        <v>0.54992076069730589</v>
      </c>
      <c r="AB99" s="51"/>
    </row>
    <row r="100" spans="1:28">
      <c r="A100" s="70" t="s">
        <v>28</v>
      </c>
      <c r="B100" s="71">
        <f t="shared" ref="B100:H100" si="53">SUM(B94:B99)</f>
        <v>56</v>
      </c>
      <c r="C100" s="71">
        <f t="shared" si="53"/>
        <v>9171</v>
      </c>
      <c r="D100" s="72">
        <f t="shared" si="53"/>
        <v>9171</v>
      </c>
      <c r="E100" s="72">
        <f t="shared" si="53"/>
        <v>382</v>
      </c>
      <c r="F100" s="72">
        <f t="shared" si="53"/>
        <v>382</v>
      </c>
      <c r="G100" s="71">
        <f t="shared" si="53"/>
        <v>6341</v>
      </c>
      <c r="H100" s="71">
        <f t="shared" si="53"/>
        <v>6341</v>
      </c>
      <c r="I100" s="73">
        <f>C100/F100</f>
        <v>24.007853403141361</v>
      </c>
      <c r="J100" s="73">
        <f>D100/E100</f>
        <v>24.007853403141361</v>
      </c>
      <c r="K100" s="73">
        <f>G100/F100</f>
        <v>16.599476439790575</v>
      </c>
      <c r="L100" s="73">
        <f>H100/E100</f>
        <v>16.599476439790575</v>
      </c>
      <c r="M100" s="74">
        <f>C100/(G100/6)</f>
        <v>8.677811070809021</v>
      </c>
      <c r="N100" s="74">
        <f>D100/(H100/6)</f>
        <v>8.677811070809021</v>
      </c>
      <c r="O100" s="72">
        <f>SUM(O94:O99)</f>
        <v>36</v>
      </c>
      <c r="P100" s="72">
        <f>SUM(P93:P99)</f>
        <v>36</v>
      </c>
      <c r="Q100" s="72">
        <f>SUM(Q94:Q99)</f>
        <v>13</v>
      </c>
      <c r="R100" s="72">
        <f>SUM(R94:R99)</f>
        <v>41</v>
      </c>
      <c r="S100" s="72">
        <f>SUM(S94:S99)</f>
        <v>41</v>
      </c>
      <c r="T100" s="72">
        <f>SUM(T94:T99)</f>
        <v>55</v>
      </c>
      <c r="U100" s="72">
        <f>SUM(U94:U99)</f>
        <v>55</v>
      </c>
      <c r="V100" s="75">
        <f>C100/B100</f>
        <v>163.76785714285714</v>
      </c>
      <c r="W100" s="72">
        <f>SUM(W94:W99)</f>
        <v>773</v>
      </c>
      <c r="X100" s="76">
        <f>W100*4/C100</f>
        <v>0.33714971104568747</v>
      </c>
      <c r="Y100" s="72">
        <f>SUM(Y94:Y99)</f>
        <v>354</v>
      </c>
      <c r="Z100" s="76">
        <f>Y100*6/C100</f>
        <v>0.23159960745829244</v>
      </c>
      <c r="AA100" s="76">
        <f t="shared" ref="AA100" si="54">X100+Z100</f>
        <v>0.56874931850397992</v>
      </c>
      <c r="AB100" s="51"/>
    </row>
    <row r="101" spans="1:28">
      <c r="E101" s="77"/>
      <c r="AB101" s="51"/>
    </row>
    <row r="102" spans="1:28">
      <c r="M102" s="78"/>
      <c r="AB102" s="51"/>
    </row>
    <row r="103" spans="1:28">
      <c r="B103" s="87" t="s">
        <v>39</v>
      </c>
      <c r="C103" s="87" t="s">
        <v>2</v>
      </c>
      <c r="D103" s="87" t="s">
        <v>40</v>
      </c>
      <c r="E103" s="87" t="s">
        <v>9</v>
      </c>
      <c r="F103" s="87" t="s">
        <v>41</v>
      </c>
      <c r="G103" s="87" t="s">
        <v>49</v>
      </c>
      <c r="H103" s="87" t="s">
        <v>42</v>
      </c>
      <c r="I103" s="87" t="s">
        <v>4</v>
      </c>
      <c r="J103" s="3" t="s">
        <v>8</v>
      </c>
      <c r="K103" s="3" t="s">
        <v>43</v>
      </c>
      <c r="L103" s="94" t="s">
        <v>44</v>
      </c>
      <c r="M103" s="2" t="s">
        <v>11</v>
      </c>
      <c r="N103" s="2" t="s">
        <v>13</v>
      </c>
      <c r="O103" s="2" t="s">
        <v>12</v>
      </c>
      <c r="P103" s="5" t="s">
        <v>45</v>
      </c>
      <c r="Q103" s="5" t="s">
        <v>46</v>
      </c>
      <c r="R103" s="3" t="s">
        <v>47</v>
      </c>
      <c r="S103" s="3" t="s">
        <v>48</v>
      </c>
      <c r="T103" s="3"/>
      <c r="U103" s="3"/>
      <c r="V103" s="3"/>
      <c r="W103" s="2"/>
      <c r="X103" s="2"/>
      <c r="Y103" s="2"/>
      <c r="Z103" s="2"/>
      <c r="AA103" s="2"/>
      <c r="AB103" s="51"/>
    </row>
    <row r="104" spans="1:28">
      <c r="B104" s="8">
        <v>56</v>
      </c>
      <c r="C104" s="81">
        <v>9171</v>
      </c>
      <c r="D104" s="81">
        <v>36</v>
      </c>
      <c r="E104" s="81">
        <v>13</v>
      </c>
      <c r="F104" s="81">
        <v>14</v>
      </c>
      <c r="G104" s="81">
        <v>14</v>
      </c>
      <c r="H104" s="81">
        <v>6341</v>
      </c>
      <c r="I104" s="83">
        <v>382</v>
      </c>
      <c r="J104" s="82">
        <v>8.677811070809021</v>
      </c>
      <c r="K104" s="82">
        <v>24.007853403141361</v>
      </c>
      <c r="L104" s="82">
        <v>163.76785714285714</v>
      </c>
      <c r="M104" s="96">
        <v>773</v>
      </c>
      <c r="N104" s="96">
        <v>354</v>
      </c>
      <c r="O104" s="82">
        <v>56.874931850397992</v>
      </c>
      <c r="P104" s="82">
        <v>33.714971104568747</v>
      </c>
      <c r="Q104" s="95">
        <v>23.159960745829245</v>
      </c>
      <c r="R104" s="8">
        <v>55</v>
      </c>
      <c r="S104" s="8">
        <v>41</v>
      </c>
      <c r="T104" s="8"/>
      <c r="U104" s="8"/>
      <c r="V104" s="83"/>
      <c r="W104" s="8"/>
      <c r="X104" s="84"/>
      <c r="Y104" s="8"/>
      <c r="Z104" s="84"/>
      <c r="AA104" s="85"/>
      <c r="AB104" s="51"/>
    </row>
    <row r="105" spans="1:28">
      <c r="AB105" s="51"/>
    </row>
    <row r="106" spans="1:28">
      <c r="B106" s="2" t="s">
        <v>1</v>
      </c>
      <c r="C106" s="3" t="s">
        <v>2</v>
      </c>
      <c r="D106" s="3" t="s">
        <v>2</v>
      </c>
      <c r="E106" s="4" t="s">
        <v>3</v>
      </c>
      <c r="F106" s="4" t="s">
        <v>4</v>
      </c>
      <c r="G106" s="3" t="s">
        <v>5</v>
      </c>
      <c r="H106" s="3" t="s">
        <v>5</v>
      </c>
      <c r="I106" s="3" t="s">
        <v>6</v>
      </c>
      <c r="J106" s="3" t="s">
        <v>6</v>
      </c>
      <c r="K106" s="3" t="s">
        <v>7</v>
      </c>
      <c r="L106" s="3" t="s">
        <v>7</v>
      </c>
      <c r="M106" s="3" t="s">
        <v>8</v>
      </c>
      <c r="N106" s="3" t="s">
        <v>8</v>
      </c>
      <c r="O106" s="5">
        <v>150</v>
      </c>
      <c r="P106" s="5">
        <v>150</v>
      </c>
      <c r="Q106" s="5" t="s">
        <v>9</v>
      </c>
      <c r="R106" s="3">
        <v>50</v>
      </c>
      <c r="S106" s="3">
        <v>50</v>
      </c>
      <c r="T106" s="3" t="s">
        <v>30</v>
      </c>
      <c r="U106" s="3" t="s">
        <v>30</v>
      </c>
      <c r="V106" s="2" t="s">
        <v>11</v>
      </c>
      <c r="W106" s="2" t="s">
        <v>12</v>
      </c>
      <c r="X106" s="2" t="s">
        <v>13</v>
      </c>
      <c r="Y106" s="2" t="s">
        <v>12</v>
      </c>
      <c r="Z106" s="2" t="s">
        <v>14</v>
      </c>
      <c r="AB106" s="51"/>
    </row>
    <row r="107" spans="1:28" ht="14.5">
      <c r="B107" s="86"/>
      <c r="C107" s="87" t="s">
        <v>15</v>
      </c>
      <c r="D107" s="87" t="s">
        <v>21</v>
      </c>
      <c r="E107" s="88" t="s">
        <v>17</v>
      </c>
      <c r="F107" s="88" t="s">
        <v>18</v>
      </c>
      <c r="G107" s="87" t="s">
        <v>19</v>
      </c>
      <c r="H107" s="87" t="s">
        <v>20</v>
      </c>
      <c r="I107" s="87" t="s">
        <v>15</v>
      </c>
      <c r="J107" s="87" t="s">
        <v>21</v>
      </c>
      <c r="K107" s="87" t="s">
        <v>22</v>
      </c>
      <c r="L107" s="87" t="s">
        <v>23</v>
      </c>
      <c r="M107" s="87" t="s">
        <v>15</v>
      </c>
      <c r="N107" s="87" t="s">
        <v>21</v>
      </c>
      <c r="O107" s="89" t="s">
        <v>24</v>
      </c>
      <c r="P107" s="89" t="s">
        <v>25</v>
      </c>
      <c r="Q107" s="89"/>
      <c r="R107" s="90" t="s">
        <v>24</v>
      </c>
      <c r="S107" s="91" t="s">
        <v>25</v>
      </c>
      <c r="T107" s="91" t="s">
        <v>24</v>
      </c>
      <c r="U107" s="91" t="s">
        <v>25</v>
      </c>
      <c r="AB107" s="51"/>
    </row>
    <row r="108" spans="1:28">
      <c r="A108" s="51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51"/>
      <c r="AB108" s="51"/>
    </row>
    <row r="109" spans="1:28">
      <c r="A109" s="51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51"/>
    </row>
    <row r="110" spans="1:28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</row>
    <row r="111" spans="1:28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</row>
  </sheetData>
  <pageMargins left="0.7" right="0.7" top="0.75" bottom="0.75" header="0.3" footer="0.3"/>
  <pageSetup paperSize="9" orientation="portrait" r:id="rId1"/>
  <legacyDrawing r:id="rId2"/>
  <oleObjects>
    <oleObject progId="Excel.Sheet.12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2017-12-13T22:25:15Z</dcterms:created>
  <dcterms:modified xsi:type="dcterms:W3CDTF">2018-02-07T09:01:04Z</dcterms:modified>
</cp:coreProperties>
</file>