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9" i="1"/>
  <c r="AA9"/>
  <c r="X9"/>
  <c r="V9"/>
  <c r="Z71"/>
  <c r="AA71" s="1"/>
  <c r="X71"/>
  <c r="L71"/>
  <c r="N71"/>
  <c r="J71"/>
  <c r="K71"/>
  <c r="M71"/>
  <c r="I71"/>
  <c r="V71"/>
  <c r="E80"/>
  <c r="V61"/>
  <c r="V60"/>
  <c r="V59"/>
  <c r="V58"/>
  <c r="V57"/>
  <c r="V56"/>
  <c r="V54"/>
  <c r="V52"/>
  <c r="V51"/>
  <c r="V50"/>
  <c r="N9"/>
  <c r="M9"/>
  <c r="L9"/>
  <c r="K9"/>
  <c r="J9"/>
  <c r="I9"/>
  <c r="Y104"/>
  <c r="W104"/>
  <c r="U104"/>
  <c r="T104"/>
  <c r="S104"/>
  <c r="R104"/>
  <c r="Q104"/>
  <c r="P104"/>
  <c r="O104"/>
  <c r="H104"/>
  <c r="G104"/>
  <c r="F104"/>
  <c r="E104"/>
  <c r="D104"/>
  <c r="C104"/>
  <c r="B104"/>
  <c r="Y94"/>
  <c r="W94"/>
  <c r="U94"/>
  <c r="T94"/>
  <c r="S94"/>
  <c r="R94"/>
  <c r="Q94"/>
  <c r="P94"/>
  <c r="O94"/>
  <c r="H94"/>
  <c r="G94"/>
  <c r="F94"/>
  <c r="E94"/>
  <c r="D94"/>
  <c r="C94"/>
  <c r="B94"/>
  <c r="Z93"/>
  <c r="X93"/>
  <c r="V93"/>
  <c r="N93"/>
  <c r="M93"/>
  <c r="L93"/>
  <c r="K93"/>
  <c r="J93"/>
  <c r="I93"/>
  <c r="Z92"/>
  <c r="X92"/>
  <c r="V92"/>
  <c r="N92"/>
  <c r="M92"/>
  <c r="L92"/>
  <c r="K92"/>
  <c r="J92"/>
  <c r="I92"/>
  <c r="Z91"/>
  <c r="X91"/>
  <c r="AA91" s="1"/>
  <c r="V91"/>
  <c r="N91"/>
  <c r="M91"/>
  <c r="L91"/>
  <c r="K91"/>
  <c r="J91"/>
  <c r="I91"/>
  <c r="Z90"/>
  <c r="X90"/>
  <c r="V90"/>
  <c r="N90"/>
  <c r="M90"/>
  <c r="L90"/>
  <c r="K90"/>
  <c r="J90"/>
  <c r="I90"/>
  <c r="Z89"/>
  <c r="X89"/>
  <c r="V89"/>
  <c r="N89"/>
  <c r="M89"/>
  <c r="L89"/>
  <c r="K89"/>
  <c r="J89"/>
  <c r="I89"/>
  <c r="Z88"/>
  <c r="X88"/>
  <c r="V88"/>
  <c r="N88"/>
  <c r="M88"/>
  <c r="L88"/>
  <c r="K88"/>
  <c r="J88"/>
  <c r="I88"/>
  <c r="Z87"/>
  <c r="X87"/>
  <c r="V87"/>
  <c r="N87"/>
  <c r="M87"/>
  <c r="L87"/>
  <c r="K87"/>
  <c r="J87"/>
  <c r="I87"/>
  <c r="Z86"/>
  <c r="X86"/>
  <c r="V86"/>
  <c r="N86"/>
  <c r="M86"/>
  <c r="L86"/>
  <c r="K86"/>
  <c r="J86"/>
  <c r="I86"/>
  <c r="AA85"/>
  <c r="Z85"/>
  <c r="X85"/>
  <c r="V85"/>
  <c r="N85"/>
  <c r="M85"/>
  <c r="L85"/>
  <c r="K85"/>
  <c r="J85"/>
  <c r="I85"/>
  <c r="Z84"/>
  <c r="X84"/>
  <c r="V84"/>
  <c r="N84"/>
  <c r="M84"/>
  <c r="L84"/>
  <c r="K84"/>
  <c r="J84"/>
  <c r="I84"/>
  <c r="Z83"/>
  <c r="X83"/>
  <c r="V83"/>
  <c r="N83"/>
  <c r="M83"/>
  <c r="L83"/>
  <c r="K83"/>
  <c r="J83"/>
  <c r="I83"/>
  <c r="Y80"/>
  <c r="W80"/>
  <c r="U80"/>
  <c r="T80"/>
  <c r="S80"/>
  <c r="R80"/>
  <c r="Q80"/>
  <c r="P80"/>
  <c r="O80"/>
  <c r="H80"/>
  <c r="G80"/>
  <c r="F80"/>
  <c r="D80"/>
  <c r="C80"/>
  <c r="B80"/>
  <c r="Z79"/>
  <c r="X79"/>
  <c r="V79"/>
  <c r="N79"/>
  <c r="M79"/>
  <c r="L79"/>
  <c r="K79"/>
  <c r="J79"/>
  <c r="I79"/>
  <c r="Z78"/>
  <c r="X78"/>
  <c r="V78"/>
  <c r="N78"/>
  <c r="M78"/>
  <c r="L78"/>
  <c r="K78"/>
  <c r="J78"/>
  <c r="I78"/>
  <c r="Z77"/>
  <c r="X77"/>
  <c r="V77"/>
  <c r="N77"/>
  <c r="M77"/>
  <c r="L77"/>
  <c r="K77"/>
  <c r="J77"/>
  <c r="I77"/>
  <c r="Z76"/>
  <c r="X76"/>
  <c r="V76"/>
  <c r="N76"/>
  <c r="M76"/>
  <c r="L76"/>
  <c r="K76"/>
  <c r="J76"/>
  <c r="I76"/>
  <c r="Z75"/>
  <c r="X75"/>
  <c r="V75"/>
  <c r="N75"/>
  <c r="M75"/>
  <c r="L75"/>
  <c r="K75"/>
  <c r="J75"/>
  <c r="I75"/>
  <c r="Z74"/>
  <c r="AA74" s="1"/>
  <c r="V74"/>
  <c r="N74"/>
  <c r="M74"/>
  <c r="L74"/>
  <c r="K74"/>
  <c r="J74"/>
  <c r="I74"/>
  <c r="Z73"/>
  <c r="X73"/>
  <c r="V73"/>
  <c r="N73"/>
  <c r="M73"/>
  <c r="L73"/>
  <c r="K73"/>
  <c r="J73"/>
  <c r="I73"/>
  <c r="Z72"/>
  <c r="X72"/>
  <c r="V72"/>
  <c r="N72"/>
  <c r="M72"/>
  <c r="L72"/>
  <c r="K72"/>
  <c r="J72"/>
  <c r="I72"/>
  <c r="Z70"/>
  <c r="X70"/>
  <c r="V70"/>
  <c r="N70"/>
  <c r="M70"/>
  <c r="L70"/>
  <c r="K70"/>
  <c r="J70"/>
  <c r="I70"/>
  <c r="Z69"/>
  <c r="X69"/>
  <c r="V69"/>
  <c r="N69"/>
  <c r="M69"/>
  <c r="L69"/>
  <c r="K69"/>
  <c r="J69"/>
  <c r="I69"/>
  <c r="Z68"/>
  <c r="X68"/>
  <c r="V68"/>
  <c r="N68"/>
  <c r="M68"/>
  <c r="L68"/>
  <c r="K68"/>
  <c r="J68"/>
  <c r="I68"/>
  <c r="Z67"/>
  <c r="X67"/>
  <c r="V67"/>
  <c r="N67"/>
  <c r="M67"/>
  <c r="L67"/>
  <c r="K67"/>
  <c r="J67"/>
  <c r="I67"/>
  <c r="Y63"/>
  <c r="W63"/>
  <c r="U63"/>
  <c r="T63"/>
  <c r="S63"/>
  <c r="R63"/>
  <c r="Q63"/>
  <c r="P63"/>
  <c r="O63"/>
  <c r="H63"/>
  <c r="G63"/>
  <c r="F63"/>
  <c r="E63"/>
  <c r="D63"/>
  <c r="C63"/>
  <c r="B63"/>
  <c r="Z62"/>
  <c r="X62"/>
  <c r="V62"/>
  <c r="N62"/>
  <c r="M62"/>
  <c r="L62"/>
  <c r="K62"/>
  <c r="J62"/>
  <c r="I62"/>
  <c r="Z61"/>
  <c r="X61"/>
  <c r="AA61" s="1"/>
  <c r="N61"/>
  <c r="M61"/>
  <c r="L61"/>
  <c r="K61"/>
  <c r="J61"/>
  <c r="I61"/>
  <c r="Z60"/>
  <c r="X60"/>
  <c r="N60"/>
  <c r="M60"/>
  <c r="L60"/>
  <c r="K60"/>
  <c r="J60"/>
  <c r="I60"/>
  <c r="Z59"/>
  <c r="N59"/>
  <c r="M59"/>
  <c r="L59"/>
  <c r="K59"/>
  <c r="J59"/>
  <c r="I59"/>
  <c r="Z58"/>
  <c r="X58"/>
  <c r="N58"/>
  <c r="M58"/>
  <c r="L58"/>
  <c r="K58"/>
  <c r="J58"/>
  <c r="I58"/>
  <c r="Z57"/>
  <c r="X57"/>
  <c r="N57"/>
  <c r="M57"/>
  <c r="L57"/>
  <c r="K57"/>
  <c r="J57"/>
  <c r="I57"/>
  <c r="Z56"/>
  <c r="X56"/>
  <c r="N56"/>
  <c r="M56"/>
  <c r="L56"/>
  <c r="K56"/>
  <c r="J56"/>
  <c r="I56"/>
  <c r="Z54"/>
  <c r="X54"/>
  <c r="N54"/>
  <c r="M54"/>
  <c r="L54"/>
  <c r="K54"/>
  <c r="J54"/>
  <c r="I54"/>
  <c r="Z52"/>
  <c r="X52"/>
  <c r="N52"/>
  <c r="M52"/>
  <c r="L52"/>
  <c r="K52"/>
  <c r="J52"/>
  <c r="I52"/>
  <c r="Z51"/>
  <c r="X51"/>
  <c r="N51"/>
  <c r="M51"/>
  <c r="L51"/>
  <c r="K51"/>
  <c r="J51"/>
  <c r="I51"/>
  <c r="Z50"/>
  <c r="X50"/>
  <c r="N50"/>
  <c r="M50"/>
  <c r="L50"/>
  <c r="K50"/>
  <c r="J50"/>
  <c r="I50"/>
  <c r="Y47"/>
  <c r="W47"/>
  <c r="U47"/>
  <c r="T47"/>
  <c r="S47"/>
  <c r="R47"/>
  <c r="Q47"/>
  <c r="P47"/>
  <c r="O47"/>
  <c r="H47"/>
  <c r="G47"/>
  <c r="F47"/>
  <c r="E47"/>
  <c r="D47"/>
  <c r="C47"/>
  <c r="B47"/>
  <c r="Z46"/>
  <c r="X46"/>
  <c r="V46"/>
  <c r="N46"/>
  <c r="M46"/>
  <c r="L46"/>
  <c r="K46"/>
  <c r="J46"/>
  <c r="I46"/>
  <c r="Z45"/>
  <c r="X45"/>
  <c r="V45"/>
  <c r="N45"/>
  <c r="M45"/>
  <c r="L45"/>
  <c r="K45"/>
  <c r="J45"/>
  <c r="I45"/>
  <c r="Z44"/>
  <c r="X44"/>
  <c r="V44"/>
  <c r="N44"/>
  <c r="M44"/>
  <c r="L44"/>
  <c r="K44"/>
  <c r="J44"/>
  <c r="I44"/>
  <c r="Z43"/>
  <c r="X43"/>
  <c r="AA43" s="1"/>
  <c r="V43"/>
  <c r="N43"/>
  <c r="M43"/>
  <c r="L43"/>
  <c r="K43"/>
  <c r="J43"/>
  <c r="I43"/>
  <c r="Z42"/>
  <c r="X42"/>
  <c r="V42"/>
  <c r="N42"/>
  <c r="M42"/>
  <c r="L42"/>
  <c r="K42"/>
  <c r="J42"/>
  <c r="I42"/>
  <c r="Z41"/>
  <c r="X41"/>
  <c r="V41"/>
  <c r="N41"/>
  <c r="M41"/>
  <c r="L41"/>
  <c r="K41"/>
  <c r="J41"/>
  <c r="I41"/>
  <c r="Z40"/>
  <c r="X40"/>
  <c r="V40"/>
  <c r="N40"/>
  <c r="M40"/>
  <c r="L40"/>
  <c r="K40"/>
  <c r="J40"/>
  <c r="I40"/>
  <c r="Z38"/>
  <c r="X38"/>
  <c r="V38"/>
  <c r="N38"/>
  <c r="M38"/>
  <c r="L38"/>
  <c r="K38"/>
  <c r="J38"/>
  <c r="I38"/>
  <c r="Z36"/>
  <c r="X36"/>
  <c r="V36"/>
  <c r="N36"/>
  <c r="M36"/>
  <c r="L36"/>
  <c r="K36"/>
  <c r="J36"/>
  <c r="I36"/>
  <c r="Z35"/>
  <c r="X35"/>
  <c r="V35"/>
  <c r="N35"/>
  <c r="M35"/>
  <c r="L35"/>
  <c r="K35"/>
  <c r="J35"/>
  <c r="I35"/>
  <c r="Z34"/>
  <c r="X34"/>
  <c r="V34"/>
  <c r="N34"/>
  <c r="M34"/>
  <c r="K34"/>
  <c r="J34"/>
  <c r="I34"/>
  <c r="Y31"/>
  <c r="W31"/>
  <c r="U31"/>
  <c r="T31"/>
  <c r="S31"/>
  <c r="R31"/>
  <c r="Q31"/>
  <c r="P31"/>
  <c r="O31"/>
  <c r="H31"/>
  <c r="G31"/>
  <c r="F31"/>
  <c r="E31"/>
  <c r="D31"/>
  <c r="C31"/>
  <c r="B31"/>
  <c r="Z30"/>
  <c r="X30"/>
  <c r="V30"/>
  <c r="N30"/>
  <c r="M30"/>
  <c r="L30"/>
  <c r="K30"/>
  <c r="J30"/>
  <c r="I30"/>
  <c r="Z29"/>
  <c r="X29"/>
  <c r="V29"/>
  <c r="N29"/>
  <c r="M29"/>
  <c r="L29"/>
  <c r="K29"/>
  <c r="J29"/>
  <c r="I29"/>
  <c r="Z28"/>
  <c r="X28"/>
  <c r="V28"/>
  <c r="N28"/>
  <c r="M28"/>
  <c r="L28"/>
  <c r="K28"/>
  <c r="J28"/>
  <c r="I28"/>
  <c r="Z27"/>
  <c r="V27"/>
  <c r="N27"/>
  <c r="M27"/>
  <c r="L27"/>
  <c r="K27"/>
  <c r="J27"/>
  <c r="I27"/>
  <c r="Z26"/>
  <c r="X26"/>
  <c r="V26"/>
  <c r="N26"/>
  <c r="M26"/>
  <c r="L26"/>
  <c r="K26"/>
  <c r="J26"/>
  <c r="I26"/>
  <c r="Z25"/>
  <c r="X25"/>
  <c r="V25"/>
  <c r="N25"/>
  <c r="M25"/>
  <c r="L25"/>
  <c r="K25"/>
  <c r="J25"/>
  <c r="I25"/>
  <c r="Z24"/>
  <c r="X24"/>
  <c r="V24"/>
  <c r="N24"/>
  <c r="M24"/>
  <c r="L24"/>
  <c r="K24"/>
  <c r="J24"/>
  <c r="I24"/>
  <c r="Z23"/>
  <c r="X23"/>
  <c r="V23"/>
  <c r="N23"/>
  <c r="M23"/>
  <c r="L23"/>
  <c r="K23"/>
  <c r="J23"/>
  <c r="I23"/>
  <c r="Z22"/>
  <c r="AA22" s="1"/>
  <c r="V22"/>
  <c r="N22"/>
  <c r="M22"/>
  <c r="L22"/>
  <c r="K22"/>
  <c r="J22"/>
  <c r="I22"/>
  <c r="Z21"/>
  <c r="X21"/>
  <c r="V21"/>
  <c r="N21"/>
  <c r="M21"/>
  <c r="L21"/>
  <c r="K21"/>
  <c r="J21"/>
  <c r="I21"/>
  <c r="Z20"/>
  <c r="X20"/>
  <c r="V20"/>
  <c r="N20"/>
  <c r="M20"/>
  <c r="L20"/>
  <c r="K20"/>
  <c r="J20"/>
  <c r="I20"/>
  <c r="Y16"/>
  <c r="W16"/>
  <c r="U16"/>
  <c r="T16"/>
  <c r="S16"/>
  <c r="R16"/>
  <c r="Q16"/>
  <c r="P16"/>
  <c r="O16"/>
  <c r="H16"/>
  <c r="G16"/>
  <c r="F16"/>
  <c r="E16"/>
  <c r="D16"/>
  <c r="C16"/>
  <c r="B16"/>
  <c r="Z15"/>
  <c r="X15"/>
  <c r="V15"/>
  <c r="N15"/>
  <c r="M15"/>
  <c r="L15"/>
  <c r="K15"/>
  <c r="J15"/>
  <c r="I15"/>
  <c r="Z14"/>
  <c r="X14"/>
  <c r="V14"/>
  <c r="N14"/>
  <c r="M14"/>
  <c r="L14"/>
  <c r="K14"/>
  <c r="J14"/>
  <c r="I14"/>
  <c r="Z13"/>
  <c r="X13"/>
  <c r="V13"/>
  <c r="N13"/>
  <c r="M13"/>
  <c r="L13"/>
  <c r="K13"/>
  <c r="J13"/>
  <c r="I13"/>
  <c r="Z12"/>
  <c r="X12"/>
  <c r="V12"/>
  <c r="N12"/>
  <c r="M12"/>
  <c r="L12"/>
  <c r="K12"/>
  <c r="J12"/>
  <c r="I12"/>
  <c r="Z11"/>
  <c r="X11"/>
  <c r="V11"/>
  <c r="N11"/>
  <c r="M11"/>
  <c r="L11"/>
  <c r="K11"/>
  <c r="J11"/>
  <c r="I11"/>
  <c r="Z10"/>
  <c r="X10"/>
  <c r="V10"/>
  <c r="N10"/>
  <c r="M10"/>
  <c r="L10"/>
  <c r="K10"/>
  <c r="J10"/>
  <c r="I10"/>
  <c r="Z8"/>
  <c r="X8"/>
  <c r="V8"/>
  <c r="N8"/>
  <c r="M8"/>
  <c r="L8"/>
  <c r="K8"/>
  <c r="J8"/>
  <c r="I8"/>
  <c r="Z7"/>
  <c r="X7"/>
  <c r="V7"/>
  <c r="N7"/>
  <c r="M7"/>
  <c r="L7"/>
  <c r="K7"/>
  <c r="J7"/>
  <c r="I7"/>
  <c r="Z6"/>
  <c r="X6"/>
  <c r="V6"/>
  <c r="N6"/>
  <c r="M6"/>
  <c r="L6"/>
  <c r="K6"/>
  <c r="J6"/>
  <c r="I6"/>
  <c r="Z4"/>
  <c r="X4"/>
  <c r="V4"/>
  <c r="N4"/>
  <c r="M4"/>
  <c r="L4"/>
  <c r="K4"/>
  <c r="J4"/>
  <c r="I4"/>
  <c r="Z3"/>
  <c r="X3"/>
  <c r="V3"/>
  <c r="N3"/>
  <c r="M3"/>
  <c r="L3"/>
  <c r="K3"/>
  <c r="J3"/>
  <c r="I3"/>
  <c r="AA13" l="1"/>
  <c r="AA11"/>
  <c r="K80"/>
  <c r="K47"/>
  <c r="AA89"/>
  <c r="AA54"/>
  <c r="K94"/>
  <c r="J47"/>
  <c r="AA35"/>
  <c r="AA69"/>
  <c r="N16"/>
  <c r="M104"/>
  <c r="X63"/>
  <c r="K63"/>
  <c r="I94"/>
  <c r="J104"/>
  <c r="L104"/>
  <c r="K104"/>
  <c r="Z80"/>
  <c r="K31"/>
  <c r="AA84"/>
  <c r="AA83"/>
  <c r="AA93"/>
  <c r="N94"/>
  <c r="AA87"/>
  <c r="Z94"/>
  <c r="L94"/>
  <c r="AA79"/>
  <c r="AA75"/>
  <c r="AA70"/>
  <c r="AA73"/>
  <c r="AA77"/>
  <c r="N80"/>
  <c r="M80"/>
  <c r="J63"/>
  <c r="AA52"/>
  <c r="AA59"/>
  <c r="AA57"/>
  <c r="AA58"/>
  <c r="AA62"/>
  <c r="AA38"/>
  <c r="AA27"/>
  <c r="AA20"/>
  <c r="J31"/>
  <c r="AA23"/>
  <c r="X104"/>
  <c r="AA44"/>
  <c r="AA60"/>
  <c r="X80"/>
  <c r="AA92"/>
  <c r="AA21"/>
  <c r="AA51"/>
  <c r="AA86"/>
  <c r="AA50"/>
  <c r="AA56"/>
  <c r="AA6"/>
  <c r="AA29"/>
  <c r="AA30"/>
  <c r="L31"/>
  <c r="L34"/>
  <c r="AA45"/>
  <c r="AA46"/>
  <c r="L47"/>
  <c r="L63"/>
  <c r="L80"/>
  <c r="AA88"/>
  <c r="AA68"/>
  <c r="J80"/>
  <c r="AA34"/>
  <c r="AA67"/>
  <c r="I80"/>
  <c r="AA25"/>
  <c r="AA26"/>
  <c r="I31"/>
  <c r="N31"/>
  <c r="X31"/>
  <c r="AA41"/>
  <c r="AA42"/>
  <c r="I47"/>
  <c r="N47"/>
  <c r="X47"/>
  <c r="N63"/>
  <c r="AA90"/>
  <c r="M94"/>
  <c r="X94"/>
  <c r="AA28"/>
  <c r="AA36"/>
  <c r="AA76"/>
  <c r="V94"/>
  <c r="J94"/>
  <c r="V80"/>
  <c r="AA24"/>
  <c r="AA40"/>
  <c r="AA72"/>
  <c r="AA78"/>
  <c r="I16"/>
  <c r="X16"/>
  <c r="Z16"/>
  <c r="AA12"/>
  <c r="AA8"/>
  <c r="AA15"/>
  <c r="AA3"/>
  <c r="AA10"/>
  <c r="K16"/>
  <c r="AA7"/>
  <c r="M16"/>
  <c r="AA14"/>
  <c r="L16"/>
  <c r="AA4"/>
  <c r="V16"/>
  <c r="J16"/>
  <c r="V31"/>
  <c r="V47"/>
  <c r="V63"/>
  <c r="M31"/>
  <c r="M47"/>
  <c r="M63"/>
  <c r="Z104"/>
  <c r="I104"/>
  <c r="Z31"/>
  <c r="I63"/>
  <c r="N104"/>
  <c r="V104"/>
  <c r="Z47"/>
  <c r="Z63"/>
  <c r="AA104" l="1"/>
  <c r="AA16"/>
  <c r="AA63"/>
  <c r="AA80"/>
  <c r="AA31"/>
  <c r="AA94"/>
  <c r="AA47"/>
</calcChain>
</file>

<file path=xl/sharedStrings.xml><?xml version="1.0" encoding="utf-8"?>
<sst xmlns="http://schemas.openxmlformats.org/spreadsheetml/2006/main" count="381" uniqueCount="63">
  <si>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</si>
  <si>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</si>
  <si>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</si>
  <si>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</si>
  <si>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</si>
  <si>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</si>
  <si>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</si>
  <si>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</si>
  <si>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</si>
  <si>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200+</t>
  </si>
  <si>
    <t>r/inns</t>
  </si>
  <si>
    <t>Fours</t>
  </si>
  <si>
    <t>% of runs</t>
  </si>
  <si>
    <t>Sixes</t>
  </si>
  <si>
    <t>Total%</t>
  </si>
  <si>
    <t>For</t>
  </si>
  <si>
    <t>Agn</t>
  </si>
  <si>
    <t>taken</t>
  </si>
  <si>
    <t>lost</t>
  </si>
  <si>
    <t>faced</t>
  </si>
  <si>
    <t>bowled</t>
  </si>
  <si>
    <t>Against</t>
  </si>
  <si>
    <t>Lost</t>
  </si>
  <si>
    <t>Taken</t>
  </si>
  <si>
    <t>for</t>
  </si>
  <si>
    <t>agn</t>
  </si>
  <si>
    <t>part f</t>
  </si>
  <si>
    <t>part a</t>
  </si>
  <si>
    <t>Total</t>
  </si>
  <si>
    <t>ND</t>
  </si>
  <si>
    <t xml:space="preserve">50 part </t>
  </si>
  <si>
    <t>Auck</t>
  </si>
  <si>
    <t>Otago</t>
  </si>
  <si>
    <t>Well</t>
  </si>
  <si>
    <t>Cant</t>
  </si>
  <si>
    <t>A</t>
  </si>
  <si>
    <t>C</t>
  </si>
  <si>
    <t>O</t>
  </si>
  <si>
    <t>Inns</t>
  </si>
  <si>
    <t>150-200</t>
  </si>
  <si>
    <t>bat 1st</t>
  </si>
  <si>
    <t>bat 2nd</t>
  </si>
  <si>
    <t>balls</t>
  </si>
  <si>
    <t>R/Wt</t>
  </si>
  <si>
    <t>R/Inns</t>
  </si>
  <si>
    <t>% fours</t>
  </si>
  <si>
    <t>% sixes</t>
  </si>
  <si>
    <t>50 pp</t>
  </si>
  <si>
    <t>50 run</t>
  </si>
  <si>
    <t>rain</t>
  </si>
  <si>
    <t>100 run</t>
  </si>
  <si>
    <t>100 part</t>
  </si>
  <si>
    <t>16 overs</t>
  </si>
  <si>
    <t>1 cent</t>
  </si>
  <si>
    <t>2 cent part</t>
  </si>
  <si>
    <t>1 cent part</t>
  </si>
  <si>
    <t>1 cent par</t>
  </si>
  <si>
    <t>abd</t>
  </si>
  <si>
    <t>abd vO</t>
  </si>
  <si>
    <t>N/R</t>
  </si>
  <si>
    <t>N/R  A</t>
  </si>
  <si>
    <t>sf</t>
  </si>
  <si>
    <t>18-19</t>
  </si>
</sst>
</file>

<file path=xl/styles.xml><?xml version="1.0" encoding="utf-8"?>
<styleSheet xmlns="http://schemas.openxmlformats.org/spreadsheetml/2006/main">
  <fonts count="23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Times New Roman"/>
      <family val="1"/>
    </font>
    <font>
      <b/>
      <sz val="8"/>
      <color theme="1"/>
      <name val="Calibri"/>
      <family val="2"/>
      <scheme val="minor"/>
    </font>
    <font>
      <u/>
      <sz val="1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Fill="1" applyBorder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0" fontId="5" fillId="0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" fontId="10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0" fontId="10" fillId="2" borderId="0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10" fontId="9" fillId="0" borderId="0" xfId="0" applyNumberFormat="1" applyFont="1" applyBorder="1" applyAlignment="1">
      <alignment horizontal="center"/>
    </xf>
    <xf numFmtId="10" fontId="9" fillId="0" borderId="0" xfId="0" applyNumberFormat="1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0" xfId="0" applyFont="1" applyBorder="1"/>
    <xf numFmtId="0" fontId="8" fillId="0" borderId="0" xfId="0" applyFont="1" applyFill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5" fillId="0" borderId="1" xfId="0" applyFont="1" applyBorder="1"/>
    <xf numFmtId="0" fontId="8" fillId="0" borderId="0" xfId="0" applyFont="1" applyAlignment="1">
      <alignment horizontal="center"/>
    </xf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" fillId="0" borderId="0" xfId="0" applyFont="1"/>
    <xf numFmtId="0" fontId="12" fillId="0" borderId="0" xfId="0" applyFont="1"/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/>
    <xf numFmtId="0" fontId="10" fillId="2" borderId="0" xfId="0" applyFont="1" applyFill="1"/>
    <xf numFmtId="0" fontId="17" fillId="0" borderId="0" xfId="0" applyFont="1"/>
    <xf numFmtId="0" fontId="1" fillId="0" borderId="1" xfId="0" applyFont="1" applyFill="1" applyBorder="1"/>
    <xf numFmtId="0" fontId="13" fillId="0" borderId="1" xfId="0" applyFont="1" applyBorder="1"/>
    <xf numFmtId="2" fontId="14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1" xfId="0" applyFont="1" applyFill="1" applyBorder="1"/>
    <xf numFmtId="0" fontId="13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14" fillId="0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0" xfId="0" applyFont="1" applyFill="1" applyBorder="1"/>
    <xf numFmtId="0" fontId="11" fillId="0" borderId="0" xfId="0" applyFont="1" applyFill="1"/>
    <xf numFmtId="0" fontId="8" fillId="0" borderId="0" xfId="0" applyFont="1" applyFill="1" applyAlignment="1">
      <alignment horizontal="left"/>
    </xf>
    <xf numFmtId="0" fontId="13" fillId="0" borderId="0" xfId="0" applyFont="1" applyFill="1"/>
    <xf numFmtId="1" fontId="14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1" fillId="2" borderId="0" xfId="0" applyFont="1" applyFill="1" applyBorder="1"/>
    <xf numFmtId="0" fontId="5" fillId="3" borderId="0" xfId="0" applyFont="1" applyFill="1" applyBorder="1" applyAlignment="1">
      <alignment horizontal="center"/>
    </xf>
    <xf numFmtId="0" fontId="18" fillId="3" borderId="0" xfId="0" applyFont="1" applyFill="1"/>
    <xf numFmtId="0" fontId="13" fillId="3" borderId="0" xfId="0" applyFont="1" applyFill="1"/>
    <xf numFmtId="0" fontId="14" fillId="0" borderId="0" xfId="0" applyFont="1" applyFill="1" applyBorder="1" applyAlignment="1">
      <alignment horizontal="center"/>
    </xf>
    <xf numFmtId="0" fontId="11" fillId="2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1" fillId="4" borderId="0" xfId="0" applyFont="1" applyFill="1" applyAlignment="1">
      <alignment horizontal="left"/>
    </xf>
    <xf numFmtId="0" fontId="11" fillId="4" borderId="0" xfId="0" applyFont="1" applyFill="1"/>
    <xf numFmtId="0" fontId="11" fillId="5" borderId="0" xfId="0" applyFont="1" applyFill="1"/>
    <xf numFmtId="0" fontId="5" fillId="6" borderId="0" xfId="0" applyFont="1" applyFill="1" applyBorder="1" applyAlignment="1">
      <alignment horizontal="center"/>
    </xf>
    <xf numFmtId="0" fontId="11" fillId="6" borderId="0" xfId="0" applyFont="1" applyFill="1"/>
    <xf numFmtId="0" fontId="13" fillId="6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22" fillId="3" borderId="0" xfId="0" applyFont="1" applyFill="1" applyAlignment="1">
      <alignment horizontal="left"/>
    </xf>
    <xf numFmtId="2" fontId="19" fillId="0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13" fillId="7" borderId="1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11" fillId="8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1" fontId="10" fillId="0" borderId="1" xfId="0" applyNumberFormat="1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0" fillId="0" borderId="4" xfId="0" applyFill="1" applyBorder="1"/>
    <xf numFmtId="0" fontId="4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11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0" fontId="0" fillId="9" borderId="0" xfId="0" applyFill="1" applyBorder="1"/>
    <xf numFmtId="1" fontId="5" fillId="9" borderId="0" xfId="0" applyNumberFormat="1" applyFont="1" applyFill="1" applyBorder="1" applyAlignment="1">
      <alignment horizontal="center"/>
    </xf>
    <xf numFmtId="1" fontId="14" fillId="9" borderId="0" xfId="0" applyNumberFormat="1" applyFont="1" applyFill="1" applyBorder="1" applyAlignment="1">
      <alignment horizontal="center"/>
    </xf>
    <xf numFmtId="0" fontId="21" fillId="10" borderId="0" xfId="0" applyFont="1" applyFill="1"/>
    <xf numFmtId="1" fontId="2" fillId="10" borderId="0" xfId="0" applyNumberFormat="1" applyFont="1" applyFill="1" applyBorder="1" applyAlignment="1">
      <alignment horizontal="center"/>
    </xf>
    <xf numFmtId="0" fontId="21" fillId="10" borderId="0" xfId="0" applyFont="1" applyFill="1" applyBorder="1"/>
    <xf numFmtId="1" fontId="3" fillId="1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5"/>
  <sheetViews>
    <sheetView tabSelected="1" topLeftCell="A94" workbookViewId="0">
      <selection activeCell="I116" sqref="I116"/>
    </sheetView>
  </sheetViews>
  <sheetFormatPr defaultRowHeight="14"/>
  <cols>
    <col min="1" max="1" width="4.5" customWidth="1"/>
    <col min="2" max="2" width="3.33203125" customWidth="1"/>
    <col min="3" max="3" width="5.58203125" customWidth="1"/>
    <col min="4" max="4" width="6.1640625" customWidth="1"/>
    <col min="5" max="5" width="4.83203125" customWidth="1"/>
    <col min="6" max="6" width="4.5" customWidth="1"/>
    <col min="7" max="7" width="5.1640625" customWidth="1"/>
    <col min="8" max="8" width="4.6640625" customWidth="1"/>
    <col min="9" max="9" width="5" customWidth="1"/>
    <col min="10" max="10" width="6.08203125" customWidth="1"/>
    <col min="11" max="11" width="5.4140625" customWidth="1"/>
    <col min="12" max="12" width="6.4140625" customWidth="1"/>
    <col min="13" max="13" width="5.5" customWidth="1"/>
    <col min="14" max="15" width="6.75" customWidth="1"/>
    <col min="16" max="16" width="6.83203125" customWidth="1"/>
    <col min="17" max="17" width="6.1640625" customWidth="1"/>
    <col min="18" max="18" width="4.25" customWidth="1"/>
    <col min="19" max="19" width="4.75" customWidth="1"/>
    <col min="20" max="20" width="5.33203125" customWidth="1"/>
    <col min="21" max="21" width="6.9140625" customWidth="1"/>
    <col min="22" max="22" width="5.58203125" customWidth="1"/>
    <col min="23" max="23" width="4.75" customWidth="1"/>
    <col min="24" max="24" width="7.1640625" customWidth="1"/>
    <col min="25" max="25" width="5.08203125" customWidth="1"/>
    <col min="26" max="26" width="7.4140625" customWidth="1"/>
    <col min="27" max="27" width="6.9140625" customWidth="1"/>
    <col min="28" max="28" width="6.83203125" customWidth="1"/>
  </cols>
  <sheetData>
    <row r="1" spans="1:30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>
        <v>150</v>
      </c>
      <c r="P1" s="5">
        <v>150</v>
      </c>
      <c r="Q1" s="5" t="s">
        <v>9</v>
      </c>
      <c r="R1" s="3">
        <v>50</v>
      </c>
      <c r="S1" s="3">
        <v>50</v>
      </c>
      <c r="T1" s="3">
        <v>50</v>
      </c>
      <c r="U1" s="3">
        <v>50</v>
      </c>
      <c r="V1" s="3" t="s">
        <v>10</v>
      </c>
      <c r="W1" s="2" t="s">
        <v>11</v>
      </c>
      <c r="X1" s="2" t="s">
        <v>12</v>
      </c>
      <c r="Y1" s="2" t="s">
        <v>13</v>
      </c>
      <c r="Z1" s="2" t="s">
        <v>12</v>
      </c>
      <c r="AA1" s="2" t="s">
        <v>14</v>
      </c>
    </row>
    <row r="2" spans="1:30" ht="14.5">
      <c r="A2" s="6"/>
      <c r="B2" s="7"/>
      <c r="C2" s="3" t="s">
        <v>15</v>
      </c>
      <c r="D2" s="3" t="s">
        <v>16</v>
      </c>
      <c r="E2" s="8" t="s">
        <v>17</v>
      </c>
      <c r="F2" s="8" t="s">
        <v>18</v>
      </c>
      <c r="G2" s="3" t="s">
        <v>19</v>
      </c>
      <c r="H2" s="3" t="s">
        <v>20</v>
      </c>
      <c r="I2" s="3" t="s">
        <v>15</v>
      </c>
      <c r="J2" s="3" t="s">
        <v>21</v>
      </c>
      <c r="K2" s="3" t="s">
        <v>22</v>
      </c>
      <c r="L2" s="3" t="s">
        <v>23</v>
      </c>
      <c r="M2" s="3" t="s">
        <v>15</v>
      </c>
      <c r="N2" s="3" t="s">
        <v>21</v>
      </c>
      <c r="O2" s="2" t="s">
        <v>24</v>
      </c>
      <c r="P2" s="2" t="s">
        <v>25</v>
      </c>
      <c r="Q2" s="2"/>
      <c r="R2" s="9" t="s">
        <v>24</v>
      </c>
      <c r="S2" s="9" t="s">
        <v>25</v>
      </c>
      <c r="T2" s="9" t="s">
        <v>26</v>
      </c>
      <c r="U2" s="9" t="s">
        <v>27</v>
      </c>
      <c r="V2" s="10"/>
      <c r="W2" s="11"/>
      <c r="X2" s="11"/>
      <c r="Y2" s="10"/>
      <c r="Z2" s="10"/>
      <c r="AA2" s="10"/>
    </row>
    <row r="3" spans="1:30">
      <c r="A3" s="12"/>
      <c r="B3" s="13">
        <v>1</v>
      </c>
      <c r="C3" s="14">
        <v>157</v>
      </c>
      <c r="D3" s="14">
        <v>156</v>
      </c>
      <c r="E3" s="15">
        <v>8</v>
      </c>
      <c r="F3" s="15">
        <v>5</v>
      </c>
      <c r="G3" s="15">
        <v>116</v>
      </c>
      <c r="H3" s="15">
        <v>120</v>
      </c>
      <c r="I3" s="16">
        <f t="shared" ref="I3:I11" si="0">C3/F3</f>
        <v>31.4</v>
      </c>
      <c r="J3" s="16">
        <f t="shared" ref="J3:J11" si="1">D3/E3</f>
        <v>19.5</v>
      </c>
      <c r="K3" s="16">
        <f t="shared" ref="K3:K11" si="2">G3/F3</f>
        <v>23.2</v>
      </c>
      <c r="L3" s="16">
        <f>H3/E3</f>
        <v>15</v>
      </c>
      <c r="M3" s="17">
        <f t="shared" ref="M3:N11" si="3">C3/(G3/6)</f>
        <v>8.1206896551724146</v>
      </c>
      <c r="N3" s="17">
        <f t="shared" si="3"/>
        <v>7.8</v>
      </c>
      <c r="O3" s="15">
        <v>1</v>
      </c>
      <c r="P3" s="15">
        <v>1</v>
      </c>
      <c r="Q3" s="15">
        <v>0</v>
      </c>
      <c r="R3" s="14">
        <v>1</v>
      </c>
      <c r="S3" s="14">
        <v>1</v>
      </c>
      <c r="T3" s="15">
        <v>2</v>
      </c>
      <c r="U3" s="15">
        <v>0</v>
      </c>
      <c r="V3" s="14">
        <f t="shared" ref="V3:V11" si="4">C3/B3</f>
        <v>157</v>
      </c>
      <c r="W3" s="14">
        <v>11</v>
      </c>
      <c r="X3" s="18">
        <f t="shared" ref="X3:X11" si="5">W3*4/C3</f>
        <v>0.28025477707006369</v>
      </c>
      <c r="Y3" s="14">
        <v>6</v>
      </c>
      <c r="Z3" s="18">
        <f t="shared" ref="Z3:Z11" si="6">Y3*6/C3</f>
        <v>0.22929936305732485</v>
      </c>
      <c r="AA3" s="19">
        <f t="shared" ref="AA3:AA16" si="7">X3+Z3</f>
        <v>0.50955414012738853</v>
      </c>
    </row>
    <row r="4" spans="1:30">
      <c r="A4" s="12"/>
      <c r="B4" s="20">
        <v>1</v>
      </c>
      <c r="C4" s="15">
        <v>136</v>
      </c>
      <c r="D4" s="15">
        <v>140</v>
      </c>
      <c r="E4" s="15">
        <v>2</v>
      </c>
      <c r="F4" s="15">
        <v>9</v>
      </c>
      <c r="G4" s="15">
        <v>121</v>
      </c>
      <c r="H4" s="15">
        <v>94</v>
      </c>
      <c r="I4" s="21">
        <f t="shared" si="0"/>
        <v>15.111111111111111</v>
      </c>
      <c r="J4" s="21">
        <f t="shared" si="1"/>
        <v>70</v>
      </c>
      <c r="K4" s="21">
        <f t="shared" si="2"/>
        <v>13.444444444444445</v>
      </c>
      <c r="L4" s="21">
        <f t="shared" ref="L4:L11" si="8">H4/E4</f>
        <v>47</v>
      </c>
      <c r="M4" s="17">
        <f t="shared" si="3"/>
        <v>6.7438016528925617</v>
      </c>
      <c r="N4" s="17">
        <f t="shared" si="3"/>
        <v>8.9361702127659584</v>
      </c>
      <c r="O4" s="15">
        <v>0</v>
      </c>
      <c r="P4" s="15">
        <v>0</v>
      </c>
      <c r="Q4" s="15">
        <v>0</v>
      </c>
      <c r="R4" s="14">
        <v>0</v>
      </c>
      <c r="S4" s="14">
        <v>1</v>
      </c>
      <c r="T4" s="15">
        <v>0</v>
      </c>
      <c r="U4" s="15">
        <v>1</v>
      </c>
      <c r="V4" s="14">
        <f t="shared" si="4"/>
        <v>136</v>
      </c>
      <c r="W4" s="14">
        <v>10</v>
      </c>
      <c r="X4" s="18">
        <f t="shared" si="5"/>
        <v>0.29411764705882354</v>
      </c>
      <c r="Y4" s="14">
        <v>5</v>
      </c>
      <c r="Z4" s="18">
        <f t="shared" si="6"/>
        <v>0.22058823529411764</v>
      </c>
      <c r="AA4" s="19">
        <f t="shared" si="7"/>
        <v>0.51470588235294112</v>
      </c>
      <c r="AB4" s="56"/>
    </row>
    <row r="5" spans="1:30">
      <c r="A5" s="136" t="s">
        <v>58</v>
      </c>
      <c r="B5" s="137"/>
      <c r="C5" s="15"/>
      <c r="D5" s="15"/>
      <c r="E5" s="15"/>
      <c r="F5" s="15"/>
      <c r="G5" s="15"/>
      <c r="H5" s="15"/>
      <c r="I5" s="21"/>
      <c r="J5" s="21"/>
      <c r="K5" s="21"/>
      <c r="L5" s="21"/>
      <c r="M5" s="17"/>
      <c r="N5" s="17"/>
      <c r="O5" s="15"/>
      <c r="P5" s="15"/>
      <c r="Q5" s="15"/>
      <c r="R5" s="14"/>
      <c r="S5" s="14"/>
      <c r="T5" s="15"/>
      <c r="U5" s="15"/>
      <c r="V5" s="14"/>
      <c r="W5" s="14"/>
      <c r="X5" s="18"/>
      <c r="Y5" s="14"/>
      <c r="Z5" s="18"/>
      <c r="AA5" s="19"/>
      <c r="AB5" s="56"/>
    </row>
    <row r="6" spans="1:30">
      <c r="A6" s="12"/>
      <c r="B6" s="13">
        <v>1</v>
      </c>
      <c r="C6" s="14">
        <v>208</v>
      </c>
      <c r="D6" s="14">
        <v>154</v>
      </c>
      <c r="E6" s="14">
        <v>8</v>
      </c>
      <c r="F6" s="14">
        <v>7</v>
      </c>
      <c r="G6" s="14">
        <v>120</v>
      </c>
      <c r="H6" s="14">
        <v>121</v>
      </c>
      <c r="I6" s="16">
        <f t="shared" si="0"/>
        <v>29.714285714285715</v>
      </c>
      <c r="J6" s="16">
        <f t="shared" si="1"/>
        <v>19.25</v>
      </c>
      <c r="K6" s="16">
        <f t="shared" si="2"/>
        <v>17.142857142857142</v>
      </c>
      <c r="L6" s="16">
        <f t="shared" si="8"/>
        <v>15.125</v>
      </c>
      <c r="M6" s="17">
        <f t="shared" si="3"/>
        <v>10.4</v>
      </c>
      <c r="N6" s="17">
        <f t="shared" si="3"/>
        <v>7.6363636363636358</v>
      </c>
      <c r="O6" s="15">
        <v>1</v>
      </c>
      <c r="P6" s="15">
        <v>1</v>
      </c>
      <c r="Q6" s="15">
        <v>1</v>
      </c>
      <c r="R6" s="15">
        <v>1</v>
      </c>
      <c r="S6" s="15">
        <v>0</v>
      </c>
      <c r="T6" s="15">
        <v>1</v>
      </c>
      <c r="U6" s="15">
        <v>0</v>
      </c>
      <c r="V6" s="14">
        <f t="shared" si="4"/>
        <v>208</v>
      </c>
      <c r="W6" s="14">
        <v>18</v>
      </c>
      <c r="X6" s="18">
        <f t="shared" si="5"/>
        <v>0.34615384615384615</v>
      </c>
      <c r="Y6" s="14">
        <v>11</v>
      </c>
      <c r="Z6" s="18">
        <f t="shared" si="6"/>
        <v>0.31730769230769229</v>
      </c>
      <c r="AA6" s="19">
        <f t="shared" si="7"/>
        <v>0.66346153846153844</v>
      </c>
      <c r="AB6" s="23"/>
    </row>
    <row r="7" spans="1:30">
      <c r="A7" s="12"/>
      <c r="B7" s="13">
        <v>1</v>
      </c>
      <c r="C7" s="14">
        <v>113</v>
      </c>
      <c r="D7" s="14">
        <v>112</v>
      </c>
      <c r="E7" s="14">
        <v>8</v>
      </c>
      <c r="F7" s="14">
        <v>4</v>
      </c>
      <c r="G7" s="14">
        <v>103</v>
      </c>
      <c r="H7" s="14">
        <v>120</v>
      </c>
      <c r="I7" s="16">
        <f t="shared" si="0"/>
        <v>28.25</v>
      </c>
      <c r="J7" s="16">
        <f t="shared" si="1"/>
        <v>14</v>
      </c>
      <c r="K7" s="16">
        <f t="shared" si="2"/>
        <v>25.75</v>
      </c>
      <c r="L7" s="16">
        <f t="shared" si="8"/>
        <v>15</v>
      </c>
      <c r="M7" s="17">
        <f t="shared" si="3"/>
        <v>6.5825242718446599</v>
      </c>
      <c r="N7" s="17">
        <f t="shared" si="3"/>
        <v>5.6</v>
      </c>
      <c r="O7" s="14">
        <v>0</v>
      </c>
      <c r="P7" s="14">
        <v>0</v>
      </c>
      <c r="Q7" s="15">
        <v>0</v>
      </c>
      <c r="R7" s="15">
        <v>0</v>
      </c>
      <c r="S7" s="15">
        <v>0</v>
      </c>
      <c r="T7" s="15">
        <v>1</v>
      </c>
      <c r="U7" s="15">
        <v>0</v>
      </c>
      <c r="V7" s="14">
        <f t="shared" si="4"/>
        <v>113</v>
      </c>
      <c r="W7" s="14">
        <v>15</v>
      </c>
      <c r="X7" s="18">
        <f t="shared" si="5"/>
        <v>0.53097345132743368</v>
      </c>
      <c r="Y7" s="14">
        <v>0</v>
      </c>
      <c r="Z7" s="18">
        <f t="shared" si="6"/>
        <v>0</v>
      </c>
      <c r="AA7" s="19">
        <f t="shared" si="7"/>
        <v>0.53097345132743368</v>
      </c>
      <c r="AB7" s="22"/>
    </row>
    <row r="8" spans="1:30">
      <c r="A8" s="12"/>
      <c r="B8" s="13">
        <v>1</v>
      </c>
      <c r="C8" s="14">
        <v>225</v>
      </c>
      <c r="D8" s="14">
        <v>207</v>
      </c>
      <c r="E8" s="14">
        <v>4</v>
      </c>
      <c r="F8" s="14">
        <v>3</v>
      </c>
      <c r="G8" s="14">
        <v>121</v>
      </c>
      <c r="H8" s="14">
        <v>120</v>
      </c>
      <c r="I8" s="16">
        <f t="shared" si="0"/>
        <v>75</v>
      </c>
      <c r="J8" s="16">
        <f t="shared" si="1"/>
        <v>51.75</v>
      </c>
      <c r="K8" s="16">
        <f t="shared" si="2"/>
        <v>40.333333333333336</v>
      </c>
      <c r="L8" s="16">
        <f t="shared" si="8"/>
        <v>30</v>
      </c>
      <c r="M8" s="17">
        <f t="shared" si="3"/>
        <v>11.157024793388429</v>
      </c>
      <c r="N8" s="17">
        <f t="shared" si="3"/>
        <v>10.35</v>
      </c>
      <c r="O8" s="14">
        <v>1</v>
      </c>
      <c r="P8" s="14">
        <v>1</v>
      </c>
      <c r="Q8" s="15">
        <v>1</v>
      </c>
      <c r="R8" s="15">
        <v>3</v>
      </c>
      <c r="S8" s="111">
        <v>1</v>
      </c>
      <c r="T8" s="111">
        <v>2</v>
      </c>
      <c r="U8" s="112">
        <v>2</v>
      </c>
      <c r="V8" s="14">
        <f t="shared" si="4"/>
        <v>225</v>
      </c>
      <c r="W8" s="14">
        <v>24</v>
      </c>
      <c r="X8" s="18">
        <f t="shared" si="5"/>
        <v>0.42666666666666669</v>
      </c>
      <c r="Y8" s="14">
        <v>7</v>
      </c>
      <c r="Z8" s="18">
        <f t="shared" si="6"/>
        <v>0.18666666666666668</v>
      </c>
      <c r="AA8" s="19">
        <f t="shared" si="7"/>
        <v>0.6133333333333334</v>
      </c>
      <c r="AB8" s="113" t="s">
        <v>53</v>
      </c>
      <c r="AC8" s="114" t="s">
        <v>54</v>
      </c>
      <c r="AD8" s="115" t="s">
        <v>55</v>
      </c>
    </row>
    <row r="9" spans="1:30">
      <c r="A9" s="95"/>
      <c r="B9" s="20">
        <v>1</v>
      </c>
      <c r="C9" s="15">
        <v>99</v>
      </c>
      <c r="D9" s="15">
        <v>230</v>
      </c>
      <c r="E9" s="14">
        <v>5</v>
      </c>
      <c r="F9" s="14">
        <v>10</v>
      </c>
      <c r="G9" s="14">
        <v>85</v>
      </c>
      <c r="H9" s="14">
        <v>121</v>
      </c>
      <c r="I9" s="16">
        <f t="shared" ref="I9" si="9">C9/F9</f>
        <v>9.9</v>
      </c>
      <c r="J9" s="16">
        <f t="shared" ref="J9" si="10">D9/E9</f>
        <v>46</v>
      </c>
      <c r="K9" s="16">
        <f t="shared" ref="K9" si="11">G9/F9</f>
        <v>8.5</v>
      </c>
      <c r="L9" s="16">
        <f t="shared" ref="L9" si="12">H9/E9</f>
        <v>24.2</v>
      </c>
      <c r="M9" s="17">
        <f t="shared" ref="M9" si="13">C9/(G9/6)</f>
        <v>6.9882352941176471</v>
      </c>
      <c r="N9" s="17">
        <f t="shared" ref="N9" si="14">D9/(H9/6)</f>
        <v>11.404958677685951</v>
      </c>
      <c r="O9" s="14">
        <v>0</v>
      </c>
      <c r="P9" s="14">
        <v>1</v>
      </c>
      <c r="Q9" s="15">
        <v>0</v>
      </c>
      <c r="R9" s="15">
        <v>0</v>
      </c>
      <c r="S9" s="15">
        <v>2</v>
      </c>
      <c r="T9" s="15">
        <v>0</v>
      </c>
      <c r="U9" s="15">
        <v>2</v>
      </c>
      <c r="V9" s="14">
        <f t="shared" si="4"/>
        <v>99</v>
      </c>
      <c r="W9" s="14">
        <v>6</v>
      </c>
      <c r="X9" s="18">
        <f t="shared" si="5"/>
        <v>0.24242424242424243</v>
      </c>
      <c r="Y9" s="14">
        <v>3</v>
      </c>
      <c r="Z9" s="18">
        <f t="shared" si="6"/>
        <v>0.18181818181818182</v>
      </c>
      <c r="AA9" s="19">
        <f t="shared" si="7"/>
        <v>0.42424242424242425</v>
      </c>
      <c r="AB9" s="22"/>
    </row>
    <row r="10" spans="1:30">
      <c r="B10" s="20">
        <v>1</v>
      </c>
      <c r="C10" s="15">
        <v>161</v>
      </c>
      <c r="D10" s="15">
        <v>150</v>
      </c>
      <c r="E10" s="14">
        <v>10</v>
      </c>
      <c r="F10" s="14">
        <v>7</v>
      </c>
      <c r="G10" s="14">
        <v>120</v>
      </c>
      <c r="H10" s="14">
        <v>118</v>
      </c>
      <c r="I10" s="16">
        <f>C9/F10</f>
        <v>14.142857142857142</v>
      </c>
      <c r="J10" s="16">
        <f>D9/E10</f>
        <v>23</v>
      </c>
      <c r="K10" s="16">
        <f t="shared" si="2"/>
        <v>17.142857142857142</v>
      </c>
      <c r="L10" s="16">
        <f t="shared" si="8"/>
        <v>11.8</v>
      </c>
      <c r="M10" s="17">
        <f>C9/(G10/6)</f>
        <v>4.95</v>
      </c>
      <c r="N10" s="17">
        <f>D9/(H10/6)</f>
        <v>11.694915254237287</v>
      </c>
      <c r="O10" s="14">
        <v>1</v>
      </c>
      <c r="P10" s="14">
        <v>1</v>
      </c>
      <c r="Q10" s="15">
        <v>0</v>
      </c>
      <c r="R10" s="15">
        <v>1</v>
      </c>
      <c r="S10" s="15">
        <v>1</v>
      </c>
      <c r="T10" s="15">
        <v>2</v>
      </c>
      <c r="U10" s="15">
        <v>0</v>
      </c>
      <c r="V10" s="14">
        <f>C9/B9</f>
        <v>99</v>
      </c>
      <c r="W10" s="14">
        <v>20</v>
      </c>
      <c r="X10" s="18">
        <f>W10*4/C9</f>
        <v>0.80808080808080807</v>
      </c>
      <c r="Y10" s="14">
        <v>1</v>
      </c>
      <c r="Z10" s="18">
        <f>Y10*6/C9</f>
        <v>6.0606060606060608E-2</v>
      </c>
      <c r="AA10" s="19">
        <f t="shared" si="7"/>
        <v>0.86868686868686873</v>
      </c>
      <c r="AB10" s="22"/>
    </row>
    <row r="11" spans="1:30">
      <c r="A11" s="12"/>
      <c r="B11" s="13">
        <v>1</v>
      </c>
      <c r="C11" s="14">
        <v>174</v>
      </c>
      <c r="D11" s="14">
        <v>176</v>
      </c>
      <c r="E11" s="14">
        <v>2</v>
      </c>
      <c r="F11" s="14">
        <v>9</v>
      </c>
      <c r="G11" s="14">
        <v>123</v>
      </c>
      <c r="H11" s="14">
        <v>103</v>
      </c>
      <c r="I11" s="16">
        <f t="shared" si="0"/>
        <v>19.333333333333332</v>
      </c>
      <c r="J11" s="16">
        <f t="shared" si="1"/>
        <v>88</v>
      </c>
      <c r="K11" s="16">
        <f t="shared" si="2"/>
        <v>13.666666666666666</v>
      </c>
      <c r="L11" s="16">
        <f t="shared" si="8"/>
        <v>51.5</v>
      </c>
      <c r="M11" s="17">
        <f t="shared" si="3"/>
        <v>8.4878048780487809</v>
      </c>
      <c r="N11" s="17">
        <f t="shared" si="3"/>
        <v>10.252427184466018</v>
      </c>
      <c r="O11" s="14">
        <v>1</v>
      </c>
      <c r="P11" s="14">
        <v>1</v>
      </c>
      <c r="Q11" s="15">
        <v>0</v>
      </c>
      <c r="R11" s="15">
        <v>1</v>
      </c>
      <c r="S11" s="15">
        <v>2</v>
      </c>
      <c r="T11" s="15">
        <v>0</v>
      </c>
      <c r="U11" s="124">
        <v>1</v>
      </c>
      <c r="V11" s="14">
        <f t="shared" si="4"/>
        <v>174</v>
      </c>
      <c r="W11" s="14">
        <v>12</v>
      </c>
      <c r="X11" s="18">
        <f t="shared" si="5"/>
        <v>0.27586206896551724</v>
      </c>
      <c r="Y11" s="14">
        <v>9</v>
      </c>
      <c r="Z11" s="18">
        <f t="shared" si="6"/>
        <v>0.31034482758620691</v>
      </c>
      <c r="AA11" s="19">
        <f t="shared" si="7"/>
        <v>0.5862068965517242</v>
      </c>
      <c r="AB11" s="125" t="s">
        <v>56</v>
      </c>
    </row>
    <row r="12" spans="1:30">
      <c r="A12" s="12" t="s">
        <v>61</v>
      </c>
      <c r="B12" s="13">
        <v>1</v>
      </c>
      <c r="C12" s="15">
        <v>219</v>
      </c>
      <c r="D12" s="15">
        <v>175</v>
      </c>
      <c r="E12" s="15">
        <v>5</v>
      </c>
      <c r="F12" s="15">
        <v>4</v>
      </c>
      <c r="G12" s="15">
        <v>121</v>
      </c>
      <c r="H12" s="15">
        <v>123</v>
      </c>
      <c r="I12" s="16">
        <f>C29/F29</f>
        <v>16.666666666666668</v>
      </c>
      <c r="J12" s="16">
        <f>D29/E29</f>
        <v>30.2</v>
      </c>
      <c r="K12" s="16">
        <f>G29/F29</f>
        <v>13.333333333333334</v>
      </c>
      <c r="L12" s="16">
        <f>H29/E29</f>
        <v>22.8</v>
      </c>
      <c r="M12" s="17">
        <f>C29/(G29/6)</f>
        <v>7.5</v>
      </c>
      <c r="N12" s="17">
        <f>D29/(H29/6)</f>
        <v>7.9473684210526319</v>
      </c>
      <c r="O12" s="14">
        <v>1</v>
      </c>
      <c r="P12" s="14">
        <v>1</v>
      </c>
      <c r="Q12" s="15">
        <v>1</v>
      </c>
      <c r="R12" s="15">
        <v>2</v>
      </c>
      <c r="S12" s="15">
        <v>1</v>
      </c>
      <c r="T12" s="111">
        <v>2</v>
      </c>
      <c r="U12" s="15">
        <v>1</v>
      </c>
      <c r="V12" s="14">
        <f>C29/B12</f>
        <v>150</v>
      </c>
      <c r="W12" s="14">
        <v>14</v>
      </c>
      <c r="X12" s="18">
        <f>W12*4/C29</f>
        <v>0.37333333333333335</v>
      </c>
      <c r="Y12" s="14">
        <v>10</v>
      </c>
      <c r="Z12" s="18">
        <f>Y12*6/C29</f>
        <v>0.4</v>
      </c>
      <c r="AA12" s="19">
        <f t="shared" si="7"/>
        <v>0.77333333333333343</v>
      </c>
      <c r="AB12" s="114" t="s">
        <v>56</v>
      </c>
    </row>
    <row r="13" spans="1:30">
      <c r="A13" s="12"/>
      <c r="B13" s="13">
        <v>1</v>
      </c>
      <c r="C13" s="14">
        <v>147</v>
      </c>
      <c r="D13" s="14">
        <v>80</v>
      </c>
      <c r="E13" s="14">
        <v>10</v>
      </c>
      <c r="F13" s="14">
        <v>8</v>
      </c>
      <c r="G13" s="14">
        <v>120</v>
      </c>
      <c r="H13" s="14">
        <v>88</v>
      </c>
      <c r="I13" s="16">
        <f>C13/F13</f>
        <v>18.375</v>
      </c>
      <c r="J13" s="16">
        <f>D13/E13</f>
        <v>8</v>
      </c>
      <c r="K13" s="16">
        <f>G13/F13</f>
        <v>15</v>
      </c>
      <c r="L13" s="16">
        <f>H29/E29</f>
        <v>22.8</v>
      </c>
      <c r="M13" s="17">
        <f t="shared" ref="M13:N23" si="15">C13/(G13/6)</f>
        <v>7.35</v>
      </c>
      <c r="N13" s="17">
        <f t="shared" si="15"/>
        <v>5.454545454545455</v>
      </c>
      <c r="O13" s="14">
        <v>0</v>
      </c>
      <c r="P13" s="14">
        <v>0</v>
      </c>
      <c r="Q13" s="15">
        <v>0</v>
      </c>
      <c r="R13" s="15">
        <v>1</v>
      </c>
      <c r="S13" s="15">
        <v>0</v>
      </c>
      <c r="T13" s="15">
        <v>1</v>
      </c>
      <c r="U13" s="15">
        <v>0</v>
      </c>
      <c r="V13" s="14">
        <f>C13/B13</f>
        <v>147</v>
      </c>
      <c r="W13" s="14">
        <v>15</v>
      </c>
      <c r="X13" s="18">
        <f>W13*4/C13</f>
        <v>0.40816326530612246</v>
      </c>
      <c r="Y13" s="14">
        <v>3</v>
      </c>
      <c r="Z13" s="18">
        <f>Y13*6/C13</f>
        <v>0.12244897959183673</v>
      </c>
      <c r="AA13" s="19">
        <f t="shared" si="7"/>
        <v>0.53061224489795922</v>
      </c>
      <c r="AB13" s="23"/>
    </row>
    <row r="14" spans="1:30">
      <c r="A14" s="12"/>
      <c r="B14" s="13"/>
      <c r="C14" s="14"/>
      <c r="D14" s="14"/>
      <c r="E14" s="14"/>
      <c r="F14" s="14"/>
      <c r="G14" s="14"/>
      <c r="H14" s="14"/>
      <c r="I14" s="21" t="e">
        <f>C14/F14</f>
        <v>#DIV/0!</v>
      </c>
      <c r="J14" s="21" t="e">
        <f>D14/E14</f>
        <v>#DIV/0!</v>
      </c>
      <c r="K14" s="21" t="e">
        <f>G14/F14</f>
        <v>#DIV/0!</v>
      </c>
      <c r="L14" s="16" t="e">
        <f>H14/E14</f>
        <v>#DIV/0!</v>
      </c>
      <c r="M14" s="17" t="e">
        <f t="shared" si="15"/>
        <v>#DIV/0!</v>
      </c>
      <c r="N14" s="17" t="e">
        <f t="shared" si="15"/>
        <v>#DIV/0!</v>
      </c>
      <c r="O14" s="15"/>
      <c r="P14" s="15"/>
      <c r="Q14" s="15"/>
      <c r="R14" s="15"/>
      <c r="S14" s="15"/>
      <c r="T14" s="15"/>
      <c r="U14" s="15"/>
      <c r="V14" s="15" t="e">
        <f>C14/B14</f>
        <v>#DIV/0!</v>
      </c>
      <c r="W14" s="15"/>
      <c r="X14" s="24" t="e">
        <f>W14*4/C14</f>
        <v>#DIV/0!</v>
      </c>
      <c r="Y14" s="15"/>
      <c r="Z14" s="24" t="e">
        <f>Y14*6/C14</f>
        <v>#DIV/0!</v>
      </c>
      <c r="AA14" s="19" t="e">
        <f t="shared" si="7"/>
        <v>#DIV/0!</v>
      </c>
      <c r="AB14" s="23"/>
    </row>
    <row r="15" spans="1:30">
      <c r="A15" s="12"/>
      <c r="B15" s="20"/>
      <c r="C15" s="15"/>
      <c r="D15" s="15"/>
      <c r="E15" s="15"/>
      <c r="F15" s="15"/>
      <c r="G15" s="15"/>
      <c r="H15" s="15"/>
      <c r="I15" s="21" t="e">
        <f>C15/F15</f>
        <v>#DIV/0!</v>
      </c>
      <c r="J15" s="21" t="e">
        <f>D15/E15</f>
        <v>#DIV/0!</v>
      </c>
      <c r="K15" s="21" t="e">
        <f>G15/F15</f>
        <v>#DIV/0!</v>
      </c>
      <c r="L15" s="16" t="e">
        <f>H15/E15</f>
        <v>#DIV/0!</v>
      </c>
      <c r="M15" s="17" t="e">
        <f t="shared" si="15"/>
        <v>#DIV/0!</v>
      </c>
      <c r="N15" s="17" t="e">
        <f t="shared" si="15"/>
        <v>#DIV/0!</v>
      </c>
      <c r="O15" s="15"/>
      <c r="P15" s="15"/>
      <c r="Q15" s="15"/>
      <c r="R15" s="15"/>
      <c r="S15" s="15"/>
      <c r="T15" s="15"/>
      <c r="U15" s="15"/>
      <c r="V15" s="15" t="e">
        <f>C15/B15</f>
        <v>#DIV/0!</v>
      </c>
      <c r="W15" s="15"/>
      <c r="X15" s="24" t="e">
        <f>W15*4/C15</f>
        <v>#DIV/0!</v>
      </c>
      <c r="Y15" s="15"/>
      <c r="Z15" s="24" t="e">
        <f>Y15*6/C15</f>
        <v>#DIV/0!</v>
      </c>
      <c r="AA15" s="19" t="e">
        <f t="shared" si="7"/>
        <v>#DIV/0!</v>
      </c>
      <c r="AB15" s="23"/>
    </row>
    <row r="16" spans="1:30">
      <c r="A16" s="25" t="s">
        <v>28</v>
      </c>
      <c r="B16" s="26">
        <f t="shared" ref="B16:H16" si="16">SUM(B3:B15)</f>
        <v>10</v>
      </c>
      <c r="C16" s="27">
        <f t="shared" si="16"/>
        <v>1639</v>
      </c>
      <c r="D16" s="27">
        <f t="shared" si="16"/>
        <v>1580</v>
      </c>
      <c r="E16" s="27">
        <f t="shared" si="16"/>
        <v>62</v>
      </c>
      <c r="F16" s="27">
        <f t="shared" si="16"/>
        <v>66</v>
      </c>
      <c r="G16" s="27">
        <f t="shared" si="16"/>
        <v>1150</v>
      </c>
      <c r="H16" s="27">
        <f t="shared" si="16"/>
        <v>1128</v>
      </c>
      <c r="I16" s="28">
        <f>C16/F16</f>
        <v>24.833333333333332</v>
      </c>
      <c r="J16" s="28">
        <f>D16/E16</f>
        <v>25.483870967741936</v>
      </c>
      <c r="K16" s="28">
        <f>G16/F16</f>
        <v>17.424242424242426</v>
      </c>
      <c r="L16" s="28">
        <f>H16/E16</f>
        <v>18.193548387096776</v>
      </c>
      <c r="M16" s="29">
        <f t="shared" si="15"/>
        <v>8.5513043478260879</v>
      </c>
      <c r="N16" s="29">
        <f>D16/(H16/6)</f>
        <v>8.4042553191489358</v>
      </c>
      <c r="O16" s="27">
        <f t="shared" ref="O16:U16" si="17">SUM(O3:O15)</f>
        <v>6</v>
      </c>
      <c r="P16" s="27">
        <f t="shared" si="17"/>
        <v>7</v>
      </c>
      <c r="Q16" s="27">
        <f t="shared" si="17"/>
        <v>3</v>
      </c>
      <c r="R16" s="27">
        <f t="shared" si="17"/>
        <v>10</v>
      </c>
      <c r="S16" s="27">
        <f t="shared" si="17"/>
        <v>9</v>
      </c>
      <c r="T16" s="27">
        <f t="shared" si="17"/>
        <v>11</v>
      </c>
      <c r="U16" s="27">
        <f t="shared" si="17"/>
        <v>7</v>
      </c>
      <c r="V16" s="26">
        <f>C16/B16</f>
        <v>163.9</v>
      </c>
      <c r="W16" s="27">
        <f>SUM(W3:W15)</f>
        <v>145</v>
      </c>
      <c r="X16" s="30">
        <f>W16*4/C16</f>
        <v>0.35387431360585725</v>
      </c>
      <c r="Y16" s="27">
        <f>SUM(Y3:Y15)</f>
        <v>55</v>
      </c>
      <c r="Z16" s="30">
        <f>Y16*6/C16</f>
        <v>0.20134228187919462</v>
      </c>
      <c r="AA16" s="31">
        <f t="shared" si="7"/>
        <v>0.55521659548505187</v>
      </c>
      <c r="AB16" s="23"/>
    </row>
    <row r="17" spans="1:28">
      <c r="A17" s="32"/>
      <c r="B17" s="33"/>
      <c r="C17" s="34"/>
      <c r="D17" s="34"/>
      <c r="E17" s="34"/>
      <c r="F17" s="34"/>
      <c r="G17" s="34"/>
      <c r="H17" s="34"/>
      <c r="I17" s="35"/>
      <c r="J17" s="35"/>
      <c r="K17" s="35"/>
      <c r="L17" s="35"/>
      <c r="M17" s="36"/>
      <c r="N17" s="36"/>
      <c r="O17" s="34"/>
      <c r="P17" s="34"/>
      <c r="Q17" s="34"/>
      <c r="R17" s="34"/>
      <c r="S17" s="34"/>
      <c r="T17" s="34"/>
      <c r="U17" s="34"/>
      <c r="V17" s="33"/>
      <c r="W17" s="34"/>
      <c r="X17" s="37"/>
      <c r="Y17" s="34"/>
      <c r="Z17" s="37"/>
      <c r="AA17" s="38"/>
      <c r="AB17" s="23"/>
    </row>
    <row r="18" spans="1:28">
      <c r="A18" s="39" t="s">
        <v>29</v>
      </c>
      <c r="B18" s="2" t="s">
        <v>1</v>
      </c>
      <c r="C18" s="3" t="s">
        <v>2</v>
      </c>
      <c r="D18" s="3" t="s">
        <v>2</v>
      </c>
      <c r="E18" s="4" t="s">
        <v>3</v>
      </c>
      <c r="F18" s="4" t="s">
        <v>4</v>
      </c>
      <c r="G18" s="3" t="s">
        <v>5</v>
      </c>
      <c r="H18" s="3" t="s">
        <v>5</v>
      </c>
      <c r="I18" s="3" t="s">
        <v>6</v>
      </c>
      <c r="J18" s="3" t="s">
        <v>6</v>
      </c>
      <c r="K18" s="3" t="s">
        <v>7</v>
      </c>
      <c r="L18" s="3" t="s">
        <v>7</v>
      </c>
      <c r="M18" s="3" t="s">
        <v>8</v>
      </c>
      <c r="N18" s="3" t="s">
        <v>8</v>
      </c>
      <c r="O18" s="5">
        <v>150</v>
      </c>
      <c r="P18" s="5">
        <v>150</v>
      </c>
      <c r="Q18" s="5" t="s">
        <v>9</v>
      </c>
      <c r="R18" s="3">
        <v>50</v>
      </c>
      <c r="S18" s="3">
        <v>50</v>
      </c>
      <c r="T18" s="3" t="s">
        <v>30</v>
      </c>
      <c r="U18" s="3" t="s">
        <v>30</v>
      </c>
      <c r="V18" s="3" t="s">
        <v>10</v>
      </c>
      <c r="W18" s="2" t="s">
        <v>11</v>
      </c>
      <c r="X18" s="2" t="s">
        <v>12</v>
      </c>
      <c r="Y18" s="2" t="s">
        <v>13</v>
      </c>
      <c r="Z18" s="2" t="s">
        <v>12</v>
      </c>
      <c r="AA18" s="2" t="s">
        <v>14</v>
      </c>
      <c r="AB18" s="23"/>
    </row>
    <row r="19" spans="1:28">
      <c r="A19" s="40"/>
      <c r="B19" s="7"/>
      <c r="C19" s="3" t="s">
        <v>15</v>
      </c>
      <c r="D19" s="3" t="s">
        <v>21</v>
      </c>
      <c r="E19" s="8" t="s">
        <v>17</v>
      </c>
      <c r="F19" s="8" t="s">
        <v>18</v>
      </c>
      <c r="G19" s="3" t="s">
        <v>19</v>
      </c>
      <c r="H19" s="3" t="s">
        <v>20</v>
      </c>
      <c r="I19" s="3" t="s">
        <v>15</v>
      </c>
      <c r="J19" s="3" t="s">
        <v>21</v>
      </c>
      <c r="K19" s="3" t="s">
        <v>22</v>
      </c>
      <c r="L19" s="3" t="s">
        <v>23</v>
      </c>
      <c r="M19" s="3" t="s">
        <v>15</v>
      </c>
      <c r="N19" s="3" t="s">
        <v>21</v>
      </c>
      <c r="O19" s="2" t="s">
        <v>24</v>
      </c>
      <c r="P19" s="2" t="s">
        <v>25</v>
      </c>
      <c r="Q19" s="2"/>
      <c r="R19" s="101" t="s">
        <v>24</v>
      </c>
      <c r="S19" s="65" t="s">
        <v>25</v>
      </c>
      <c r="T19" s="65" t="s">
        <v>24</v>
      </c>
      <c r="U19" s="65" t="s">
        <v>25</v>
      </c>
      <c r="V19" s="10"/>
      <c r="W19" s="11"/>
      <c r="X19" s="11"/>
      <c r="Y19" s="10"/>
      <c r="Z19" s="10"/>
      <c r="AA19" s="10"/>
      <c r="AB19" s="23"/>
    </row>
    <row r="20" spans="1:28">
      <c r="B20" s="13">
        <v>1</v>
      </c>
      <c r="C20" s="14">
        <v>215</v>
      </c>
      <c r="D20" s="14">
        <v>170</v>
      </c>
      <c r="E20" s="14">
        <v>10</v>
      </c>
      <c r="F20" s="14">
        <v>6</v>
      </c>
      <c r="G20" s="14">
        <v>121</v>
      </c>
      <c r="H20" s="14">
        <v>111</v>
      </c>
      <c r="I20" s="16">
        <f t="shared" ref="I20:I63" si="18">C20/F20</f>
        <v>35.833333333333336</v>
      </c>
      <c r="J20" s="16">
        <f t="shared" ref="J20:J63" si="19">D20/E20</f>
        <v>17</v>
      </c>
      <c r="K20" s="16">
        <f t="shared" ref="K20:K63" si="20">G20/F20</f>
        <v>20.166666666666668</v>
      </c>
      <c r="L20" s="16">
        <f>H20/E20</f>
        <v>11.1</v>
      </c>
      <c r="M20" s="17">
        <f>C20/(G20/6)</f>
        <v>10.661157024793388</v>
      </c>
      <c r="N20" s="17">
        <f>D20/(H20/6)</f>
        <v>9.1891891891891895</v>
      </c>
      <c r="O20" s="14">
        <v>1</v>
      </c>
      <c r="P20" s="15">
        <v>1</v>
      </c>
      <c r="Q20" s="15">
        <v>1</v>
      </c>
      <c r="R20" s="15">
        <v>1</v>
      </c>
      <c r="S20" s="15">
        <v>0</v>
      </c>
      <c r="T20" s="15">
        <v>2</v>
      </c>
      <c r="U20" s="15">
        <v>0</v>
      </c>
      <c r="V20" s="14">
        <f t="shared" ref="V20:V63" si="21">C20/B20</f>
        <v>215</v>
      </c>
      <c r="W20" s="14">
        <v>18</v>
      </c>
      <c r="X20" s="18">
        <f t="shared" ref="X20:X63" si="22">W20*4/C20</f>
        <v>0.33488372093023255</v>
      </c>
      <c r="Y20" s="14">
        <v>12</v>
      </c>
      <c r="Z20" s="18">
        <f t="shared" ref="Z20:Z63" si="23">Y20*6/C20</f>
        <v>0.33488372093023255</v>
      </c>
      <c r="AA20" s="19">
        <f t="shared" ref="AA20:AA63" si="24">X20+Z20</f>
        <v>0.66976744186046511</v>
      </c>
      <c r="AB20" s="96"/>
    </row>
    <row r="21" spans="1:28">
      <c r="A21" s="12"/>
      <c r="B21" s="20">
        <v>1</v>
      </c>
      <c r="C21" s="42">
        <v>156</v>
      </c>
      <c r="D21" s="42">
        <v>157</v>
      </c>
      <c r="E21" s="42">
        <v>5</v>
      </c>
      <c r="F21" s="42">
        <v>8</v>
      </c>
      <c r="G21" s="42">
        <v>120</v>
      </c>
      <c r="H21" s="42">
        <v>116</v>
      </c>
      <c r="I21" s="16">
        <f>C21/F21</f>
        <v>19.5</v>
      </c>
      <c r="J21" s="16">
        <f>D21/E21</f>
        <v>31.4</v>
      </c>
      <c r="K21" s="16">
        <f>G21/F21</f>
        <v>15</v>
      </c>
      <c r="L21" s="16">
        <f>H21/E21</f>
        <v>23.2</v>
      </c>
      <c r="M21" s="17">
        <f>C21/(G21/6)</f>
        <v>7.8</v>
      </c>
      <c r="N21" s="17">
        <f>D21/(H21/6)</f>
        <v>8.1206896551724146</v>
      </c>
      <c r="O21" s="14">
        <v>1</v>
      </c>
      <c r="P21" s="15">
        <v>1</v>
      </c>
      <c r="Q21" s="15">
        <v>0</v>
      </c>
      <c r="R21" s="15">
        <v>1</v>
      </c>
      <c r="S21" s="15">
        <v>1</v>
      </c>
      <c r="T21" s="15">
        <v>0</v>
      </c>
      <c r="U21" s="15">
        <v>2</v>
      </c>
      <c r="V21" s="14">
        <f>C21/B21</f>
        <v>156</v>
      </c>
      <c r="W21" s="14">
        <v>11</v>
      </c>
      <c r="X21" s="18">
        <f>W21*4/C21</f>
        <v>0.28205128205128205</v>
      </c>
      <c r="Y21" s="14">
        <v>7</v>
      </c>
      <c r="Z21" s="18">
        <f>Y21*6/C21</f>
        <v>0.26923076923076922</v>
      </c>
      <c r="AA21" s="19">
        <f>X21+Z21</f>
        <v>0.55128205128205132</v>
      </c>
      <c r="AB21" s="23"/>
    </row>
    <row r="22" spans="1:28">
      <c r="A22" s="12"/>
      <c r="B22" s="13">
        <v>1</v>
      </c>
      <c r="C22" s="14">
        <v>101</v>
      </c>
      <c r="D22" s="14">
        <v>99</v>
      </c>
      <c r="E22" s="14">
        <v>7</v>
      </c>
      <c r="F22" s="14">
        <v>5</v>
      </c>
      <c r="G22" s="14">
        <v>107</v>
      </c>
      <c r="H22" s="14">
        <v>120</v>
      </c>
      <c r="I22" s="16">
        <f t="shared" si="18"/>
        <v>20.2</v>
      </c>
      <c r="J22" s="16">
        <f t="shared" si="19"/>
        <v>14.142857142857142</v>
      </c>
      <c r="K22" s="16">
        <f t="shared" si="20"/>
        <v>21.4</v>
      </c>
      <c r="L22" s="16" t="e">
        <f>#REF!/#REF!</f>
        <v>#REF!</v>
      </c>
      <c r="M22" s="17">
        <f t="shared" ref="M22:N38" si="25">C22/(G22/6)</f>
        <v>5.6635514018691593</v>
      </c>
      <c r="N22" s="17">
        <f t="shared" si="15"/>
        <v>4.95</v>
      </c>
      <c r="O22" s="14">
        <v>0</v>
      </c>
      <c r="P22" s="15">
        <v>0</v>
      </c>
      <c r="Q22" s="15">
        <v>0</v>
      </c>
      <c r="R22" s="15">
        <v>0</v>
      </c>
      <c r="S22" s="15">
        <v>0</v>
      </c>
      <c r="T22" s="15">
        <v>1</v>
      </c>
      <c r="U22" s="14">
        <v>0</v>
      </c>
      <c r="V22" s="14">
        <f t="shared" si="21"/>
        <v>101</v>
      </c>
      <c r="W22" s="14">
        <v>10</v>
      </c>
      <c r="X22" s="18">
        <v>7.0000000000000007E-2</v>
      </c>
      <c r="Y22" s="14">
        <v>1</v>
      </c>
      <c r="Z22" s="18">
        <f t="shared" si="23"/>
        <v>5.9405940594059403E-2</v>
      </c>
      <c r="AA22" s="19">
        <f t="shared" si="24"/>
        <v>0.12940594059405941</v>
      </c>
      <c r="AB22" s="23"/>
    </row>
    <row r="23" spans="1:28">
      <c r="A23" s="12"/>
      <c r="B23" s="13">
        <v>1</v>
      </c>
      <c r="C23" s="14">
        <v>155</v>
      </c>
      <c r="D23" s="14">
        <v>153</v>
      </c>
      <c r="E23" s="14">
        <v>9</v>
      </c>
      <c r="F23" s="14">
        <v>9</v>
      </c>
      <c r="G23" s="14">
        <v>120</v>
      </c>
      <c r="H23" s="14">
        <v>120</v>
      </c>
      <c r="I23" s="16">
        <f t="shared" si="18"/>
        <v>17.222222222222221</v>
      </c>
      <c r="J23" s="16">
        <f t="shared" si="19"/>
        <v>17</v>
      </c>
      <c r="K23" s="16">
        <f t="shared" si="20"/>
        <v>13.333333333333334</v>
      </c>
      <c r="L23" s="16">
        <f t="shared" ref="L23:L26" si="26">H22/E22</f>
        <v>17.142857142857142</v>
      </c>
      <c r="M23" s="17">
        <f t="shared" si="25"/>
        <v>7.75</v>
      </c>
      <c r="N23" s="17">
        <f t="shared" si="15"/>
        <v>7.65</v>
      </c>
      <c r="O23" s="14">
        <v>1</v>
      </c>
      <c r="P23" s="15">
        <v>1</v>
      </c>
      <c r="Q23" s="15">
        <v>0</v>
      </c>
      <c r="R23" s="15">
        <v>1</v>
      </c>
      <c r="S23" s="15">
        <v>0</v>
      </c>
      <c r="T23" s="15">
        <v>1</v>
      </c>
      <c r="U23" s="14">
        <v>0</v>
      </c>
      <c r="V23" s="14">
        <f t="shared" si="21"/>
        <v>155</v>
      </c>
      <c r="W23" s="14">
        <v>14</v>
      </c>
      <c r="X23" s="18">
        <f t="shared" si="22"/>
        <v>0.36129032258064514</v>
      </c>
      <c r="Y23" s="14">
        <v>2</v>
      </c>
      <c r="Z23" s="18">
        <f t="shared" si="23"/>
        <v>7.7419354838709681E-2</v>
      </c>
      <c r="AA23" s="19">
        <f t="shared" si="24"/>
        <v>0.43870967741935485</v>
      </c>
      <c r="AB23" s="23"/>
    </row>
    <row r="24" spans="1:28">
      <c r="A24" s="12"/>
      <c r="B24" s="20">
        <v>1</v>
      </c>
      <c r="C24" s="15">
        <v>197</v>
      </c>
      <c r="D24" s="15">
        <v>193</v>
      </c>
      <c r="E24" s="15">
        <v>5</v>
      </c>
      <c r="F24" s="15">
        <v>8</v>
      </c>
      <c r="G24" s="15">
        <v>118</v>
      </c>
      <c r="H24" s="15">
        <v>122</v>
      </c>
      <c r="I24" s="16">
        <f>C24/F24</f>
        <v>24.625</v>
      </c>
      <c r="J24" s="16">
        <f>D24/E24</f>
        <v>38.6</v>
      </c>
      <c r="K24" s="16">
        <f>G24/F24</f>
        <v>14.75</v>
      </c>
      <c r="L24" s="16">
        <f>H23/E23</f>
        <v>13.333333333333334</v>
      </c>
      <c r="M24" s="17">
        <f>C24/(G24/6)</f>
        <v>10.016949152542372</v>
      </c>
      <c r="N24" s="17">
        <f>D24/(H24/6)</f>
        <v>9.4918032786885256</v>
      </c>
      <c r="O24" s="14">
        <v>1</v>
      </c>
      <c r="P24" s="15">
        <v>1</v>
      </c>
      <c r="Q24" s="15">
        <v>0</v>
      </c>
      <c r="R24" s="15">
        <v>1</v>
      </c>
      <c r="S24" s="15">
        <v>1</v>
      </c>
      <c r="T24" s="15">
        <v>1</v>
      </c>
      <c r="U24" s="106">
        <v>1</v>
      </c>
      <c r="V24" s="14" t="e">
        <f>AC24/AB24</f>
        <v>#DIV/0!</v>
      </c>
      <c r="W24" s="14">
        <v>18</v>
      </c>
      <c r="X24" s="18" t="e">
        <f>W24*4/AC24</f>
        <v>#DIV/0!</v>
      </c>
      <c r="Y24" s="14">
        <v>7</v>
      </c>
      <c r="Z24" s="18" t="e">
        <f>Y24*6/AC24</f>
        <v>#DIV/0!</v>
      </c>
      <c r="AA24" s="19" t="e">
        <f t="shared" si="24"/>
        <v>#DIV/0!</v>
      </c>
      <c r="AB24" s="23"/>
    </row>
    <row r="25" spans="1:28">
      <c r="A25" s="40"/>
      <c r="B25" s="13">
        <v>1</v>
      </c>
      <c r="C25" s="14">
        <v>157</v>
      </c>
      <c r="D25" s="14">
        <v>145</v>
      </c>
      <c r="E25" s="14">
        <v>6</v>
      </c>
      <c r="F25" s="14">
        <v>7</v>
      </c>
      <c r="G25" s="14">
        <v>120</v>
      </c>
      <c r="H25" s="14">
        <v>120</v>
      </c>
      <c r="I25" s="16">
        <f t="shared" si="18"/>
        <v>22.428571428571427</v>
      </c>
      <c r="J25" s="16">
        <f t="shared" si="19"/>
        <v>24.166666666666668</v>
      </c>
      <c r="K25" s="16">
        <f t="shared" si="20"/>
        <v>17.142857142857142</v>
      </c>
      <c r="L25" s="16" t="e">
        <f>AH24/AE24</f>
        <v>#DIV/0!</v>
      </c>
      <c r="M25" s="17">
        <f t="shared" si="25"/>
        <v>7.85</v>
      </c>
      <c r="N25" s="17">
        <f t="shared" si="25"/>
        <v>7.25</v>
      </c>
      <c r="O25" s="14">
        <v>1</v>
      </c>
      <c r="P25" s="15">
        <v>0</v>
      </c>
      <c r="Q25" s="15">
        <v>0</v>
      </c>
      <c r="R25" s="15">
        <v>0</v>
      </c>
      <c r="S25" s="15">
        <v>1</v>
      </c>
      <c r="T25" s="15">
        <v>1</v>
      </c>
      <c r="U25" s="14">
        <v>1</v>
      </c>
      <c r="V25" s="14">
        <f t="shared" si="21"/>
        <v>157</v>
      </c>
      <c r="W25" s="14">
        <v>11</v>
      </c>
      <c r="X25" s="18">
        <f t="shared" si="22"/>
        <v>0.28025477707006369</v>
      </c>
      <c r="Y25" s="14">
        <v>7</v>
      </c>
      <c r="Z25" s="18">
        <f t="shared" si="23"/>
        <v>0.26751592356687898</v>
      </c>
      <c r="AA25" s="19">
        <f t="shared" si="24"/>
        <v>0.54777070063694266</v>
      </c>
      <c r="AB25" s="23"/>
    </row>
    <row r="26" spans="1:28">
      <c r="A26" s="105" t="s">
        <v>52</v>
      </c>
      <c r="B26" s="13">
        <v>1</v>
      </c>
      <c r="C26" s="14">
        <v>154</v>
      </c>
      <c r="D26" s="14">
        <v>146</v>
      </c>
      <c r="E26" s="14">
        <v>6</v>
      </c>
      <c r="F26" s="14">
        <v>5</v>
      </c>
      <c r="G26" s="14">
        <v>98</v>
      </c>
      <c r="H26" s="14">
        <v>97</v>
      </c>
      <c r="I26" s="16">
        <f t="shared" si="18"/>
        <v>30.8</v>
      </c>
      <c r="J26" s="16">
        <f t="shared" si="19"/>
        <v>24.333333333333332</v>
      </c>
      <c r="K26" s="16">
        <f t="shared" si="20"/>
        <v>19.600000000000001</v>
      </c>
      <c r="L26" s="16">
        <f t="shared" si="26"/>
        <v>20</v>
      </c>
      <c r="M26" s="17">
        <f t="shared" si="25"/>
        <v>9.4285714285714288</v>
      </c>
      <c r="N26" s="17">
        <f t="shared" si="25"/>
        <v>9.0309278350515463</v>
      </c>
      <c r="O26" s="14">
        <v>1</v>
      </c>
      <c r="P26" s="15">
        <v>0</v>
      </c>
      <c r="Q26" s="15">
        <v>0</v>
      </c>
      <c r="R26" s="15">
        <v>1</v>
      </c>
      <c r="S26" s="15">
        <v>0</v>
      </c>
      <c r="T26" s="15">
        <v>1</v>
      </c>
      <c r="U26" s="15">
        <v>0</v>
      </c>
      <c r="V26" s="14">
        <f t="shared" si="21"/>
        <v>154</v>
      </c>
      <c r="W26" s="14">
        <v>11</v>
      </c>
      <c r="X26" s="18">
        <f t="shared" si="22"/>
        <v>0.2857142857142857</v>
      </c>
      <c r="Y26" s="14">
        <v>10</v>
      </c>
      <c r="Z26" s="18">
        <f t="shared" si="23"/>
        <v>0.38961038961038963</v>
      </c>
      <c r="AA26" s="19">
        <f t="shared" si="24"/>
        <v>0.67532467532467533</v>
      </c>
      <c r="AB26" s="23"/>
    </row>
    <row r="27" spans="1:28">
      <c r="A27" s="95"/>
      <c r="B27" s="20">
        <v>1</v>
      </c>
      <c r="C27" s="15">
        <v>230</v>
      </c>
      <c r="D27" s="15">
        <v>99</v>
      </c>
      <c r="E27" s="15">
        <v>10</v>
      </c>
      <c r="F27" s="15">
        <v>5</v>
      </c>
      <c r="G27" s="15">
        <v>121</v>
      </c>
      <c r="H27" s="15">
        <v>85</v>
      </c>
      <c r="I27" s="16">
        <f>C27/F27</f>
        <v>46</v>
      </c>
      <c r="J27" s="16">
        <f>D27/E27</f>
        <v>9.9</v>
      </c>
      <c r="K27" s="16">
        <f>G27/F27</f>
        <v>24.2</v>
      </c>
      <c r="L27" s="16">
        <f>H27/E27</f>
        <v>8.5</v>
      </c>
      <c r="M27" s="17">
        <f t="shared" si="25"/>
        <v>11.404958677685951</v>
      </c>
      <c r="N27" s="17">
        <f>D27/(H27/6)</f>
        <v>6.9882352941176471</v>
      </c>
      <c r="O27" s="14">
        <v>1</v>
      </c>
      <c r="P27" s="15">
        <v>0</v>
      </c>
      <c r="Q27" s="15">
        <v>1</v>
      </c>
      <c r="R27" s="15">
        <v>2</v>
      </c>
      <c r="S27" s="15">
        <v>0</v>
      </c>
      <c r="T27" s="15">
        <v>2</v>
      </c>
      <c r="U27" s="15">
        <v>0</v>
      </c>
      <c r="V27" s="14">
        <f t="shared" si="21"/>
        <v>230</v>
      </c>
      <c r="W27" s="14">
        <v>16</v>
      </c>
      <c r="X27" s="18">
        <v>0.01</v>
      </c>
      <c r="Y27" s="14">
        <v>14</v>
      </c>
      <c r="Z27" s="18">
        <f t="shared" si="23"/>
        <v>0.36521739130434783</v>
      </c>
      <c r="AA27" s="19">
        <f t="shared" si="24"/>
        <v>0.37521739130434784</v>
      </c>
      <c r="AB27" s="22"/>
    </row>
    <row r="28" spans="1:28">
      <c r="A28" s="40"/>
      <c r="B28" s="13">
        <v>1</v>
      </c>
      <c r="C28" s="14">
        <v>196</v>
      </c>
      <c r="D28" s="14">
        <v>197</v>
      </c>
      <c r="E28" s="14">
        <v>4</v>
      </c>
      <c r="F28" s="14">
        <v>8</v>
      </c>
      <c r="G28" s="14">
        <v>120</v>
      </c>
      <c r="H28" s="14">
        <v>116</v>
      </c>
      <c r="I28" s="16">
        <f t="shared" si="18"/>
        <v>24.5</v>
      </c>
      <c r="J28" s="16">
        <f t="shared" si="19"/>
        <v>49.25</v>
      </c>
      <c r="K28" s="16">
        <f t="shared" si="20"/>
        <v>15</v>
      </c>
      <c r="L28" s="16">
        <f>H28/E28</f>
        <v>29</v>
      </c>
      <c r="M28" s="17">
        <f t="shared" si="25"/>
        <v>9.8000000000000007</v>
      </c>
      <c r="N28" s="17">
        <f t="shared" si="25"/>
        <v>10.189655172413794</v>
      </c>
      <c r="O28" s="14">
        <v>1</v>
      </c>
      <c r="P28" s="15">
        <v>1</v>
      </c>
      <c r="Q28" s="15">
        <v>0</v>
      </c>
      <c r="R28" s="15">
        <v>0</v>
      </c>
      <c r="S28" s="15">
        <v>1</v>
      </c>
      <c r="T28" s="15">
        <v>2</v>
      </c>
      <c r="U28" s="14">
        <v>1</v>
      </c>
      <c r="V28" s="14">
        <f t="shared" si="21"/>
        <v>196</v>
      </c>
      <c r="W28" s="14">
        <v>19</v>
      </c>
      <c r="X28" s="18">
        <f t="shared" si="22"/>
        <v>0.38775510204081631</v>
      </c>
      <c r="Y28" s="14">
        <v>10</v>
      </c>
      <c r="Z28" s="18">
        <f t="shared" si="23"/>
        <v>0.30612244897959184</v>
      </c>
      <c r="AA28" s="19">
        <f t="shared" si="24"/>
        <v>0.69387755102040816</v>
      </c>
      <c r="AB28" s="23"/>
    </row>
    <row r="29" spans="1:28">
      <c r="A29" s="40"/>
      <c r="B29" s="20">
        <v>1</v>
      </c>
      <c r="C29" s="14">
        <v>150</v>
      </c>
      <c r="D29" s="14">
        <v>151</v>
      </c>
      <c r="E29" s="14">
        <v>5</v>
      </c>
      <c r="F29" s="14">
        <v>9</v>
      </c>
      <c r="G29" s="14">
        <v>120</v>
      </c>
      <c r="H29" s="14">
        <v>114</v>
      </c>
      <c r="I29" s="16">
        <f t="shared" si="18"/>
        <v>16.666666666666668</v>
      </c>
      <c r="J29" s="16">
        <f t="shared" si="19"/>
        <v>30.2</v>
      </c>
      <c r="K29" s="16">
        <f t="shared" si="20"/>
        <v>13.333333333333334</v>
      </c>
      <c r="L29" s="16">
        <f>H29/E29</f>
        <v>22.8</v>
      </c>
      <c r="M29" s="17">
        <f t="shared" si="25"/>
        <v>7.5</v>
      </c>
      <c r="N29" s="17">
        <f t="shared" si="25"/>
        <v>7.9473684210526319</v>
      </c>
      <c r="O29" s="14">
        <v>1</v>
      </c>
      <c r="P29" s="15">
        <v>1</v>
      </c>
      <c r="Q29" s="15">
        <v>0</v>
      </c>
      <c r="R29" s="15">
        <v>0</v>
      </c>
      <c r="S29" s="15">
        <v>0</v>
      </c>
      <c r="T29" s="15">
        <v>0</v>
      </c>
      <c r="U29" s="14">
        <v>0</v>
      </c>
      <c r="V29" s="14">
        <f t="shared" si="21"/>
        <v>150</v>
      </c>
      <c r="W29" s="14">
        <v>13</v>
      </c>
      <c r="X29" s="18">
        <f t="shared" si="22"/>
        <v>0.34666666666666668</v>
      </c>
      <c r="Y29" s="14">
        <v>4</v>
      </c>
      <c r="Z29" s="18">
        <f t="shared" si="23"/>
        <v>0.16</v>
      </c>
      <c r="AA29" s="19">
        <f t="shared" si="24"/>
        <v>0.50666666666666671</v>
      </c>
      <c r="AB29" s="23"/>
    </row>
    <row r="30" spans="1:28">
      <c r="A30" s="40"/>
      <c r="B30" s="20">
        <v>1</v>
      </c>
      <c r="C30" s="14">
        <v>80</v>
      </c>
      <c r="D30" s="14">
        <v>147</v>
      </c>
      <c r="E30" s="14">
        <v>8</v>
      </c>
      <c r="F30" s="14">
        <v>10</v>
      </c>
      <c r="G30" s="14">
        <v>88</v>
      </c>
      <c r="H30" s="14">
        <v>120</v>
      </c>
      <c r="I30" s="16">
        <f>C30/F30</f>
        <v>8</v>
      </c>
      <c r="J30" s="16">
        <f>D30/E30</f>
        <v>18.375</v>
      </c>
      <c r="K30" s="16">
        <f>G30/F30</f>
        <v>8.8000000000000007</v>
      </c>
      <c r="L30" s="16">
        <f>H30/E30</f>
        <v>15</v>
      </c>
      <c r="M30" s="17">
        <f t="shared" si="25"/>
        <v>5.454545454545455</v>
      </c>
      <c r="N30" s="17">
        <f>D30/(H30/6)</f>
        <v>7.35</v>
      </c>
      <c r="O30" s="14">
        <v>0</v>
      </c>
      <c r="P30" s="14">
        <v>0</v>
      </c>
      <c r="Q30" s="14">
        <v>0</v>
      </c>
      <c r="R30" s="14">
        <v>0</v>
      </c>
      <c r="S30" s="14">
        <v>1</v>
      </c>
      <c r="T30" s="14">
        <v>0</v>
      </c>
      <c r="U30" s="15">
        <v>1</v>
      </c>
      <c r="V30" s="14">
        <f t="shared" si="21"/>
        <v>80</v>
      </c>
      <c r="W30" s="14">
        <v>6</v>
      </c>
      <c r="X30" s="18">
        <f t="shared" si="22"/>
        <v>0.3</v>
      </c>
      <c r="Y30" s="14">
        <v>3</v>
      </c>
      <c r="Z30" s="18">
        <f t="shared" si="23"/>
        <v>0.22500000000000001</v>
      </c>
      <c r="AA30" s="19">
        <f t="shared" si="24"/>
        <v>0.52500000000000002</v>
      </c>
      <c r="AB30" s="23"/>
    </row>
    <row r="31" spans="1:28">
      <c r="A31" s="25" t="s">
        <v>28</v>
      </c>
      <c r="B31" s="26">
        <f t="shared" ref="B31:H31" si="27">SUM(B20:B30)</f>
        <v>11</v>
      </c>
      <c r="C31" s="27">
        <f t="shared" si="27"/>
        <v>1791</v>
      </c>
      <c r="D31" s="27">
        <f t="shared" si="27"/>
        <v>1657</v>
      </c>
      <c r="E31" s="27">
        <f t="shared" si="27"/>
        <v>75</v>
      </c>
      <c r="F31" s="27">
        <f t="shared" si="27"/>
        <v>80</v>
      </c>
      <c r="G31" s="27">
        <f t="shared" si="27"/>
        <v>1253</v>
      </c>
      <c r="H31" s="27">
        <f t="shared" si="27"/>
        <v>1241</v>
      </c>
      <c r="I31" s="28">
        <f t="shared" si="18"/>
        <v>22.387499999999999</v>
      </c>
      <c r="J31" s="28">
        <f t="shared" si="19"/>
        <v>22.093333333333334</v>
      </c>
      <c r="K31" s="28">
        <f t="shared" si="20"/>
        <v>15.6625</v>
      </c>
      <c r="L31" s="28">
        <f>H31/E31</f>
        <v>16.546666666666667</v>
      </c>
      <c r="M31" s="29">
        <f t="shared" si="25"/>
        <v>8.5762170790103749</v>
      </c>
      <c r="N31" s="29">
        <f t="shared" si="25"/>
        <v>8.0112812248186938</v>
      </c>
      <c r="O31" s="27">
        <f t="shared" ref="O31:U31" si="28">SUM(O20:O30)</f>
        <v>9</v>
      </c>
      <c r="P31" s="27">
        <f t="shared" si="28"/>
        <v>6</v>
      </c>
      <c r="Q31" s="27">
        <f t="shared" si="28"/>
        <v>2</v>
      </c>
      <c r="R31" s="27">
        <f t="shared" si="28"/>
        <v>7</v>
      </c>
      <c r="S31" s="27">
        <f t="shared" si="28"/>
        <v>5</v>
      </c>
      <c r="T31" s="27">
        <f t="shared" si="28"/>
        <v>11</v>
      </c>
      <c r="U31" s="27">
        <f t="shared" si="28"/>
        <v>6</v>
      </c>
      <c r="V31" s="26">
        <f t="shared" si="21"/>
        <v>162.81818181818181</v>
      </c>
      <c r="W31" s="27">
        <f>SUM(W20:W30)</f>
        <v>147</v>
      </c>
      <c r="X31" s="30">
        <f t="shared" si="22"/>
        <v>0.32830820770519265</v>
      </c>
      <c r="Y31" s="27">
        <f>SUM(Y20:Y30)</f>
        <v>77</v>
      </c>
      <c r="Z31" s="30">
        <f t="shared" si="23"/>
        <v>0.25795644891122277</v>
      </c>
      <c r="AA31" s="31">
        <f t="shared" si="24"/>
        <v>0.58626465661641536</v>
      </c>
      <c r="AB31" s="23"/>
    </row>
    <row r="32" spans="1:28">
      <c r="A32" s="39" t="s">
        <v>31</v>
      </c>
      <c r="B32" s="2" t="s">
        <v>1</v>
      </c>
      <c r="C32" s="3" t="s">
        <v>2</v>
      </c>
      <c r="D32" s="3" t="s">
        <v>2</v>
      </c>
      <c r="E32" s="4" t="s">
        <v>3</v>
      </c>
      <c r="F32" s="4" t="s">
        <v>4</v>
      </c>
      <c r="G32" s="3" t="s">
        <v>5</v>
      </c>
      <c r="H32" s="3" t="s">
        <v>5</v>
      </c>
      <c r="I32" s="3" t="s">
        <v>6</v>
      </c>
      <c r="J32" s="3" t="s">
        <v>6</v>
      </c>
      <c r="K32" s="3" t="s">
        <v>7</v>
      </c>
      <c r="L32" s="3" t="s">
        <v>7</v>
      </c>
      <c r="M32" s="3" t="s">
        <v>8</v>
      </c>
      <c r="N32" s="3" t="s">
        <v>8</v>
      </c>
      <c r="O32" s="5">
        <v>150</v>
      </c>
      <c r="P32" s="5">
        <v>150</v>
      </c>
      <c r="Q32" s="5" t="s">
        <v>9</v>
      </c>
      <c r="R32" s="3">
        <v>50</v>
      </c>
      <c r="S32" s="3">
        <v>50</v>
      </c>
      <c r="T32" s="3" t="s">
        <v>30</v>
      </c>
      <c r="U32" s="3" t="s">
        <v>30</v>
      </c>
      <c r="V32" s="3" t="s">
        <v>10</v>
      </c>
      <c r="W32" s="2" t="s">
        <v>11</v>
      </c>
      <c r="X32" s="2" t="s">
        <v>12</v>
      </c>
      <c r="Y32" s="2" t="s">
        <v>13</v>
      </c>
      <c r="Z32" s="2" t="s">
        <v>12</v>
      </c>
      <c r="AA32" s="2" t="s">
        <v>14</v>
      </c>
      <c r="AB32" s="23"/>
    </row>
    <row r="33" spans="1:28" ht="14.5">
      <c r="A33" s="43"/>
      <c r="B33" s="7"/>
      <c r="C33" s="3" t="s">
        <v>15</v>
      </c>
      <c r="D33" s="3" t="s">
        <v>21</v>
      </c>
      <c r="E33" s="8" t="s">
        <v>17</v>
      </c>
      <c r="F33" s="8" t="s">
        <v>18</v>
      </c>
      <c r="G33" s="3" t="s">
        <v>19</v>
      </c>
      <c r="H33" s="3" t="s">
        <v>20</v>
      </c>
      <c r="I33" s="3" t="s">
        <v>15</v>
      </c>
      <c r="J33" s="3" t="s">
        <v>21</v>
      </c>
      <c r="K33" s="3" t="s">
        <v>22</v>
      </c>
      <c r="L33" s="3" t="s">
        <v>23</v>
      </c>
      <c r="M33" s="3" t="s">
        <v>15</v>
      </c>
      <c r="N33" s="3" t="s">
        <v>21</v>
      </c>
      <c r="O33" s="2" t="s">
        <v>24</v>
      </c>
      <c r="P33" s="2" t="s">
        <v>25</v>
      </c>
      <c r="Q33" s="2"/>
      <c r="R33" s="9" t="s">
        <v>24</v>
      </c>
      <c r="S33" s="41" t="s">
        <v>25</v>
      </c>
      <c r="T33" s="41" t="s">
        <v>24</v>
      </c>
      <c r="U33" s="41" t="s">
        <v>25</v>
      </c>
      <c r="V33" s="10"/>
      <c r="W33" s="11"/>
      <c r="X33" s="11"/>
      <c r="Y33" s="10"/>
      <c r="Z33" s="10"/>
      <c r="AA33" s="10"/>
      <c r="AB33" s="23"/>
    </row>
    <row r="34" spans="1:28">
      <c r="A34" s="134" t="s">
        <v>57</v>
      </c>
      <c r="B34" s="135"/>
      <c r="C34" s="14"/>
      <c r="D34" s="14"/>
      <c r="E34" s="14"/>
      <c r="F34" s="14"/>
      <c r="G34" s="14"/>
      <c r="H34" s="14"/>
      <c r="I34" s="16" t="e">
        <f t="shared" si="18"/>
        <v>#DIV/0!</v>
      </c>
      <c r="J34" s="16" t="e">
        <f t="shared" si="19"/>
        <v>#DIV/0!</v>
      </c>
      <c r="K34" s="16" t="e">
        <f t="shared" si="20"/>
        <v>#DIV/0!</v>
      </c>
      <c r="L34" s="16">
        <f>H31/E31</f>
        <v>16.546666666666667</v>
      </c>
      <c r="M34" s="17" t="e">
        <f t="shared" ref="M34:N52" si="29">C34/(G34/6)</f>
        <v>#DIV/0!</v>
      </c>
      <c r="N34" s="17" t="e">
        <f t="shared" si="25"/>
        <v>#DIV/0!</v>
      </c>
      <c r="O34" s="15"/>
      <c r="P34" s="15"/>
      <c r="Q34" s="15"/>
      <c r="R34" s="15"/>
      <c r="S34" s="15"/>
      <c r="T34" s="15"/>
      <c r="U34" s="15"/>
      <c r="V34" s="14" t="e">
        <f t="shared" si="21"/>
        <v>#DIV/0!</v>
      </c>
      <c r="W34" s="14"/>
      <c r="X34" s="18" t="e">
        <f t="shared" si="22"/>
        <v>#DIV/0!</v>
      </c>
      <c r="Y34" s="14"/>
      <c r="Z34" s="18" t="e">
        <f t="shared" si="23"/>
        <v>#DIV/0!</v>
      </c>
      <c r="AA34" s="19" t="e">
        <f t="shared" si="24"/>
        <v>#DIV/0!</v>
      </c>
      <c r="AB34" s="22"/>
    </row>
    <row r="35" spans="1:28">
      <c r="A35" s="12"/>
      <c r="B35" s="13">
        <v>1</v>
      </c>
      <c r="C35" s="14">
        <v>110</v>
      </c>
      <c r="D35" s="14">
        <v>111</v>
      </c>
      <c r="E35" s="14">
        <v>5</v>
      </c>
      <c r="F35" s="14">
        <v>10</v>
      </c>
      <c r="G35" s="14">
        <v>114</v>
      </c>
      <c r="H35" s="14">
        <v>106</v>
      </c>
      <c r="I35" s="16">
        <f t="shared" si="18"/>
        <v>11</v>
      </c>
      <c r="J35" s="16">
        <f t="shared" si="19"/>
        <v>22.2</v>
      </c>
      <c r="K35" s="16">
        <f t="shared" si="20"/>
        <v>11.4</v>
      </c>
      <c r="L35" s="16" t="e">
        <f t="shared" ref="L35:L42" si="30">H34/E34</f>
        <v>#DIV/0!</v>
      </c>
      <c r="M35" s="17">
        <f t="shared" si="29"/>
        <v>5.7894736842105265</v>
      </c>
      <c r="N35" s="17">
        <f t="shared" si="25"/>
        <v>6.283018867924528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4">
        <f t="shared" si="21"/>
        <v>110</v>
      </c>
      <c r="W35" s="14">
        <v>8</v>
      </c>
      <c r="X35" s="18">
        <f t="shared" si="22"/>
        <v>0.29090909090909089</v>
      </c>
      <c r="Y35" s="14">
        <v>3</v>
      </c>
      <c r="Z35" s="18">
        <f t="shared" si="23"/>
        <v>0.16363636363636364</v>
      </c>
      <c r="AA35" s="19">
        <f t="shared" si="24"/>
        <v>0.45454545454545453</v>
      </c>
      <c r="AB35" s="97"/>
    </row>
    <row r="36" spans="1:28">
      <c r="A36" s="12"/>
      <c r="B36" s="44">
        <v>1</v>
      </c>
      <c r="C36" s="44">
        <v>153</v>
      </c>
      <c r="D36" s="44">
        <v>155</v>
      </c>
      <c r="E36" s="44">
        <v>9</v>
      </c>
      <c r="F36" s="44">
        <v>9</v>
      </c>
      <c r="G36" s="44">
        <v>120</v>
      </c>
      <c r="H36" s="44">
        <v>120</v>
      </c>
      <c r="I36" s="21" t="e">
        <f>AC36/AF36</f>
        <v>#DIV/0!</v>
      </c>
      <c r="J36" s="21" t="e">
        <f>AD36/AE36</f>
        <v>#DIV/0!</v>
      </c>
      <c r="K36" s="21" t="e">
        <f>AG36/AF36</f>
        <v>#DIV/0!</v>
      </c>
      <c r="L36" s="21">
        <f t="shared" si="30"/>
        <v>21.2</v>
      </c>
      <c r="M36" s="17" t="e">
        <f>AC36/(AG36/6)</f>
        <v>#DIV/0!</v>
      </c>
      <c r="N36" s="17" t="e">
        <f>AD36/(AH36/6)</f>
        <v>#DIV/0!</v>
      </c>
      <c r="O36" s="15">
        <v>1</v>
      </c>
      <c r="P36" s="15">
        <v>1</v>
      </c>
      <c r="Q36" s="15">
        <v>0</v>
      </c>
      <c r="R36" s="15">
        <v>0</v>
      </c>
      <c r="S36" s="15">
        <v>1</v>
      </c>
      <c r="T36" s="15">
        <v>0</v>
      </c>
      <c r="U36" s="15">
        <v>1</v>
      </c>
      <c r="V36" s="14" t="e">
        <f>AC36/AB36</f>
        <v>#DIV/0!</v>
      </c>
      <c r="W36" s="14">
        <v>10</v>
      </c>
      <c r="X36" s="18" t="e">
        <f>W36*4/AC36</f>
        <v>#DIV/0!</v>
      </c>
      <c r="Y36" s="14">
        <v>7</v>
      </c>
      <c r="Z36" s="18" t="e">
        <f>Y36*6/AC36</f>
        <v>#DIV/0!</v>
      </c>
      <c r="AA36" s="19" t="e">
        <f t="shared" si="24"/>
        <v>#DIV/0!</v>
      </c>
      <c r="AB36" s="98"/>
    </row>
    <row r="37" spans="1:28">
      <c r="A37" s="95"/>
      <c r="B37" s="44">
        <v>1</v>
      </c>
      <c r="C37" s="44">
        <v>123</v>
      </c>
      <c r="D37" s="44">
        <v>122</v>
      </c>
      <c r="E37" s="44">
        <v>10</v>
      </c>
      <c r="F37" s="44">
        <v>4</v>
      </c>
      <c r="G37" s="44">
        <v>107</v>
      </c>
      <c r="H37" s="44">
        <v>110</v>
      </c>
      <c r="I37" s="21"/>
      <c r="J37" s="21"/>
      <c r="K37" s="21"/>
      <c r="L37" s="21"/>
      <c r="M37" s="17"/>
      <c r="N37" s="17"/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</v>
      </c>
      <c r="U37" s="15">
        <v>0</v>
      </c>
      <c r="V37" s="14"/>
      <c r="W37" s="14">
        <v>18</v>
      </c>
      <c r="X37" s="18"/>
      <c r="Y37" s="14">
        <v>1</v>
      </c>
      <c r="Z37" s="18"/>
      <c r="AA37" s="19"/>
      <c r="AB37" s="98"/>
    </row>
    <row r="38" spans="1:28">
      <c r="A38" s="23"/>
      <c r="B38" s="20">
        <v>1</v>
      </c>
      <c r="C38" s="15">
        <v>184</v>
      </c>
      <c r="D38" s="15">
        <v>180</v>
      </c>
      <c r="E38" s="15">
        <v>8</v>
      </c>
      <c r="F38" s="14">
        <v>5</v>
      </c>
      <c r="G38" s="14">
        <v>120</v>
      </c>
      <c r="H38" s="14">
        <v>120</v>
      </c>
      <c r="I38" s="16">
        <f t="shared" si="18"/>
        <v>36.799999999999997</v>
      </c>
      <c r="J38" s="16">
        <f t="shared" si="19"/>
        <v>22.5</v>
      </c>
      <c r="K38" s="16">
        <f t="shared" si="20"/>
        <v>24</v>
      </c>
      <c r="L38" s="16" t="e">
        <f>AH36/AE36</f>
        <v>#DIV/0!</v>
      </c>
      <c r="M38" s="17">
        <f t="shared" si="29"/>
        <v>9.1999999999999993</v>
      </c>
      <c r="N38" s="17">
        <f t="shared" si="25"/>
        <v>9</v>
      </c>
      <c r="O38" s="15">
        <v>1</v>
      </c>
      <c r="P38" s="15">
        <v>1</v>
      </c>
      <c r="Q38" s="15">
        <v>0</v>
      </c>
      <c r="R38" s="15">
        <v>1</v>
      </c>
      <c r="S38" s="15">
        <v>0</v>
      </c>
      <c r="T38" s="15">
        <v>2</v>
      </c>
      <c r="U38" s="15">
        <v>0</v>
      </c>
      <c r="V38" s="14">
        <f t="shared" si="21"/>
        <v>184</v>
      </c>
      <c r="W38" s="14">
        <v>16</v>
      </c>
      <c r="X38" s="18">
        <f t="shared" si="22"/>
        <v>0.34782608695652173</v>
      </c>
      <c r="Y38" s="14">
        <v>6</v>
      </c>
      <c r="Z38" s="18">
        <f t="shared" si="23"/>
        <v>0.19565217391304349</v>
      </c>
      <c r="AA38" s="19">
        <f t="shared" si="24"/>
        <v>0.54347826086956519</v>
      </c>
      <c r="AB38" s="23"/>
    </row>
    <row r="39" spans="1:28">
      <c r="A39" s="139" t="s">
        <v>59</v>
      </c>
      <c r="B39" s="140" t="s">
        <v>37</v>
      </c>
      <c r="C39" s="15"/>
      <c r="D39" s="15"/>
      <c r="E39" s="15"/>
      <c r="F39" s="14"/>
      <c r="G39" s="14"/>
      <c r="H39" s="14"/>
      <c r="I39" s="16"/>
      <c r="J39" s="16"/>
      <c r="K39" s="16"/>
      <c r="L39" s="16"/>
      <c r="M39" s="17"/>
      <c r="N39" s="17"/>
      <c r="O39" s="15"/>
      <c r="P39" s="15"/>
      <c r="Q39" s="15"/>
      <c r="R39" s="15"/>
      <c r="S39" s="15"/>
      <c r="T39" s="15"/>
      <c r="U39" s="15"/>
      <c r="V39" s="14"/>
      <c r="W39" s="14"/>
      <c r="X39" s="18"/>
      <c r="Y39" s="14"/>
      <c r="Z39" s="18"/>
      <c r="AA39" s="19"/>
      <c r="AB39" s="23"/>
    </row>
    <row r="40" spans="1:28">
      <c r="A40" s="12"/>
      <c r="B40" s="20">
        <v>1</v>
      </c>
      <c r="C40" s="15">
        <v>126</v>
      </c>
      <c r="D40" s="15">
        <v>122</v>
      </c>
      <c r="E40" s="15">
        <v>8</v>
      </c>
      <c r="F40" s="14">
        <v>1</v>
      </c>
      <c r="G40" s="14">
        <v>103</v>
      </c>
      <c r="H40" s="14">
        <v>121</v>
      </c>
      <c r="I40" s="16">
        <f t="shared" si="18"/>
        <v>126</v>
      </c>
      <c r="J40" s="16">
        <f t="shared" si="19"/>
        <v>15.25</v>
      </c>
      <c r="K40" s="16">
        <f t="shared" si="20"/>
        <v>103</v>
      </c>
      <c r="L40" s="16">
        <f>H38/E38</f>
        <v>15</v>
      </c>
      <c r="M40" s="17">
        <f t="shared" si="29"/>
        <v>7.3398058252427179</v>
      </c>
      <c r="N40" s="17">
        <f t="shared" si="29"/>
        <v>6.0495867768595035</v>
      </c>
      <c r="O40" s="15">
        <v>0</v>
      </c>
      <c r="P40" s="15">
        <v>0</v>
      </c>
      <c r="Q40" s="15">
        <v>0</v>
      </c>
      <c r="R40" s="15">
        <v>2</v>
      </c>
      <c r="S40" s="15">
        <v>0</v>
      </c>
      <c r="T40" s="116">
        <v>1</v>
      </c>
      <c r="U40" s="15">
        <v>1</v>
      </c>
      <c r="V40" s="14">
        <f t="shared" si="21"/>
        <v>126</v>
      </c>
      <c r="W40" s="14">
        <v>11</v>
      </c>
      <c r="X40" s="18">
        <f t="shared" si="22"/>
        <v>0.34920634920634919</v>
      </c>
      <c r="Y40" s="14">
        <v>3</v>
      </c>
      <c r="Z40" s="18">
        <f t="shared" si="23"/>
        <v>0.14285714285714285</v>
      </c>
      <c r="AA40" s="19">
        <f t="shared" si="24"/>
        <v>0.49206349206349204</v>
      </c>
      <c r="AB40" s="118" t="s">
        <v>53</v>
      </c>
    </row>
    <row r="41" spans="1:28">
      <c r="A41" s="95"/>
      <c r="B41" s="20">
        <v>1</v>
      </c>
      <c r="C41" s="15">
        <v>197</v>
      </c>
      <c r="D41" s="15">
        <v>196</v>
      </c>
      <c r="E41" s="15">
        <v>8</v>
      </c>
      <c r="F41" s="14">
        <v>4</v>
      </c>
      <c r="G41" s="14">
        <v>116</v>
      </c>
      <c r="H41" s="14">
        <v>120</v>
      </c>
      <c r="I41" s="16">
        <f t="shared" si="18"/>
        <v>49.25</v>
      </c>
      <c r="J41" s="16">
        <f t="shared" si="19"/>
        <v>24.5</v>
      </c>
      <c r="K41" s="16">
        <f t="shared" si="20"/>
        <v>29</v>
      </c>
      <c r="L41" s="16">
        <f t="shared" si="30"/>
        <v>15.125</v>
      </c>
      <c r="M41" s="17">
        <f t="shared" si="29"/>
        <v>10.189655172413794</v>
      </c>
      <c r="N41" s="17">
        <f t="shared" si="29"/>
        <v>9.8000000000000007</v>
      </c>
      <c r="O41" s="15">
        <v>1</v>
      </c>
      <c r="P41" s="15">
        <v>1</v>
      </c>
      <c r="Q41" s="15">
        <v>0</v>
      </c>
      <c r="R41" s="15">
        <v>1</v>
      </c>
      <c r="S41" s="15">
        <v>0</v>
      </c>
      <c r="T41" s="15">
        <v>1</v>
      </c>
      <c r="U41" s="15">
        <v>2</v>
      </c>
      <c r="V41" s="14">
        <f t="shared" si="21"/>
        <v>197</v>
      </c>
      <c r="W41" s="14">
        <v>20</v>
      </c>
      <c r="X41" s="18">
        <f t="shared" si="22"/>
        <v>0.40609137055837563</v>
      </c>
      <c r="Y41" s="14">
        <v>7</v>
      </c>
      <c r="Z41" s="18">
        <f t="shared" si="23"/>
        <v>0.21319796954314721</v>
      </c>
      <c r="AA41" s="19">
        <f t="shared" si="24"/>
        <v>0.61928934010152281</v>
      </c>
      <c r="AB41" s="22"/>
    </row>
    <row r="42" spans="1:28">
      <c r="A42" s="12"/>
      <c r="B42" s="20">
        <v>1</v>
      </c>
      <c r="C42" s="15">
        <v>176</v>
      </c>
      <c r="D42" s="15">
        <v>174</v>
      </c>
      <c r="E42" s="15">
        <v>9</v>
      </c>
      <c r="F42" s="14">
        <v>2</v>
      </c>
      <c r="G42" s="14">
        <v>103</v>
      </c>
      <c r="H42" s="14">
        <v>123</v>
      </c>
      <c r="I42" s="16">
        <f t="shared" si="18"/>
        <v>88</v>
      </c>
      <c r="J42" s="16">
        <f t="shared" si="19"/>
        <v>19.333333333333332</v>
      </c>
      <c r="K42" s="16">
        <f t="shared" si="20"/>
        <v>51.5</v>
      </c>
      <c r="L42" s="16">
        <f t="shared" si="30"/>
        <v>15</v>
      </c>
      <c r="M42" s="17">
        <f t="shared" si="29"/>
        <v>10.252427184466018</v>
      </c>
      <c r="N42" s="17">
        <f t="shared" si="29"/>
        <v>8.4878048780487809</v>
      </c>
      <c r="O42" s="15">
        <v>1</v>
      </c>
      <c r="P42" s="15">
        <v>1</v>
      </c>
      <c r="Q42" s="15">
        <v>0</v>
      </c>
      <c r="R42" s="15">
        <v>2</v>
      </c>
      <c r="S42" s="15">
        <v>1</v>
      </c>
      <c r="T42" s="116">
        <v>1</v>
      </c>
      <c r="U42" s="15">
        <v>0</v>
      </c>
      <c r="V42" s="14">
        <f t="shared" si="21"/>
        <v>176</v>
      </c>
      <c r="W42" s="14">
        <v>16</v>
      </c>
      <c r="X42" s="18">
        <f t="shared" si="22"/>
        <v>0.36363636363636365</v>
      </c>
      <c r="Y42" s="14">
        <v>9</v>
      </c>
      <c r="Z42" s="18">
        <f t="shared" si="23"/>
        <v>0.30681818181818182</v>
      </c>
      <c r="AA42" s="19">
        <f t="shared" si="24"/>
        <v>0.67045454545454541</v>
      </c>
      <c r="AB42" s="126" t="s">
        <v>53</v>
      </c>
    </row>
    <row r="43" spans="1:28">
      <c r="A43" s="12"/>
      <c r="B43" s="20">
        <v>1</v>
      </c>
      <c r="C43" s="15">
        <v>175</v>
      </c>
      <c r="D43" s="15">
        <v>219</v>
      </c>
      <c r="E43" s="15">
        <v>4</v>
      </c>
      <c r="F43" s="14">
        <v>5</v>
      </c>
      <c r="G43" s="14">
        <v>123</v>
      </c>
      <c r="H43" s="14">
        <v>121</v>
      </c>
      <c r="I43" s="16">
        <f>C43/F43</f>
        <v>35</v>
      </c>
      <c r="J43" s="16">
        <f>D43/E43</f>
        <v>54.75</v>
      </c>
      <c r="K43" s="16">
        <f>G43/F43</f>
        <v>24.6</v>
      </c>
      <c r="L43" s="16">
        <f>H43/E43</f>
        <v>30.25</v>
      </c>
      <c r="M43" s="17">
        <f t="shared" si="29"/>
        <v>8.536585365853659</v>
      </c>
      <c r="N43" s="17">
        <f>D43/(H43/6)</f>
        <v>10.859504132231404</v>
      </c>
      <c r="O43" s="15">
        <v>1</v>
      </c>
      <c r="P43" s="15">
        <v>1</v>
      </c>
      <c r="Q43" s="15">
        <v>0</v>
      </c>
      <c r="R43" s="15">
        <v>1</v>
      </c>
      <c r="S43" s="15">
        <v>2</v>
      </c>
      <c r="T43" s="15">
        <v>1</v>
      </c>
      <c r="U43" s="116">
        <v>2</v>
      </c>
      <c r="V43" s="14">
        <f t="shared" si="21"/>
        <v>175</v>
      </c>
      <c r="W43" s="14">
        <v>9</v>
      </c>
      <c r="X43" s="18">
        <f t="shared" si="22"/>
        <v>0.20571428571428571</v>
      </c>
      <c r="Y43" s="14">
        <v>9</v>
      </c>
      <c r="Z43" s="18">
        <f>Y43*6/C43</f>
        <v>0.30857142857142855</v>
      </c>
      <c r="AA43" s="19">
        <f>X43+Z43</f>
        <v>0.51428571428571423</v>
      </c>
      <c r="AB43" s="126" t="s">
        <v>53</v>
      </c>
    </row>
    <row r="44" spans="1:28">
      <c r="A44" s="40"/>
      <c r="B44" s="13"/>
      <c r="C44" s="14"/>
      <c r="D44" s="14"/>
      <c r="E44" s="14"/>
      <c r="F44" s="14"/>
      <c r="G44" s="14"/>
      <c r="H44" s="14"/>
      <c r="I44" s="16" t="e">
        <f t="shared" si="18"/>
        <v>#DIV/0!</v>
      </c>
      <c r="J44" s="16" t="e">
        <f t="shared" si="19"/>
        <v>#DIV/0!</v>
      </c>
      <c r="K44" s="16" t="e">
        <f t="shared" si="20"/>
        <v>#DIV/0!</v>
      </c>
      <c r="L44" s="16" t="e">
        <f>H44/E44</f>
        <v>#DIV/0!</v>
      </c>
      <c r="M44" s="17" t="e">
        <f t="shared" si="29"/>
        <v>#DIV/0!</v>
      </c>
      <c r="N44" s="17" t="e">
        <f t="shared" si="29"/>
        <v>#DIV/0!</v>
      </c>
      <c r="O44" s="15"/>
      <c r="P44" s="15"/>
      <c r="Q44" s="15"/>
      <c r="R44" s="15"/>
      <c r="S44" s="15"/>
      <c r="T44" s="15"/>
      <c r="U44" s="15"/>
      <c r="V44" s="14" t="e">
        <f t="shared" si="21"/>
        <v>#DIV/0!</v>
      </c>
      <c r="W44" s="14"/>
      <c r="X44" s="18" t="e">
        <f t="shared" si="22"/>
        <v>#DIV/0!</v>
      </c>
      <c r="Y44" s="14"/>
      <c r="Z44" s="18" t="e">
        <f t="shared" si="23"/>
        <v>#DIV/0!</v>
      </c>
      <c r="AA44" s="19" t="e">
        <f t="shared" si="24"/>
        <v>#DIV/0!</v>
      </c>
      <c r="AB44" s="23"/>
    </row>
    <row r="45" spans="1:28">
      <c r="A45" s="12"/>
      <c r="B45" s="13"/>
      <c r="C45" s="14"/>
      <c r="D45" s="14"/>
      <c r="E45" s="14"/>
      <c r="F45" s="14"/>
      <c r="G45" s="14"/>
      <c r="H45" s="14"/>
      <c r="I45" s="16" t="e">
        <f t="shared" si="18"/>
        <v>#DIV/0!</v>
      </c>
      <c r="J45" s="16" t="e">
        <f t="shared" si="19"/>
        <v>#DIV/0!</v>
      </c>
      <c r="K45" s="16" t="e">
        <f t="shared" si="20"/>
        <v>#DIV/0!</v>
      </c>
      <c r="L45" s="16" t="e">
        <f>H45/E45</f>
        <v>#DIV/0!</v>
      </c>
      <c r="M45" s="17" t="e">
        <f t="shared" si="29"/>
        <v>#DIV/0!</v>
      </c>
      <c r="N45" s="17" t="e">
        <f t="shared" si="29"/>
        <v>#DIV/0!</v>
      </c>
      <c r="O45" s="15"/>
      <c r="P45" s="15"/>
      <c r="Q45" s="15"/>
      <c r="R45" s="15"/>
      <c r="S45" s="15"/>
      <c r="T45" s="15"/>
      <c r="U45" s="15"/>
      <c r="V45" s="14" t="e">
        <f t="shared" si="21"/>
        <v>#DIV/0!</v>
      </c>
      <c r="W45" s="14"/>
      <c r="X45" s="18" t="e">
        <f t="shared" si="22"/>
        <v>#DIV/0!</v>
      </c>
      <c r="Y45" s="14"/>
      <c r="Z45" s="18" t="e">
        <f t="shared" si="23"/>
        <v>#DIV/0!</v>
      </c>
      <c r="AA45" s="19" t="e">
        <f t="shared" si="24"/>
        <v>#DIV/0!</v>
      </c>
      <c r="AB45" s="22"/>
    </row>
    <row r="46" spans="1:28">
      <c r="A46" s="40"/>
      <c r="B46" s="13"/>
      <c r="C46" s="14"/>
      <c r="D46" s="14"/>
      <c r="E46" s="14"/>
      <c r="F46" s="14"/>
      <c r="G46" s="14"/>
      <c r="H46" s="14"/>
      <c r="I46" s="16" t="e">
        <f t="shared" si="18"/>
        <v>#DIV/0!</v>
      </c>
      <c r="J46" s="16" t="e">
        <f t="shared" si="19"/>
        <v>#DIV/0!</v>
      </c>
      <c r="K46" s="16" t="e">
        <f t="shared" si="20"/>
        <v>#DIV/0!</v>
      </c>
      <c r="L46" s="16" t="e">
        <f>H46/E46</f>
        <v>#DIV/0!</v>
      </c>
      <c r="M46" s="17" t="e">
        <f t="shared" si="29"/>
        <v>#DIV/0!</v>
      </c>
      <c r="N46" s="17" t="e">
        <f t="shared" si="29"/>
        <v>#DIV/0!</v>
      </c>
      <c r="O46" s="15"/>
      <c r="P46" s="15"/>
      <c r="Q46" s="15"/>
      <c r="R46" s="15"/>
      <c r="S46" s="15"/>
      <c r="T46" s="15"/>
      <c r="U46" s="15"/>
      <c r="V46" s="14" t="e">
        <f t="shared" si="21"/>
        <v>#DIV/0!</v>
      </c>
      <c r="W46" s="14"/>
      <c r="X46" s="18" t="e">
        <f t="shared" si="22"/>
        <v>#DIV/0!</v>
      </c>
      <c r="Y46" s="14"/>
      <c r="Z46" s="18" t="e">
        <f t="shared" si="23"/>
        <v>#DIV/0!</v>
      </c>
      <c r="AA46" s="19" t="e">
        <f t="shared" si="24"/>
        <v>#DIV/0!</v>
      </c>
      <c r="AB46" s="23"/>
    </row>
    <row r="47" spans="1:28">
      <c r="A47" s="25" t="s">
        <v>28</v>
      </c>
      <c r="B47" s="26">
        <f t="shared" ref="B47:H47" si="31">SUM(B34:B46)</f>
        <v>8</v>
      </c>
      <c r="C47" s="27">
        <f t="shared" si="31"/>
        <v>1244</v>
      </c>
      <c r="D47" s="27">
        <f t="shared" si="31"/>
        <v>1279</v>
      </c>
      <c r="E47" s="27">
        <f t="shared" si="31"/>
        <v>61</v>
      </c>
      <c r="F47" s="27">
        <f t="shared" si="31"/>
        <v>40</v>
      </c>
      <c r="G47" s="27">
        <f t="shared" si="31"/>
        <v>906</v>
      </c>
      <c r="H47" s="27">
        <f t="shared" si="31"/>
        <v>941</v>
      </c>
      <c r="I47" s="28">
        <f t="shared" si="18"/>
        <v>31.1</v>
      </c>
      <c r="J47" s="28">
        <f t="shared" si="19"/>
        <v>20.967213114754099</v>
      </c>
      <c r="K47" s="28">
        <f t="shared" si="20"/>
        <v>22.65</v>
      </c>
      <c r="L47" s="28">
        <f>H47/E47</f>
        <v>15.426229508196721</v>
      </c>
      <c r="M47" s="29">
        <f t="shared" si="29"/>
        <v>8.2384105960264904</v>
      </c>
      <c r="N47" s="29">
        <f t="shared" si="29"/>
        <v>8.1551540913921361</v>
      </c>
      <c r="O47" s="27">
        <f t="shared" ref="O47:U47" si="32">SUM(O34:O46)</f>
        <v>5</v>
      </c>
      <c r="P47" s="27">
        <f>SUM(P34:P46)</f>
        <v>5</v>
      </c>
      <c r="Q47" s="27">
        <f t="shared" si="32"/>
        <v>0</v>
      </c>
      <c r="R47" s="27">
        <f t="shared" si="32"/>
        <v>7</v>
      </c>
      <c r="S47" s="27">
        <f t="shared" si="32"/>
        <v>4</v>
      </c>
      <c r="T47" s="27">
        <f>SUM(T34:T46)</f>
        <v>7</v>
      </c>
      <c r="U47" s="27">
        <f t="shared" si="32"/>
        <v>6</v>
      </c>
      <c r="V47" s="26">
        <f t="shared" si="21"/>
        <v>155.5</v>
      </c>
      <c r="W47" s="27">
        <f>SUM(W34:W46)</f>
        <v>108</v>
      </c>
      <c r="X47" s="30">
        <f t="shared" si="22"/>
        <v>0.34726688102893893</v>
      </c>
      <c r="Y47" s="27">
        <f>SUM(Y34:Y46)</f>
        <v>45</v>
      </c>
      <c r="Z47" s="30">
        <f t="shared" si="23"/>
        <v>0.21704180064308681</v>
      </c>
      <c r="AA47" s="31">
        <f t="shared" si="24"/>
        <v>0.56430868167202575</v>
      </c>
      <c r="AB47" s="23"/>
    </row>
    <row r="48" spans="1:28">
      <c r="A48" s="39" t="s">
        <v>32</v>
      </c>
      <c r="B48" s="2" t="s">
        <v>1</v>
      </c>
      <c r="C48" s="3" t="s">
        <v>2</v>
      </c>
      <c r="D48" s="3" t="s">
        <v>2</v>
      </c>
      <c r="E48" s="4" t="s">
        <v>3</v>
      </c>
      <c r="F48" s="4" t="s">
        <v>4</v>
      </c>
      <c r="G48" s="3" t="s">
        <v>5</v>
      </c>
      <c r="H48" s="3" t="s">
        <v>5</v>
      </c>
      <c r="I48" s="3" t="s">
        <v>6</v>
      </c>
      <c r="J48" s="3" t="s">
        <v>6</v>
      </c>
      <c r="K48" s="3" t="s">
        <v>7</v>
      </c>
      <c r="L48" s="3" t="s">
        <v>7</v>
      </c>
      <c r="M48" s="3" t="s">
        <v>8</v>
      </c>
      <c r="N48" s="3" t="s">
        <v>8</v>
      </c>
      <c r="O48" s="5">
        <v>150</v>
      </c>
      <c r="P48" s="5">
        <v>150</v>
      </c>
      <c r="Q48" s="5" t="s">
        <v>9</v>
      </c>
      <c r="R48" s="3">
        <v>50</v>
      </c>
      <c r="S48" s="3">
        <v>50</v>
      </c>
      <c r="T48" s="3" t="s">
        <v>30</v>
      </c>
      <c r="U48" s="3" t="s">
        <v>30</v>
      </c>
      <c r="V48" s="3" t="s">
        <v>10</v>
      </c>
      <c r="W48" s="2" t="s">
        <v>11</v>
      </c>
      <c r="X48" s="2" t="s">
        <v>12</v>
      </c>
      <c r="Y48" s="2" t="s">
        <v>13</v>
      </c>
      <c r="Z48" s="2" t="s">
        <v>12</v>
      </c>
      <c r="AA48" s="2" t="s">
        <v>14</v>
      </c>
      <c r="AB48" s="23"/>
    </row>
    <row r="49" spans="1:28">
      <c r="A49" s="32"/>
      <c r="B49" s="7"/>
      <c r="C49" s="3" t="s">
        <v>15</v>
      </c>
      <c r="D49" s="3" t="s">
        <v>21</v>
      </c>
      <c r="E49" s="8" t="s">
        <v>17</v>
      </c>
      <c r="F49" s="8" t="s">
        <v>18</v>
      </c>
      <c r="G49" s="3" t="s">
        <v>19</v>
      </c>
      <c r="H49" s="3" t="s">
        <v>20</v>
      </c>
      <c r="I49" s="3" t="s">
        <v>15</v>
      </c>
      <c r="J49" s="3" t="s">
        <v>21</v>
      </c>
      <c r="K49" s="3" t="s">
        <v>22</v>
      </c>
      <c r="L49" s="3" t="s">
        <v>23</v>
      </c>
      <c r="M49" s="3" t="s">
        <v>15</v>
      </c>
      <c r="N49" s="3" t="s">
        <v>21</v>
      </c>
      <c r="O49" s="2" t="s">
        <v>24</v>
      </c>
      <c r="P49" s="2" t="s">
        <v>25</v>
      </c>
      <c r="Q49" s="2"/>
      <c r="R49" s="52" t="s">
        <v>24</v>
      </c>
      <c r="S49" s="53" t="s">
        <v>25</v>
      </c>
      <c r="T49" s="53" t="s">
        <v>24</v>
      </c>
      <c r="U49" s="53" t="s">
        <v>25</v>
      </c>
      <c r="V49" s="10"/>
      <c r="W49" s="11"/>
      <c r="X49" s="11"/>
      <c r="Y49" s="10"/>
      <c r="Z49" s="10"/>
      <c r="AA49" s="10"/>
      <c r="AB49" s="23"/>
    </row>
    <row r="50" spans="1:28">
      <c r="A50" s="40"/>
      <c r="B50" s="45">
        <v>1</v>
      </c>
      <c r="C50" s="14">
        <v>188</v>
      </c>
      <c r="D50" s="14">
        <v>184</v>
      </c>
      <c r="E50" s="14">
        <v>5</v>
      </c>
      <c r="F50" s="14">
        <v>5</v>
      </c>
      <c r="G50" s="14">
        <v>118</v>
      </c>
      <c r="H50" s="14">
        <v>121</v>
      </c>
      <c r="I50" s="16">
        <f t="shared" si="18"/>
        <v>37.6</v>
      </c>
      <c r="J50" s="16">
        <f t="shared" si="19"/>
        <v>36.799999999999997</v>
      </c>
      <c r="K50" s="16">
        <f t="shared" si="20"/>
        <v>23.6</v>
      </c>
      <c r="L50" s="16">
        <f>H50/E50</f>
        <v>24.2</v>
      </c>
      <c r="M50" s="17">
        <f t="shared" si="29"/>
        <v>9.5593220338983045</v>
      </c>
      <c r="N50" s="17">
        <f t="shared" si="29"/>
        <v>9.1239669421487601</v>
      </c>
      <c r="O50" s="15">
        <v>1</v>
      </c>
      <c r="P50" s="15">
        <v>1</v>
      </c>
      <c r="Q50" s="15">
        <v>0</v>
      </c>
      <c r="R50" s="15">
        <v>1</v>
      </c>
      <c r="S50" s="15">
        <v>1</v>
      </c>
      <c r="T50" s="15">
        <v>2</v>
      </c>
      <c r="U50" s="15">
        <v>2</v>
      </c>
      <c r="V50" s="14">
        <f t="shared" si="21"/>
        <v>188</v>
      </c>
      <c r="W50" s="14">
        <v>15</v>
      </c>
      <c r="X50" s="18">
        <f t="shared" si="22"/>
        <v>0.31914893617021278</v>
      </c>
      <c r="Y50" s="14">
        <v>9</v>
      </c>
      <c r="Z50" s="18">
        <f t="shared" si="23"/>
        <v>0.28723404255319152</v>
      </c>
      <c r="AA50" s="19">
        <f t="shared" si="24"/>
        <v>0.6063829787234043</v>
      </c>
      <c r="AB50" s="23"/>
    </row>
    <row r="51" spans="1:28">
      <c r="A51" s="95"/>
      <c r="B51" s="20">
        <v>1</v>
      </c>
      <c r="C51" s="15">
        <v>167</v>
      </c>
      <c r="D51" s="15">
        <v>166</v>
      </c>
      <c r="E51" s="20">
        <v>9</v>
      </c>
      <c r="F51" s="15">
        <v>7</v>
      </c>
      <c r="G51" s="14">
        <v>121</v>
      </c>
      <c r="H51" s="14">
        <v>121</v>
      </c>
      <c r="I51" s="16">
        <f t="shared" si="18"/>
        <v>23.857142857142858</v>
      </c>
      <c r="J51" s="16">
        <f t="shared" si="19"/>
        <v>18.444444444444443</v>
      </c>
      <c r="K51" s="16">
        <f t="shared" si="20"/>
        <v>17.285714285714285</v>
      </c>
      <c r="L51" s="16">
        <f>H51/E51</f>
        <v>13.444444444444445</v>
      </c>
      <c r="M51" s="17">
        <f t="shared" si="29"/>
        <v>8.2809917355371905</v>
      </c>
      <c r="N51" s="17">
        <f t="shared" si="29"/>
        <v>8.2314049586776861</v>
      </c>
      <c r="O51" s="15">
        <v>1</v>
      </c>
      <c r="P51" s="15">
        <v>1</v>
      </c>
      <c r="Q51" s="15">
        <v>0</v>
      </c>
      <c r="R51" s="15">
        <v>1</v>
      </c>
      <c r="S51" s="15">
        <v>1</v>
      </c>
      <c r="T51" s="15">
        <v>1</v>
      </c>
      <c r="U51" s="106">
        <v>1</v>
      </c>
      <c r="V51" s="14">
        <f t="shared" si="21"/>
        <v>167</v>
      </c>
      <c r="W51" s="14">
        <v>11</v>
      </c>
      <c r="X51" s="18">
        <f t="shared" si="22"/>
        <v>0.26347305389221559</v>
      </c>
      <c r="Y51" s="14">
        <v>5</v>
      </c>
      <c r="Z51" s="18">
        <f t="shared" si="23"/>
        <v>0.17964071856287425</v>
      </c>
      <c r="AA51" s="19">
        <f t="shared" si="24"/>
        <v>0.44311377245508987</v>
      </c>
      <c r="AB51" s="107" t="s">
        <v>50</v>
      </c>
    </row>
    <row r="52" spans="1:28">
      <c r="A52" s="12"/>
      <c r="B52" s="99">
        <v>1</v>
      </c>
      <c r="C52" s="15">
        <v>99</v>
      </c>
      <c r="D52" s="15">
        <v>101</v>
      </c>
      <c r="E52" s="15">
        <v>5</v>
      </c>
      <c r="F52" s="15">
        <v>7</v>
      </c>
      <c r="G52" s="14">
        <v>120</v>
      </c>
      <c r="H52" s="14">
        <v>107</v>
      </c>
      <c r="I52" s="16">
        <f t="shared" si="18"/>
        <v>14.142857142857142</v>
      </c>
      <c r="J52" s="16">
        <f t="shared" si="19"/>
        <v>20.2</v>
      </c>
      <c r="K52" s="16">
        <f t="shared" si="20"/>
        <v>17.142857142857142</v>
      </c>
      <c r="L52" s="16">
        <f t="shared" ref="L52:L59" si="33">H51/E51</f>
        <v>13.444444444444445</v>
      </c>
      <c r="M52" s="17">
        <f t="shared" si="29"/>
        <v>4.95</v>
      </c>
      <c r="N52" s="17">
        <f t="shared" si="29"/>
        <v>5.6635514018691593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1</v>
      </c>
      <c r="V52" s="14">
        <f t="shared" si="21"/>
        <v>99</v>
      </c>
      <c r="W52" s="14">
        <v>4</v>
      </c>
      <c r="X52" s="18">
        <f t="shared" si="22"/>
        <v>0.16161616161616163</v>
      </c>
      <c r="Y52" s="14">
        <v>1</v>
      </c>
      <c r="Z52" s="18">
        <f t="shared" si="23"/>
        <v>6.0606060606060608E-2</v>
      </c>
      <c r="AA52" s="19">
        <f t="shared" si="24"/>
        <v>0.22222222222222224</v>
      </c>
      <c r="AB52" s="23"/>
    </row>
    <row r="53" spans="1:28">
      <c r="A53" s="136" t="s">
        <v>57</v>
      </c>
      <c r="B53" s="138"/>
      <c r="C53" s="15"/>
      <c r="D53" s="15"/>
      <c r="E53" s="15"/>
      <c r="F53" s="15"/>
      <c r="G53" s="14"/>
      <c r="H53" s="14"/>
      <c r="I53" s="16"/>
      <c r="J53" s="16"/>
      <c r="K53" s="16"/>
      <c r="L53" s="16"/>
      <c r="M53" s="17"/>
      <c r="N53" s="17"/>
      <c r="O53" s="15"/>
      <c r="P53" s="15"/>
      <c r="Q53" s="15"/>
      <c r="R53" s="15"/>
      <c r="S53" s="15"/>
      <c r="T53" s="15"/>
      <c r="U53" s="15"/>
      <c r="V53" s="14"/>
      <c r="W53" s="14"/>
      <c r="X53" s="18"/>
      <c r="Y53" s="14"/>
      <c r="Z53" s="18"/>
      <c r="AA53" s="19"/>
      <c r="AB53" s="23"/>
    </row>
    <row r="54" spans="1:28">
      <c r="A54" s="12"/>
      <c r="B54" s="99">
        <v>1</v>
      </c>
      <c r="C54" s="15">
        <v>154</v>
      </c>
      <c r="D54" s="15">
        <v>208</v>
      </c>
      <c r="E54" s="15">
        <v>7</v>
      </c>
      <c r="F54" s="15">
        <v>8</v>
      </c>
      <c r="G54" s="14">
        <v>121</v>
      </c>
      <c r="H54" s="14">
        <v>120</v>
      </c>
      <c r="I54" s="16">
        <f t="shared" si="18"/>
        <v>19.25</v>
      </c>
      <c r="J54" s="16">
        <f t="shared" si="19"/>
        <v>29.714285714285715</v>
      </c>
      <c r="K54" s="16">
        <f t="shared" si="20"/>
        <v>15.125</v>
      </c>
      <c r="L54" s="16">
        <f>H52/E52</f>
        <v>21.4</v>
      </c>
      <c r="M54" s="17">
        <f t="shared" ref="M54:N63" si="34">C54/(G54/6)</f>
        <v>7.6363636363636358</v>
      </c>
      <c r="N54" s="17">
        <f t="shared" si="34"/>
        <v>10.4</v>
      </c>
      <c r="O54" s="15">
        <v>1</v>
      </c>
      <c r="P54" s="15">
        <v>1</v>
      </c>
      <c r="Q54" s="15">
        <v>0</v>
      </c>
      <c r="R54" s="15">
        <v>0</v>
      </c>
      <c r="S54" s="15">
        <v>1</v>
      </c>
      <c r="T54" s="15">
        <v>0</v>
      </c>
      <c r="U54" s="15">
        <v>1</v>
      </c>
      <c r="V54" s="14">
        <f t="shared" si="21"/>
        <v>154</v>
      </c>
      <c r="W54" s="14">
        <v>14</v>
      </c>
      <c r="X54" s="18">
        <f t="shared" si="22"/>
        <v>0.36363636363636365</v>
      </c>
      <c r="Y54" s="14">
        <v>4</v>
      </c>
      <c r="Z54" s="18">
        <f t="shared" si="23"/>
        <v>0.15584415584415584</v>
      </c>
      <c r="AA54" s="19">
        <f t="shared" si="24"/>
        <v>0.51948051948051943</v>
      </c>
      <c r="AB54" s="23"/>
    </row>
    <row r="55" spans="1:28">
      <c r="A55" s="141" t="s">
        <v>60</v>
      </c>
      <c r="B55" s="142"/>
      <c r="C55" s="15"/>
      <c r="D55" s="15"/>
      <c r="E55" s="15"/>
      <c r="F55" s="15"/>
      <c r="G55" s="14"/>
      <c r="H55" s="14"/>
      <c r="I55" s="16"/>
      <c r="J55" s="16"/>
      <c r="K55" s="16"/>
      <c r="L55" s="16"/>
      <c r="M55" s="17"/>
      <c r="N55" s="17"/>
      <c r="O55" s="15"/>
      <c r="P55" s="15"/>
      <c r="Q55" s="15"/>
      <c r="R55" s="15"/>
      <c r="S55" s="15"/>
      <c r="T55" s="15"/>
      <c r="U55" s="15"/>
      <c r="V55" s="14"/>
      <c r="W55" s="14"/>
      <c r="X55" s="18"/>
      <c r="Y55" s="14"/>
      <c r="Z55" s="18"/>
      <c r="AA55" s="19"/>
      <c r="AB55" s="23"/>
    </row>
    <row r="56" spans="1:28">
      <c r="A56" s="12"/>
      <c r="B56" s="99">
        <v>1</v>
      </c>
      <c r="C56" s="15">
        <v>180</v>
      </c>
      <c r="D56" s="15">
        <v>184</v>
      </c>
      <c r="E56" s="15">
        <v>5</v>
      </c>
      <c r="F56" s="15">
        <v>8</v>
      </c>
      <c r="G56" s="14">
        <v>120</v>
      </c>
      <c r="H56" s="14">
        <v>120</v>
      </c>
      <c r="I56" s="16">
        <f t="shared" si="18"/>
        <v>22.5</v>
      </c>
      <c r="J56" s="16">
        <f t="shared" si="19"/>
        <v>36.799999999999997</v>
      </c>
      <c r="K56" s="16">
        <f t="shared" si="20"/>
        <v>15</v>
      </c>
      <c r="L56" s="16">
        <f>H54/E54</f>
        <v>17.142857142857142</v>
      </c>
      <c r="M56" s="17">
        <f t="shared" si="34"/>
        <v>9</v>
      </c>
      <c r="N56" s="17">
        <f t="shared" si="34"/>
        <v>9.1999999999999993</v>
      </c>
      <c r="O56" s="15">
        <v>1</v>
      </c>
      <c r="P56" s="15">
        <v>1</v>
      </c>
      <c r="Q56" s="15">
        <v>0</v>
      </c>
      <c r="R56" s="15">
        <v>0</v>
      </c>
      <c r="S56" s="15">
        <v>1</v>
      </c>
      <c r="T56" s="15">
        <v>0</v>
      </c>
      <c r="U56" s="15">
        <v>2</v>
      </c>
      <c r="V56" s="14">
        <f t="shared" si="21"/>
        <v>180</v>
      </c>
      <c r="W56" s="14">
        <v>12</v>
      </c>
      <c r="X56" s="18">
        <f t="shared" si="22"/>
        <v>0.26666666666666666</v>
      </c>
      <c r="Y56" s="14">
        <v>7</v>
      </c>
      <c r="Z56" s="18">
        <f t="shared" si="23"/>
        <v>0.23333333333333334</v>
      </c>
      <c r="AA56" s="19">
        <f t="shared" si="24"/>
        <v>0.5</v>
      </c>
      <c r="AB56" s="23"/>
    </row>
    <row r="57" spans="1:28">
      <c r="A57" s="12"/>
      <c r="B57" s="99">
        <v>1</v>
      </c>
      <c r="C57" s="15">
        <v>210</v>
      </c>
      <c r="D57" s="15">
        <v>221</v>
      </c>
      <c r="E57" s="15">
        <v>3</v>
      </c>
      <c r="F57" s="15">
        <v>8</v>
      </c>
      <c r="G57" s="14">
        <v>121</v>
      </c>
      <c r="H57" s="14">
        <v>121</v>
      </c>
      <c r="I57" s="16">
        <f t="shared" si="18"/>
        <v>26.25</v>
      </c>
      <c r="J57" s="16">
        <f t="shared" si="19"/>
        <v>73.666666666666671</v>
      </c>
      <c r="K57" s="16">
        <f t="shared" si="20"/>
        <v>15.125</v>
      </c>
      <c r="L57" s="16">
        <f t="shared" si="33"/>
        <v>24</v>
      </c>
      <c r="M57" s="17">
        <f t="shared" si="34"/>
        <v>10.413223140495868</v>
      </c>
      <c r="N57" s="17">
        <f t="shared" si="34"/>
        <v>10.958677685950413</v>
      </c>
      <c r="O57" s="15">
        <v>1</v>
      </c>
      <c r="P57" s="15">
        <v>1</v>
      </c>
      <c r="Q57" s="15">
        <v>1</v>
      </c>
      <c r="R57" s="15">
        <v>1</v>
      </c>
      <c r="S57" s="106">
        <v>1</v>
      </c>
      <c r="T57" s="106">
        <v>1</v>
      </c>
      <c r="U57" s="106">
        <v>1</v>
      </c>
      <c r="V57" s="14">
        <f t="shared" si="21"/>
        <v>210</v>
      </c>
      <c r="W57" s="14">
        <v>19</v>
      </c>
      <c r="X57" s="18">
        <f t="shared" si="22"/>
        <v>0.3619047619047619</v>
      </c>
      <c r="Y57" s="14">
        <v>8</v>
      </c>
      <c r="Z57" s="18">
        <f t="shared" si="23"/>
        <v>0.22857142857142856</v>
      </c>
      <c r="AA57" s="19">
        <f t="shared" si="24"/>
        <v>0.59047619047619049</v>
      </c>
      <c r="AB57" s="120">
        <v>100</v>
      </c>
    </row>
    <row r="58" spans="1:28">
      <c r="A58" s="40"/>
      <c r="B58" s="13">
        <v>1</v>
      </c>
      <c r="C58" s="14">
        <v>142</v>
      </c>
      <c r="D58" s="14">
        <v>172</v>
      </c>
      <c r="E58" s="14">
        <v>4</v>
      </c>
      <c r="F58" s="14">
        <v>10</v>
      </c>
      <c r="G58" s="14">
        <v>116</v>
      </c>
      <c r="H58" s="14">
        <v>120</v>
      </c>
      <c r="I58" s="16">
        <f t="shared" si="18"/>
        <v>14.2</v>
      </c>
      <c r="J58" s="16">
        <f t="shared" si="19"/>
        <v>43</v>
      </c>
      <c r="K58" s="16">
        <f t="shared" si="20"/>
        <v>11.6</v>
      </c>
      <c r="L58" s="16">
        <f t="shared" si="33"/>
        <v>40.333333333333336</v>
      </c>
      <c r="M58" s="17">
        <f t="shared" si="34"/>
        <v>7.3448275862068968</v>
      </c>
      <c r="N58" s="17">
        <f t="shared" si="34"/>
        <v>8.6</v>
      </c>
      <c r="O58" s="15">
        <v>0</v>
      </c>
      <c r="P58" s="15">
        <v>1</v>
      </c>
      <c r="Q58" s="15">
        <v>0</v>
      </c>
      <c r="R58" s="15">
        <v>0</v>
      </c>
      <c r="S58" s="15">
        <v>1</v>
      </c>
      <c r="T58" s="15">
        <v>0</v>
      </c>
      <c r="U58" s="15">
        <v>1</v>
      </c>
      <c r="V58" s="14">
        <f t="shared" si="21"/>
        <v>142</v>
      </c>
      <c r="W58" s="14">
        <v>11</v>
      </c>
      <c r="X58" s="18">
        <f t="shared" si="22"/>
        <v>0.30985915492957744</v>
      </c>
      <c r="Y58" s="14">
        <v>4</v>
      </c>
      <c r="Z58" s="18">
        <f t="shared" si="23"/>
        <v>0.16901408450704225</v>
      </c>
      <c r="AA58" s="19">
        <f t="shared" si="24"/>
        <v>0.47887323943661969</v>
      </c>
      <c r="AB58" s="23"/>
    </row>
    <row r="59" spans="1:28">
      <c r="A59" s="40"/>
      <c r="B59" s="13">
        <v>1</v>
      </c>
      <c r="C59" s="14">
        <v>151</v>
      </c>
      <c r="D59" s="14">
        <v>150</v>
      </c>
      <c r="E59" s="14">
        <v>9</v>
      </c>
      <c r="F59" s="14">
        <v>5</v>
      </c>
      <c r="G59" s="14">
        <v>114</v>
      </c>
      <c r="H59" s="14">
        <v>120</v>
      </c>
      <c r="I59" s="16">
        <f t="shared" si="18"/>
        <v>30.2</v>
      </c>
      <c r="J59" s="16">
        <f t="shared" si="19"/>
        <v>16.666666666666668</v>
      </c>
      <c r="K59" s="16">
        <f t="shared" si="20"/>
        <v>22.8</v>
      </c>
      <c r="L59" s="16">
        <f t="shared" si="33"/>
        <v>30</v>
      </c>
      <c r="M59" s="17">
        <f t="shared" si="34"/>
        <v>7.9473684210526319</v>
      </c>
      <c r="N59" s="17">
        <f t="shared" si="34"/>
        <v>7.5</v>
      </c>
      <c r="O59" s="15">
        <v>1</v>
      </c>
      <c r="P59" s="15">
        <v>1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4">
        <f t="shared" si="21"/>
        <v>151</v>
      </c>
      <c r="W59" s="14">
        <v>15</v>
      </c>
      <c r="X59" s="18">
        <v>0.04</v>
      </c>
      <c r="Y59" s="14">
        <v>4</v>
      </c>
      <c r="Z59" s="18">
        <f t="shared" si="23"/>
        <v>0.15894039735099338</v>
      </c>
      <c r="AA59" s="19">
        <f t="shared" si="24"/>
        <v>0.19894039735099339</v>
      </c>
      <c r="AB59" s="23"/>
    </row>
    <row r="60" spans="1:28">
      <c r="A60" s="40"/>
      <c r="B60" s="13"/>
      <c r="C60" s="14"/>
      <c r="D60" s="14"/>
      <c r="E60" s="14"/>
      <c r="F60" s="14"/>
      <c r="G60" s="14"/>
      <c r="H60" s="14"/>
      <c r="I60" s="16" t="e">
        <f t="shared" si="18"/>
        <v>#DIV/0!</v>
      </c>
      <c r="J60" s="16" t="e">
        <f t="shared" si="19"/>
        <v>#DIV/0!</v>
      </c>
      <c r="K60" s="16" t="e">
        <f t="shared" si="20"/>
        <v>#DIV/0!</v>
      </c>
      <c r="L60" s="16">
        <f>H57/E57</f>
        <v>40.333333333333336</v>
      </c>
      <c r="M60" s="17" t="e">
        <f t="shared" si="34"/>
        <v>#DIV/0!</v>
      </c>
      <c r="N60" s="17" t="e">
        <f t="shared" si="34"/>
        <v>#DIV/0!</v>
      </c>
      <c r="O60" s="15"/>
      <c r="P60" s="15"/>
      <c r="Q60" s="15"/>
      <c r="R60" s="15"/>
      <c r="S60" s="15"/>
      <c r="T60" s="15"/>
      <c r="U60" s="15"/>
      <c r="V60" s="14" t="e">
        <f t="shared" si="21"/>
        <v>#DIV/0!</v>
      </c>
      <c r="W60" s="14"/>
      <c r="X60" s="18" t="e">
        <f t="shared" si="22"/>
        <v>#DIV/0!</v>
      </c>
      <c r="Y60" s="14"/>
      <c r="Z60" s="18" t="e">
        <f t="shared" si="23"/>
        <v>#DIV/0!</v>
      </c>
      <c r="AA60" s="19" t="e">
        <f t="shared" si="24"/>
        <v>#DIV/0!</v>
      </c>
      <c r="AB60" s="23"/>
    </row>
    <row r="61" spans="1:28">
      <c r="A61" s="40"/>
      <c r="B61" s="13"/>
      <c r="C61" s="14"/>
      <c r="D61" s="14"/>
      <c r="E61" s="14"/>
      <c r="F61" s="14"/>
      <c r="G61" s="14"/>
      <c r="H61" s="14"/>
      <c r="I61" s="16" t="e">
        <f t="shared" si="18"/>
        <v>#DIV/0!</v>
      </c>
      <c r="J61" s="16" t="e">
        <f t="shared" si="19"/>
        <v>#DIV/0!</v>
      </c>
      <c r="K61" s="16" t="e">
        <f t="shared" si="20"/>
        <v>#DIV/0!</v>
      </c>
      <c r="L61" s="16">
        <f>H58/E58</f>
        <v>30</v>
      </c>
      <c r="M61" s="17" t="e">
        <f t="shared" si="34"/>
        <v>#DIV/0!</v>
      </c>
      <c r="N61" s="17" t="e">
        <f t="shared" si="34"/>
        <v>#DIV/0!</v>
      </c>
      <c r="O61" s="15"/>
      <c r="P61" s="15"/>
      <c r="Q61" s="15"/>
      <c r="R61" s="15"/>
      <c r="S61" s="15"/>
      <c r="T61" s="15"/>
      <c r="U61" s="15"/>
      <c r="V61" s="14" t="e">
        <f t="shared" si="21"/>
        <v>#DIV/0!</v>
      </c>
      <c r="W61" s="14"/>
      <c r="X61" s="18" t="e">
        <f t="shared" si="22"/>
        <v>#DIV/0!</v>
      </c>
      <c r="Y61" s="14"/>
      <c r="Z61" s="18" t="e">
        <f t="shared" si="23"/>
        <v>#DIV/0!</v>
      </c>
      <c r="AA61" s="19" t="e">
        <f t="shared" si="24"/>
        <v>#DIV/0!</v>
      </c>
      <c r="AB61" s="23"/>
    </row>
    <row r="62" spans="1:28">
      <c r="A62" s="40"/>
      <c r="B62" s="13"/>
      <c r="C62" s="14"/>
      <c r="D62" s="14"/>
      <c r="E62" s="14"/>
      <c r="F62" s="14"/>
      <c r="G62" s="14"/>
      <c r="H62" s="14"/>
      <c r="I62" s="16" t="e">
        <f t="shared" si="18"/>
        <v>#DIV/0!</v>
      </c>
      <c r="J62" s="16" t="e">
        <f t="shared" si="19"/>
        <v>#DIV/0!</v>
      </c>
      <c r="K62" s="16" t="e">
        <f t="shared" si="20"/>
        <v>#DIV/0!</v>
      </c>
      <c r="L62" s="16">
        <f>H59/E59</f>
        <v>13.333333333333334</v>
      </c>
      <c r="M62" s="17" t="e">
        <f t="shared" si="34"/>
        <v>#DIV/0!</v>
      </c>
      <c r="N62" s="17" t="e">
        <f t="shared" si="34"/>
        <v>#DIV/0!</v>
      </c>
      <c r="O62" s="15"/>
      <c r="P62" s="15"/>
      <c r="Q62" s="15"/>
      <c r="R62" s="15"/>
      <c r="S62" s="15"/>
      <c r="T62" s="15"/>
      <c r="U62" s="15"/>
      <c r="V62" s="14" t="e">
        <f t="shared" si="21"/>
        <v>#DIV/0!</v>
      </c>
      <c r="W62" s="14"/>
      <c r="X62" s="18" t="e">
        <f t="shared" si="22"/>
        <v>#DIV/0!</v>
      </c>
      <c r="Y62" s="14"/>
      <c r="Z62" s="18" t="e">
        <f t="shared" si="23"/>
        <v>#DIV/0!</v>
      </c>
      <c r="AA62" s="19" t="e">
        <f t="shared" si="24"/>
        <v>#DIV/0!</v>
      </c>
      <c r="AB62" s="23"/>
    </row>
    <row r="63" spans="1:28">
      <c r="A63" s="25" t="s">
        <v>28</v>
      </c>
      <c r="B63" s="26">
        <f>SUM(B50:B62)</f>
        <v>8</v>
      </c>
      <c r="C63" s="27">
        <f t="shared" ref="C63:H63" si="35">SUM(C50:C62)</f>
        <v>1291</v>
      </c>
      <c r="D63" s="27">
        <f t="shared" si="35"/>
        <v>1386</v>
      </c>
      <c r="E63" s="27">
        <f t="shared" si="35"/>
        <v>47</v>
      </c>
      <c r="F63" s="27">
        <f t="shared" si="35"/>
        <v>58</v>
      </c>
      <c r="G63" s="27">
        <f t="shared" si="35"/>
        <v>951</v>
      </c>
      <c r="H63" s="27">
        <f t="shared" si="35"/>
        <v>950</v>
      </c>
      <c r="I63" s="28">
        <f t="shared" si="18"/>
        <v>22.258620689655171</v>
      </c>
      <c r="J63" s="28">
        <f t="shared" si="19"/>
        <v>29.48936170212766</v>
      </c>
      <c r="K63" s="28">
        <f t="shared" si="20"/>
        <v>16.396551724137932</v>
      </c>
      <c r="L63" s="28">
        <f>H63/E63</f>
        <v>20.212765957446809</v>
      </c>
      <c r="M63" s="29">
        <f t="shared" si="34"/>
        <v>8.1451104100946381</v>
      </c>
      <c r="N63" s="29">
        <f t="shared" si="34"/>
        <v>8.7536842105263144</v>
      </c>
      <c r="O63" s="27">
        <f t="shared" ref="O63:U63" si="36">SUM(O50:O62)</f>
        <v>6</v>
      </c>
      <c r="P63" s="27">
        <f>SUM(P50:P62)</f>
        <v>7</v>
      </c>
      <c r="Q63" s="27">
        <f t="shared" si="36"/>
        <v>1</v>
      </c>
      <c r="R63" s="27">
        <f t="shared" si="36"/>
        <v>3</v>
      </c>
      <c r="S63" s="27">
        <f t="shared" si="36"/>
        <v>6</v>
      </c>
      <c r="T63" s="27">
        <f t="shared" si="36"/>
        <v>4</v>
      </c>
      <c r="U63" s="27">
        <f t="shared" si="36"/>
        <v>9</v>
      </c>
      <c r="V63" s="26">
        <f t="shared" si="21"/>
        <v>161.375</v>
      </c>
      <c r="W63" s="27">
        <f>SUM(W50:W62)</f>
        <v>101</v>
      </c>
      <c r="X63" s="30">
        <f t="shared" si="22"/>
        <v>0.31293570875290472</v>
      </c>
      <c r="Y63" s="27">
        <f>SUM(Y50:Y62)</f>
        <v>42</v>
      </c>
      <c r="Z63" s="30">
        <f t="shared" si="23"/>
        <v>0.19519752130131682</v>
      </c>
      <c r="AA63" s="31">
        <f t="shared" si="24"/>
        <v>0.50813323005422151</v>
      </c>
      <c r="AB63" s="23"/>
    </row>
    <row r="64" spans="1:28">
      <c r="AB64" s="23"/>
    </row>
    <row r="65" spans="1:29">
      <c r="A65" s="39" t="s">
        <v>33</v>
      </c>
      <c r="B65" s="2" t="s">
        <v>1</v>
      </c>
      <c r="C65" s="3" t="s">
        <v>2</v>
      </c>
      <c r="D65" s="3" t="s">
        <v>2</v>
      </c>
      <c r="E65" s="4" t="s">
        <v>3</v>
      </c>
      <c r="F65" s="4" t="s">
        <v>4</v>
      </c>
      <c r="G65" s="3" t="s">
        <v>5</v>
      </c>
      <c r="H65" s="3" t="s">
        <v>5</v>
      </c>
      <c r="I65" s="3" t="s">
        <v>6</v>
      </c>
      <c r="J65" s="3" t="s">
        <v>6</v>
      </c>
      <c r="K65" s="3" t="s">
        <v>7</v>
      </c>
      <c r="L65" s="3" t="s">
        <v>7</v>
      </c>
      <c r="M65" s="3" t="s">
        <v>8</v>
      </c>
      <c r="N65" s="3" t="s">
        <v>8</v>
      </c>
      <c r="O65" s="5">
        <v>150</v>
      </c>
      <c r="P65" s="5">
        <v>150</v>
      </c>
      <c r="Q65" s="5" t="s">
        <v>9</v>
      </c>
      <c r="R65" s="3">
        <v>50</v>
      </c>
      <c r="S65" s="3">
        <v>50</v>
      </c>
      <c r="T65" s="3" t="s">
        <v>30</v>
      </c>
      <c r="U65" s="3" t="s">
        <v>30</v>
      </c>
      <c r="V65" s="3" t="s">
        <v>10</v>
      </c>
      <c r="W65" s="2" t="s">
        <v>11</v>
      </c>
      <c r="X65" s="2" t="s">
        <v>12</v>
      </c>
      <c r="Y65" s="2" t="s">
        <v>13</v>
      </c>
      <c r="Z65" s="2" t="s">
        <v>12</v>
      </c>
      <c r="AA65" s="2" t="s">
        <v>14</v>
      </c>
      <c r="AB65" s="23"/>
    </row>
    <row r="66" spans="1:29" ht="14.5">
      <c r="A66" s="43"/>
      <c r="B66" s="7"/>
      <c r="C66" s="3" t="s">
        <v>15</v>
      </c>
      <c r="D66" s="3" t="s">
        <v>21</v>
      </c>
      <c r="E66" s="8" t="s">
        <v>17</v>
      </c>
      <c r="F66" s="8" t="s">
        <v>18</v>
      </c>
      <c r="G66" s="3" t="s">
        <v>19</v>
      </c>
      <c r="H66" s="3" t="s">
        <v>20</v>
      </c>
      <c r="I66" s="3" t="s">
        <v>15</v>
      </c>
      <c r="J66" s="3" t="s">
        <v>21</v>
      </c>
      <c r="K66" s="3" t="s">
        <v>22</v>
      </c>
      <c r="L66" s="3" t="s">
        <v>23</v>
      </c>
      <c r="M66" s="3" t="s">
        <v>15</v>
      </c>
      <c r="N66" s="3" t="s">
        <v>21</v>
      </c>
      <c r="O66" s="2" t="s">
        <v>24</v>
      </c>
      <c r="P66" s="2" t="s">
        <v>25</v>
      </c>
      <c r="Q66" s="2"/>
      <c r="R66" s="9" t="s">
        <v>24</v>
      </c>
      <c r="S66" s="41" t="s">
        <v>25</v>
      </c>
      <c r="T66" s="41" t="s">
        <v>24</v>
      </c>
      <c r="U66" s="41" t="s">
        <v>25</v>
      </c>
      <c r="V66" s="46"/>
      <c r="W66" s="11"/>
      <c r="X66" s="11"/>
      <c r="Y66" s="10"/>
      <c r="Z66" s="10"/>
      <c r="AA66" s="10"/>
      <c r="AB66" s="23"/>
    </row>
    <row r="67" spans="1:29">
      <c r="A67" s="95"/>
      <c r="B67" s="20">
        <v>1</v>
      </c>
      <c r="C67" s="15">
        <v>170</v>
      </c>
      <c r="D67" s="15">
        <v>215</v>
      </c>
      <c r="E67" s="20">
        <v>6</v>
      </c>
      <c r="F67" s="14">
        <v>10</v>
      </c>
      <c r="G67" s="14">
        <v>111</v>
      </c>
      <c r="H67" s="14">
        <v>121</v>
      </c>
      <c r="I67" s="16">
        <f t="shared" ref="I67:I94" si="37">C67/F67</f>
        <v>17</v>
      </c>
      <c r="J67" s="16">
        <f t="shared" ref="J67:J94" si="38">D67/E67</f>
        <v>35.833333333333336</v>
      </c>
      <c r="K67" s="16">
        <f t="shared" ref="K67:K94" si="39">G67/F67</f>
        <v>11.1</v>
      </c>
      <c r="L67" s="16">
        <f>H67/E67</f>
        <v>20.166666666666668</v>
      </c>
      <c r="M67" s="17">
        <f t="shared" ref="M67:N94" si="40">C67/(G67/6)</f>
        <v>9.1891891891891895</v>
      </c>
      <c r="N67" s="17">
        <f t="shared" si="40"/>
        <v>10.661157024793388</v>
      </c>
      <c r="O67" s="15">
        <v>1</v>
      </c>
      <c r="P67" s="15">
        <v>1</v>
      </c>
      <c r="Q67" s="15">
        <v>0</v>
      </c>
      <c r="R67" s="15">
        <v>0</v>
      </c>
      <c r="S67" s="15">
        <v>1</v>
      </c>
      <c r="T67" s="15">
        <v>0</v>
      </c>
      <c r="U67" s="15">
        <v>2</v>
      </c>
      <c r="V67" s="14">
        <f t="shared" ref="V67:V94" si="41">C67/B67</f>
        <v>170</v>
      </c>
      <c r="W67" s="14">
        <v>19</v>
      </c>
      <c r="X67" s="18">
        <f t="shared" ref="X67:X80" si="42">W67*4/C67</f>
        <v>0.44705882352941179</v>
      </c>
      <c r="Y67" s="14">
        <v>3</v>
      </c>
      <c r="Z67" s="18">
        <f t="shared" ref="Z67:Z94" si="43">Y67*6/C67</f>
        <v>0.10588235294117647</v>
      </c>
      <c r="AA67" s="19">
        <f t="shared" ref="AA67:AA94" si="44">X67+Z67</f>
        <v>0.55294117647058827</v>
      </c>
      <c r="AB67" s="23"/>
    </row>
    <row r="68" spans="1:29">
      <c r="A68" s="134" t="s">
        <v>49</v>
      </c>
      <c r="B68" s="135"/>
      <c r="C68" s="15"/>
      <c r="D68" s="15"/>
      <c r="E68" s="13"/>
      <c r="F68" s="14"/>
      <c r="G68" s="14"/>
      <c r="H68" s="14"/>
      <c r="I68" s="16" t="e">
        <f t="shared" si="37"/>
        <v>#DIV/0!</v>
      </c>
      <c r="J68" s="16" t="e">
        <f t="shared" si="38"/>
        <v>#DIV/0!</v>
      </c>
      <c r="K68" s="16" t="e">
        <f t="shared" si="39"/>
        <v>#DIV/0!</v>
      </c>
      <c r="L68" s="16" t="e">
        <f t="shared" ref="L68:L79" si="45">H68/E68</f>
        <v>#DIV/0!</v>
      </c>
      <c r="M68" s="17" t="e">
        <f t="shared" si="40"/>
        <v>#DIV/0!</v>
      </c>
      <c r="N68" s="17" t="e">
        <f t="shared" si="40"/>
        <v>#DIV/0!</v>
      </c>
      <c r="O68" s="15"/>
      <c r="P68" s="15"/>
      <c r="Q68" s="15"/>
      <c r="R68" s="15"/>
      <c r="S68" s="15"/>
      <c r="T68" s="15"/>
      <c r="U68" s="15"/>
      <c r="V68" s="14" t="e">
        <f t="shared" si="41"/>
        <v>#DIV/0!</v>
      </c>
      <c r="W68" s="14"/>
      <c r="X68" s="18" t="e">
        <f t="shared" si="42"/>
        <v>#DIV/0!</v>
      </c>
      <c r="Y68" s="14"/>
      <c r="Z68" s="18" t="e">
        <f t="shared" si="43"/>
        <v>#DIV/0!</v>
      </c>
      <c r="AA68" s="19" t="e">
        <f t="shared" si="44"/>
        <v>#DIV/0!</v>
      </c>
      <c r="AB68" s="23"/>
    </row>
    <row r="69" spans="1:29">
      <c r="A69" s="12"/>
      <c r="B69" s="20">
        <v>1</v>
      </c>
      <c r="C69" s="15">
        <v>166</v>
      </c>
      <c r="D69" s="15">
        <v>167</v>
      </c>
      <c r="E69" s="13">
        <v>7</v>
      </c>
      <c r="F69" s="14">
        <v>9</v>
      </c>
      <c r="G69" s="14">
        <v>121</v>
      </c>
      <c r="H69" s="14">
        <v>121</v>
      </c>
      <c r="I69" s="16">
        <f t="shared" si="37"/>
        <v>18.444444444444443</v>
      </c>
      <c r="J69" s="16">
        <f t="shared" si="38"/>
        <v>23.857142857142858</v>
      </c>
      <c r="K69" s="16">
        <f t="shared" si="39"/>
        <v>13.444444444444445</v>
      </c>
      <c r="L69" s="16">
        <f t="shared" si="45"/>
        <v>17.285714285714285</v>
      </c>
      <c r="M69" s="17">
        <f t="shared" si="40"/>
        <v>8.2314049586776861</v>
      </c>
      <c r="N69" s="17">
        <f t="shared" si="40"/>
        <v>8.2809917355371905</v>
      </c>
      <c r="O69" s="15">
        <v>1</v>
      </c>
      <c r="P69" s="15">
        <v>1</v>
      </c>
      <c r="Q69" s="15"/>
      <c r="R69" s="15">
        <v>1</v>
      </c>
      <c r="S69" s="15">
        <v>1</v>
      </c>
      <c r="T69" s="106">
        <v>1</v>
      </c>
      <c r="U69" s="15">
        <v>1</v>
      </c>
      <c r="V69" s="14">
        <f t="shared" si="41"/>
        <v>166</v>
      </c>
      <c r="W69" s="14">
        <v>16</v>
      </c>
      <c r="X69" s="18">
        <f t="shared" si="42"/>
        <v>0.38554216867469882</v>
      </c>
      <c r="Y69" s="14">
        <v>4</v>
      </c>
      <c r="Z69" s="18">
        <f t="shared" si="43"/>
        <v>0.14457831325301204</v>
      </c>
      <c r="AA69" s="19">
        <f t="shared" si="44"/>
        <v>0.53012048192771088</v>
      </c>
      <c r="AB69" s="107" t="s">
        <v>50</v>
      </c>
    </row>
    <row r="70" spans="1:29">
      <c r="A70" s="12"/>
      <c r="B70" s="20">
        <v>1</v>
      </c>
      <c r="C70" s="55">
        <v>140</v>
      </c>
      <c r="D70" s="55">
        <v>136</v>
      </c>
      <c r="E70" s="102">
        <v>9</v>
      </c>
      <c r="F70" s="42">
        <v>2</v>
      </c>
      <c r="G70" s="42">
        <v>94</v>
      </c>
      <c r="H70" s="42">
        <v>121</v>
      </c>
      <c r="I70" s="16">
        <f t="shared" si="37"/>
        <v>70</v>
      </c>
      <c r="J70" s="16">
        <f t="shared" si="38"/>
        <v>15.111111111111111</v>
      </c>
      <c r="K70" s="16">
        <f t="shared" si="39"/>
        <v>47</v>
      </c>
      <c r="L70" s="16">
        <f t="shared" si="45"/>
        <v>13.444444444444445</v>
      </c>
      <c r="M70" s="17">
        <f t="shared" si="40"/>
        <v>8.9361702127659584</v>
      </c>
      <c r="N70" s="17">
        <f t="shared" si="40"/>
        <v>6.7438016528925617</v>
      </c>
      <c r="O70" s="15">
        <v>0</v>
      </c>
      <c r="P70" s="15">
        <v>0</v>
      </c>
      <c r="Q70" s="15">
        <v>0</v>
      </c>
      <c r="R70" s="15">
        <v>1</v>
      </c>
      <c r="S70" s="15">
        <v>0</v>
      </c>
      <c r="T70" s="15">
        <v>1</v>
      </c>
      <c r="U70" s="15">
        <v>0</v>
      </c>
      <c r="V70" s="14">
        <f t="shared" si="41"/>
        <v>140</v>
      </c>
      <c r="W70" s="14">
        <v>11</v>
      </c>
      <c r="X70" s="18">
        <f t="shared" si="42"/>
        <v>0.31428571428571428</v>
      </c>
      <c r="Y70" s="14">
        <v>8</v>
      </c>
      <c r="Z70" s="18">
        <f t="shared" si="43"/>
        <v>0.34285714285714286</v>
      </c>
      <c r="AA70" s="19">
        <f t="shared" si="44"/>
        <v>0.65714285714285714</v>
      </c>
      <c r="AB70" s="98"/>
    </row>
    <row r="71" spans="1:29">
      <c r="A71" s="95"/>
      <c r="B71" s="20">
        <v>1</v>
      </c>
      <c r="C71" s="55">
        <v>200</v>
      </c>
      <c r="D71" s="55">
        <v>135</v>
      </c>
      <c r="E71" s="102">
        <v>10</v>
      </c>
      <c r="F71" s="42">
        <v>5</v>
      </c>
      <c r="G71" s="42">
        <v>122</v>
      </c>
      <c r="H71" s="42">
        <v>110</v>
      </c>
      <c r="I71" s="16">
        <f t="shared" si="37"/>
        <v>40</v>
      </c>
      <c r="J71" s="16">
        <f t="shared" si="38"/>
        <v>13.5</v>
      </c>
      <c r="K71" s="16">
        <f t="shared" si="39"/>
        <v>24.4</v>
      </c>
      <c r="L71" s="16">
        <f t="shared" si="45"/>
        <v>11</v>
      </c>
      <c r="M71" s="17">
        <f t="shared" si="40"/>
        <v>9.8360655737704921</v>
      </c>
      <c r="N71" s="17">
        <f t="shared" si="40"/>
        <v>7.3636363636363642</v>
      </c>
      <c r="O71" s="15">
        <v>1</v>
      </c>
      <c r="P71" s="15">
        <v>0</v>
      </c>
      <c r="Q71" s="15">
        <v>1</v>
      </c>
      <c r="R71" s="15">
        <v>2</v>
      </c>
      <c r="S71" s="15">
        <v>1</v>
      </c>
      <c r="T71" s="106">
        <v>1</v>
      </c>
      <c r="U71" s="15">
        <v>0</v>
      </c>
      <c r="V71" s="14">
        <f t="shared" si="41"/>
        <v>200</v>
      </c>
      <c r="W71" s="14">
        <v>15</v>
      </c>
      <c r="X71" s="18">
        <f t="shared" si="42"/>
        <v>0.3</v>
      </c>
      <c r="Y71" s="14">
        <v>9</v>
      </c>
      <c r="Z71" s="18">
        <f t="shared" si="43"/>
        <v>0.27</v>
      </c>
      <c r="AA71" s="19">
        <f t="shared" si="44"/>
        <v>0.57000000000000006</v>
      </c>
      <c r="AB71" s="107" t="s">
        <v>50</v>
      </c>
    </row>
    <row r="72" spans="1:29">
      <c r="A72" s="23"/>
      <c r="B72" s="20">
        <v>1</v>
      </c>
      <c r="C72" s="55">
        <v>145</v>
      </c>
      <c r="D72" s="55">
        <v>157</v>
      </c>
      <c r="E72" s="102">
        <v>7</v>
      </c>
      <c r="F72" s="42">
        <v>6</v>
      </c>
      <c r="G72" s="42">
        <v>120</v>
      </c>
      <c r="H72" s="42">
        <v>120</v>
      </c>
      <c r="I72" s="16">
        <f t="shared" si="37"/>
        <v>24.166666666666668</v>
      </c>
      <c r="J72" s="16">
        <f t="shared" si="38"/>
        <v>22.428571428571427</v>
      </c>
      <c r="K72" s="16">
        <f t="shared" si="39"/>
        <v>20</v>
      </c>
      <c r="L72" s="16">
        <f t="shared" si="45"/>
        <v>17.142857142857142</v>
      </c>
      <c r="M72" s="17">
        <f t="shared" si="40"/>
        <v>7.25</v>
      </c>
      <c r="N72" s="17">
        <f t="shared" si="40"/>
        <v>7.85</v>
      </c>
      <c r="O72" s="15">
        <v>0</v>
      </c>
      <c r="P72" s="15">
        <v>1</v>
      </c>
      <c r="Q72" s="15">
        <v>0</v>
      </c>
      <c r="R72" s="15">
        <v>1</v>
      </c>
      <c r="S72" s="15">
        <v>0</v>
      </c>
      <c r="T72" s="15">
        <v>1</v>
      </c>
      <c r="U72" s="15">
        <v>1</v>
      </c>
      <c r="V72" s="14">
        <f t="shared" si="41"/>
        <v>145</v>
      </c>
      <c r="W72" s="14">
        <v>11</v>
      </c>
      <c r="X72" s="18">
        <f t="shared" si="42"/>
        <v>0.30344827586206896</v>
      </c>
      <c r="Y72" s="14">
        <v>4</v>
      </c>
      <c r="Z72" s="18">
        <f t="shared" si="43"/>
        <v>0.16551724137931034</v>
      </c>
      <c r="AA72" s="19">
        <f t="shared" si="44"/>
        <v>0.4689655172413793</v>
      </c>
      <c r="AB72" s="23"/>
    </row>
    <row r="73" spans="1:29">
      <c r="A73" s="12"/>
      <c r="B73" s="20">
        <v>1</v>
      </c>
      <c r="C73" s="55">
        <v>122</v>
      </c>
      <c r="D73" s="55">
        <v>123</v>
      </c>
      <c r="E73" s="102">
        <v>4</v>
      </c>
      <c r="F73" s="42">
        <v>10</v>
      </c>
      <c r="G73" s="42">
        <v>110</v>
      </c>
      <c r="H73" s="42">
        <v>107</v>
      </c>
      <c r="I73" s="16">
        <f t="shared" si="37"/>
        <v>12.2</v>
      </c>
      <c r="J73" s="16">
        <f t="shared" si="38"/>
        <v>30.75</v>
      </c>
      <c r="K73" s="16">
        <f t="shared" si="39"/>
        <v>11</v>
      </c>
      <c r="L73" s="16">
        <f t="shared" si="45"/>
        <v>26.75</v>
      </c>
      <c r="M73" s="17">
        <f t="shared" si="40"/>
        <v>6.6545454545454552</v>
      </c>
      <c r="N73" s="17">
        <f t="shared" si="40"/>
        <v>6.8971962616822431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1</v>
      </c>
      <c r="V73" s="14">
        <f t="shared" si="41"/>
        <v>122</v>
      </c>
      <c r="W73" s="14">
        <v>12</v>
      </c>
      <c r="X73" s="18">
        <f t="shared" si="42"/>
        <v>0.39344262295081966</v>
      </c>
      <c r="Y73" s="14">
        <v>1</v>
      </c>
      <c r="Z73" s="18">
        <f t="shared" si="43"/>
        <v>4.9180327868852458E-2</v>
      </c>
      <c r="AA73" s="19">
        <f t="shared" si="44"/>
        <v>0.44262295081967212</v>
      </c>
      <c r="AB73" s="22"/>
    </row>
    <row r="74" spans="1:29">
      <c r="A74" s="12"/>
      <c r="B74" s="20">
        <v>1</v>
      </c>
      <c r="C74" s="55">
        <v>221</v>
      </c>
      <c r="D74" s="55">
        <v>210</v>
      </c>
      <c r="E74" s="102">
        <v>8</v>
      </c>
      <c r="F74" s="42">
        <v>3</v>
      </c>
      <c r="G74" s="42">
        <v>121</v>
      </c>
      <c r="H74" s="42">
        <v>121</v>
      </c>
      <c r="I74" s="16">
        <f t="shared" si="37"/>
        <v>73.666666666666671</v>
      </c>
      <c r="J74" s="16">
        <f t="shared" si="38"/>
        <v>26.25</v>
      </c>
      <c r="K74" s="16">
        <f t="shared" si="39"/>
        <v>40.333333333333336</v>
      </c>
      <c r="L74" s="16">
        <f t="shared" si="45"/>
        <v>15.125</v>
      </c>
      <c r="M74" s="17">
        <f t="shared" si="40"/>
        <v>10.958677685950413</v>
      </c>
      <c r="N74" s="17">
        <f t="shared" si="40"/>
        <v>10.413223140495868</v>
      </c>
      <c r="O74" s="15">
        <v>1</v>
      </c>
      <c r="P74" s="15">
        <v>1</v>
      </c>
      <c r="Q74" s="15">
        <v>1</v>
      </c>
      <c r="R74" s="106">
        <v>1</v>
      </c>
      <c r="S74" s="15">
        <v>1</v>
      </c>
      <c r="T74" s="106">
        <v>1</v>
      </c>
      <c r="U74" s="106">
        <v>1</v>
      </c>
      <c r="V74" s="14">
        <f t="shared" si="41"/>
        <v>221</v>
      </c>
      <c r="W74" s="14">
        <v>17</v>
      </c>
      <c r="X74" s="18">
        <v>0.03</v>
      </c>
      <c r="Y74" s="14">
        <v>11</v>
      </c>
      <c r="Z74" s="18">
        <f t="shared" si="43"/>
        <v>0.29864253393665158</v>
      </c>
      <c r="AA74" s="19">
        <f t="shared" si="44"/>
        <v>0.32864253393665155</v>
      </c>
      <c r="AB74" s="119">
        <v>100</v>
      </c>
      <c r="AC74" s="119">
        <v>100</v>
      </c>
    </row>
    <row r="75" spans="1:29">
      <c r="A75" s="40"/>
      <c r="B75" s="13">
        <v>1</v>
      </c>
      <c r="C75" s="42">
        <v>150</v>
      </c>
      <c r="D75" s="42">
        <v>161</v>
      </c>
      <c r="E75" s="102">
        <v>7</v>
      </c>
      <c r="F75" s="42">
        <v>10</v>
      </c>
      <c r="G75" s="42">
        <v>118</v>
      </c>
      <c r="H75" s="42">
        <v>120</v>
      </c>
      <c r="I75" s="16">
        <f t="shared" si="37"/>
        <v>15</v>
      </c>
      <c r="J75" s="16">
        <f t="shared" si="38"/>
        <v>23</v>
      </c>
      <c r="K75" s="16">
        <f t="shared" si="39"/>
        <v>11.8</v>
      </c>
      <c r="L75" s="16">
        <f t="shared" si="45"/>
        <v>17.142857142857142</v>
      </c>
      <c r="M75" s="17">
        <f t="shared" si="40"/>
        <v>7.6271186440677958</v>
      </c>
      <c r="N75" s="17">
        <f t="shared" si="40"/>
        <v>8.0500000000000007</v>
      </c>
      <c r="O75" s="15">
        <v>1</v>
      </c>
      <c r="P75" s="15">
        <v>1</v>
      </c>
      <c r="Q75" s="15">
        <v>0</v>
      </c>
      <c r="R75" s="15">
        <v>1</v>
      </c>
      <c r="S75" s="15">
        <v>1</v>
      </c>
      <c r="T75" s="15">
        <v>0</v>
      </c>
      <c r="U75" s="15">
        <v>2</v>
      </c>
      <c r="V75" s="14">
        <f t="shared" si="41"/>
        <v>150</v>
      </c>
      <c r="W75" s="14">
        <v>11</v>
      </c>
      <c r="X75" s="18">
        <f t="shared" si="42"/>
        <v>0.29333333333333333</v>
      </c>
      <c r="Y75" s="14">
        <v>3</v>
      </c>
      <c r="Z75" s="18">
        <f t="shared" si="43"/>
        <v>0.12</v>
      </c>
      <c r="AA75" s="19">
        <f t="shared" si="44"/>
        <v>0.41333333333333333</v>
      </c>
      <c r="AB75" s="22"/>
    </row>
    <row r="76" spans="1:29">
      <c r="B76" s="13">
        <v>1</v>
      </c>
      <c r="C76" s="47">
        <v>132</v>
      </c>
      <c r="D76" s="47">
        <v>137</v>
      </c>
      <c r="E76" s="103">
        <v>3</v>
      </c>
      <c r="F76" s="47">
        <v>8</v>
      </c>
      <c r="G76" s="47">
        <v>120</v>
      </c>
      <c r="H76" s="47">
        <v>102</v>
      </c>
      <c r="I76" s="16">
        <f t="shared" si="37"/>
        <v>16.5</v>
      </c>
      <c r="J76" s="16">
        <f t="shared" si="38"/>
        <v>45.666666666666664</v>
      </c>
      <c r="K76" s="16">
        <f t="shared" si="39"/>
        <v>15</v>
      </c>
      <c r="L76" s="16">
        <f t="shared" si="45"/>
        <v>34</v>
      </c>
      <c r="M76" s="17">
        <f t="shared" si="40"/>
        <v>6.6</v>
      </c>
      <c r="N76" s="17">
        <f t="shared" si="40"/>
        <v>8.0588235294117645</v>
      </c>
      <c r="O76" s="15">
        <v>0</v>
      </c>
      <c r="P76" s="15">
        <v>0</v>
      </c>
      <c r="Q76" s="15">
        <v>0</v>
      </c>
      <c r="R76" s="15">
        <v>0</v>
      </c>
      <c r="S76" s="15">
        <v>1</v>
      </c>
      <c r="T76" s="15">
        <v>0</v>
      </c>
      <c r="U76" s="15">
        <v>1</v>
      </c>
      <c r="V76" s="14">
        <f t="shared" si="41"/>
        <v>132</v>
      </c>
      <c r="W76" s="14">
        <v>13</v>
      </c>
      <c r="X76" s="18">
        <f t="shared" si="42"/>
        <v>0.39393939393939392</v>
      </c>
      <c r="Y76" s="14">
        <v>2</v>
      </c>
      <c r="Z76" s="18">
        <f t="shared" si="43"/>
        <v>9.0909090909090912E-2</v>
      </c>
      <c r="AA76" s="19">
        <f t="shared" si="44"/>
        <v>0.48484848484848486</v>
      </c>
      <c r="AB76" s="22"/>
    </row>
    <row r="77" spans="1:29">
      <c r="B77" s="13"/>
      <c r="C77" s="47"/>
      <c r="D77" s="47"/>
      <c r="E77" s="103"/>
      <c r="F77" s="47"/>
      <c r="G77" s="47"/>
      <c r="H77" s="47"/>
      <c r="I77" s="16" t="e">
        <f t="shared" si="37"/>
        <v>#DIV/0!</v>
      </c>
      <c r="J77" s="16" t="e">
        <f t="shared" si="38"/>
        <v>#DIV/0!</v>
      </c>
      <c r="K77" s="16" t="e">
        <f t="shared" si="39"/>
        <v>#DIV/0!</v>
      </c>
      <c r="L77" s="16" t="e">
        <f t="shared" si="45"/>
        <v>#DIV/0!</v>
      </c>
      <c r="M77" s="17" t="e">
        <f t="shared" si="40"/>
        <v>#DIV/0!</v>
      </c>
      <c r="N77" s="17" t="e">
        <f t="shared" si="40"/>
        <v>#DIV/0!</v>
      </c>
      <c r="O77" s="15"/>
      <c r="P77" s="15"/>
      <c r="Q77" s="15"/>
      <c r="R77" s="15"/>
      <c r="S77" s="15"/>
      <c r="T77" s="15"/>
      <c r="U77" s="15"/>
      <c r="V77" s="14" t="e">
        <f t="shared" si="41"/>
        <v>#DIV/0!</v>
      </c>
      <c r="W77" s="14"/>
      <c r="X77" s="18" t="e">
        <f t="shared" si="42"/>
        <v>#DIV/0!</v>
      </c>
      <c r="Y77" s="14"/>
      <c r="Z77" s="18" t="e">
        <f t="shared" si="43"/>
        <v>#DIV/0!</v>
      </c>
      <c r="AA77" s="19" t="e">
        <f t="shared" si="44"/>
        <v>#DIV/0!</v>
      </c>
      <c r="AB77" s="22"/>
    </row>
    <row r="78" spans="1:29">
      <c r="B78" s="13"/>
      <c r="C78" s="47"/>
      <c r="D78" s="47"/>
      <c r="E78" s="103"/>
      <c r="F78" s="47"/>
      <c r="G78" s="47"/>
      <c r="H78" s="47"/>
      <c r="I78" s="16" t="e">
        <f t="shared" si="37"/>
        <v>#DIV/0!</v>
      </c>
      <c r="J78" s="16" t="e">
        <f t="shared" si="38"/>
        <v>#DIV/0!</v>
      </c>
      <c r="K78" s="16" t="e">
        <f t="shared" si="39"/>
        <v>#DIV/0!</v>
      </c>
      <c r="L78" s="16" t="e">
        <f t="shared" si="45"/>
        <v>#DIV/0!</v>
      </c>
      <c r="M78" s="17" t="e">
        <f t="shared" si="40"/>
        <v>#DIV/0!</v>
      </c>
      <c r="N78" s="17" t="e">
        <f t="shared" si="40"/>
        <v>#DIV/0!</v>
      </c>
      <c r="O78" s="15"/>
      <c r="P78" s="15"/>
      <c r="Q78" s="15"/>
      <c r="R78" s="15"/>
      <c r="S78" s="15"/>
      <c r="T78" s="15"/>
      <c r="U78" s="15"/>
      <c r="V78" s="14" t="e">
        <f t="shared" si="41"/>
        <v>#DIV/0!</v>
      </c>
      <c r="W78" s="14"/>
      <c r="X78" s="18" t="e">
        <f t="shared" si="42"/>
        <v>#DIV/0!</v>
      </c>
      <c r="Y78" s="14"/>
      <c r="Z78" s="18" t="e">
        <f t="shared" si="43"/>
        <v>#DIV/0!</v>
      </c>
      <c r="AA78" s="19" t="e">
        <f t="shared" si="44"/>
        <v>#DIV/0!</v>
      </c>
      <c r="AB78" s="23"/>
    </row>
    <row r="79" spans="1:29">
      <c r="B79" s="13"/>
      <c r="C79" s="47"/>
      <c r="D79" s="47"/>
      <c r="E79" s="103"/>
      <c r="F79" s="47"/>
      <c r="G79" s="47"/>
      <c r="H79" s="47"/>
      <c r="I79" s="16" t="e">
        <f t="shared" si="37"/>
        <v>#DIV/0!</v>
      </c>
      <c r="J79" s="16" t="e">
        <f t="shared" si="38"/>
        <v>#DIV/0!</v>
      </c>
      <c r="K79" s="16" t="e">
        <f t="shared" si="39"/>
        <v>#DIV/0!</v>
      </c>
      <c r="L79" s="16" t="e">
        <f t="shared" si="45"/>
        <v>#DIV/0!</v>
      </c>
      <c r="M79" s="17" t="e">
        <f t="shared" si="40"/>
        <v>#DIV/0!</v>
      </c>
      <c r="N79" s="17" t="e">
        <f t="shared" si="40"/>
        <v>#DIV/0!</v>
      </c>
      <c r="O79" s="15"/>
      <c r="P79" s="15"/>
      <c r="Q79" s="15"/>
      <c r="R79" s="15"/>
      <c r="S79" s="15"/>
      <c r="T79" s="15"/>
      <c r="U79" s="15"/>
      <c r="V79" s="14" t="e">
        <f t="shared" si="41"/>
        <v>#DIV/0!</v>
      </c>
      <c r="W79" s="14"/>
      <c r="X79" s="18" t="e">
        <f t="shared" si="42"/>
        <v>#DIV/0!</v>
      </c>
      <c r="Y79" s="14"/>
      <c r="Z79" s="18" t="e">
        <f t="shared" si="43"/>
        <v>#DIV/0!</v>
      </c>
      <c r="AA79" s="19" t="e">
        <f t="shared" si="44"/>
        <v>#DIV/0!</v>
      </c>
      <c r="AB79" s="23"/>
    </row>
    <row r="80" spans="1:29">
      <c r="A80" s="48" t="s">
        <v>28</v>
      </c>
      <c r="B80" s="26">
        <f t="shared" ref="B80:H80" si="46">SUM(B67:B79)</f>
        <v>9</v>
      </c>
      <c r="C80" s="49">
        <f t="shared" si="46"/>
        <v>1446</v>
      </c>
      <c r="D80" s="49">
        <f t="shared" si="46"/>
        <v>1441</v>
      </c>
      <c r="E80" s="104">
        <f>SUM(E67:E79)</f>
        <v>61</v>
      </c>
      <c r="F80" s="49">
        <f t="shared" si="46"/>
        <v>63</v>
      </c>
      <c r="G80" s="49">
        <f t="shared" si="46"/>
        <v>1037</v>
      </c>
      <c r="H80" s="49">
        <f t="shared" si="46"/>
        <v>1043</v>
      </c>
      <c r="I80" s="28">
        <f t="shared" si="37"/>
        <v>22.952380952380953</v>
      </c>
      <c r="J80" s="28">
        <f t="shared" si="38"/>
        <v>23.622950819672131</v>
      </c>
      <c r="K80" s="28">
        <f t="shared" si="39"/>
        <v>16.460317460317459</v>
      </c>
      <c r="L80" s="28">
        <f>H80/E80</f>
        <v>17.098360655737704</v>
      </c>
      <c r="M80" s="29">
        <f t="shared" si="40"/>
        <v>8.3664416586306647</v>
      </c>
      <c r="N80" s="29">
        <f t="shared" si="40"/>
        <v>8.289549376797698</v>
      </c>
      <c r="O80" s="27">
        <f t="shared" ref="O80:U80" si="47">SUM(O67:O79)</f>
        <v>5</v>
      </c>
      <c r="P80" s="27">
        <f t="shared" si="47"/>
        <v>5</v>
      </c>
      <c r="Q80" s="27">
        <f t="shared" si="47"/>
        <v>2</v>
      </c>
      <c r="R80" s="27">
        <f t="shared" si="47"/>
        <v>7</v>
      </c>
      <c r="S80" s="27">
        <f t="shared" si="47"/>
        <v>6</v>
      </c>
      <c r="T80" s="27">
        <f t="shared" si="47"/>
        <v>5</v>
      </c>
      <c r="U80" s="27">
        <f t="shared" si="47"/>
        <v>9</v>
      </c>
      <c r="V80" s="26">
        <f t="shared" si="41"/>
        <v>160.66666666666666</v>
      </c>
      <c r="W80" s="27">
        <f>SUM(W67:W79)</f>
        <v>125</v>
      </c>
      <c r="X80" s="30">
        <f t="shared" si="42"/>
        <v>0.34578146611341631</v>
      </c>
      <c r="Y80" s="27">
        <f>SUM(Y67:Y79)</f>
        <v>45</v>
      </c>
      <c r="Z80" s="30">
        <f t="shared" si="43"/>
        <v>0.18672199170124482</v>
      </c>
      <c r="AA80" s="31">
        <f t="shared" si="44"/>
        <v>0.53250345781466113</v>
      </c>
      <c r="AB80" s="23"/>
    </row>
    <row r="81" spans="1:30">
      <c r="A81" s="50" t="s">
        <v>34</v>
      </c>
      <c r="B81" s="2" t="s">
        <v>1</v>
      </c>
      <c r="C81" s="3" t="s">
        <v>2</v>
      </c>
      <c r="D81" s="3" t="s">
        <v>2</v>
      </c>
      <c r="E81" s="4" t="s">
        <v>3</v>
      </c>
      <c r="F81" s="4" t="s">
        <v>4</v>
      </c>
      <c r="G81" s="3" t="s">
        <v>5</v>
      </c>
      <c r="H81" s="3" t="s">
        <v>5</v>
      </c>
      <c r="I81" s="3" t="s">
        <v>6</v>
      </c>
      <c r="J81" s="3" t="s">
        <v>6</v>
      </c>
      <c r="K81" s="3" t="s">
        <v>7</v>
      </c>
      <c r="L81" s="3" t="s">
        <v>7</v>
      </c>
      <c r="M81" s="3" t="s">
        <v>8</v>
      </c>
      <c r="N81" s="3" t="s">
        <v>8</v>
      </c>
      <c r="O81" s="5">
        <v>150</v>
      </c>
      <c r="P81" s="5">
        <v>150</v>
      </c>
      <c r="Q81" s="5" t="s">
        <v>9</v>
      </c>
      <c r="R81" s="3">
        <v>50</v>
      </c>
      <c r="S81" s="3">
        <v>50</v>
      </c>
      <c r="T81" s="3" t="s">
        <v>30</v>
      </c>
      <c r="U81" s="3" t="s">
        <v>30</v>
      </c>
      <c r="V81" s="3" t="s">
        <v>10</v>
      </c>
      <c r="W81" s="2" t="s">
        <v>11</v>
      </c>
      <c r="X81" s="2" t="s">
        <v>12</v>
      </c>
      <c r="Y81" s="2" t="s">
        <v>13</v>
      </c>
      <c r="Z81" s="2" t="s">
        <v>12</v>
      </c>
      <c r="AA81" s="2" t="s">
        <v>14</v>
      </c>
      <c r="AB81" s="23"/>
    </row>
    <row r="82" spans="1:30">
      <c r="A82" s="51"/>
      <c r="B82" s="7"/>
      <c r="C82" s="3" t="s">
        <v>15</v>
      </c>
      <c r="D82" s="3" t="s">
        <v>21</v>
      </c>
      <c r="E82" s="8" t="s">
        <v>17</v>
      </c>
      <c r="F82" s="8" t="s">
        <v>18</v>
      </c>
      <c r="G82" s="3" t="s">
        <v>19</v>
      </c>
      <c r="H82" s="3" t="s">
        <v>20</v>
      </c>
      <c r="I82" s="3" t="s">
        <v>15</v>
      </c>
      <c r="J82" s="3" t="s">
        <v>21</v>
      </c>
      <c r="K82" s="3" t="s">
        <v>22</v>
      </c>
      <c r="L82" s="3" t="s">
        <v>23</v>
      </c>
      <c r="M82" s="3" t="s">
        <v>15</v>
      </c>
      <c r="N82" s="3" t="s">
        <v>21</v>
      </c>
      <c r="O82" s="2" t="s">
        <v>24</v>
      </c>
      <c r="P82" s="2" t="s">
        <v>25</v>
      </c>
      <c r="Q82" s="2"/>
      <c r="R82" s="52" t="s">
        <v>24</v>
      </c>
      <c r="S82" s="53" t="s">
        <v>25</v>
      </c>
      <c r="T82" s="53" t="s">
        <v>24</v>
      </c>
      <c r="U82" s="53" t="s">
        <v>25</v>
      </c>
      <c r="V82" s="54"/>
      <c r="W82" s="3"/>
      <c r="X82" s="11"/>
      <c r="Y82" s="10"/>
      <c r="Z82" s="10"/>
      <c r="AA82" s="10"/>
      <c r="AB82" s="23"/>
    </row>
    <row r="83" spans="1:30">
      <c r="A83" s="23"/>
      <c r="B83" s="20">
        <v>1</v>
      </c>
      <c r="C83" s="44">
        <v>184</v>
      </c>
      <c r="D83" s="44">
        <v>188</v>
      </c>
      <c r="E83" s="44">
        <v>5</v>
      </c>
      <c r="F83" s="44">
        <v>5</v>
      </c>
      <c r="G83" s="44">
        <v>121</v>
      </c>
      <c r="H83" s="44">
        <v>118</v>
      </c>
      <c r="I83" s="21">
        <f t="shared" si="37"/>
        <v>36.799999999999997</v>
      </c>
      <c r="J83" s="21">
        <f t="shared" si="38"/>
        <v>37.6</v>
      </c>
      <c r="K83" s="21">
        <f t="shared" si="39"/>
        <v>24.2</v>
      </c>
      <c r="L83" s="21">
        <f>H83/E83</f>
        <v>23.6</v>
      </c>
      <c r="M83" s="17">
        <f t="shared" si="40"/>
        <v>9.1239669421487601</v>
      </c>
      <c r="N83" s="17">
        <f t="shared" si="40"/>
        <v>9.5593220338983045</v>
      </c>
      <c r="O83" s="15">
        <v>1</v>
      </c>
      <c r="P83" s="15">
        <v>1</v>
      </c>
      <c r="Q83" s="15">
        <v>0</v>
      </c>
      <c r="R83" s="15">
        <v>1</v>
      </c>
      <c r="S83" s="15">
        <v>1</v>
      </c>
      <c r="T83" s="15">
        <v>2</v>
      </c>
      <c r="U83" s="15">
        <v>2</v>
      </c>
      <c r="V83" s="15">
        <f t="shared" si="41"/>
        <v>184</v>
      </c>
      <c r="W83" s="15">
        <v>16</v>
      </c>
      <c r="X83" s="18">
        <f t="shared" ref="X83:X94" si="48">W83*4/C83</f>
        <v>0.34782608695652173</v>
      </c>
      <c r="Y83" s="14">
        <v>4</v>
      </c>
      <c r="Z83" s="18">
        <f t="shared" si="43"/>
        <v>0.13043478260869565</v>
      </c>
      <c r="AA83" s="18">
        <f t="shared" si="44"/>
        <v>0.47826086956521741</v>
      </c>
      <c r="AB83" s="23"/>
    </row>
    <row r="84" spans="1:30">
      <c r="A84" s="23"/>
      <c r="B84" s="20">
        <v>1</v>
      </c>
      <c r="C84" s="44">
        <v>111</v>
      </c>
      <c r="D84" s="44">
        <v>110</v>
      </c>
      <c r="E84" s="44">
        <v>10</v>
      </c>
      <c r="F84" s="44">
        <v>5</v>
      </c>
      <c r="G84" s="44">
        <v>106</v>
      </c>
      <c r="H84" s="44">
        <v>114</v>
      </c>
      <c r="I84" s="21">
        <f t="shared" si="37"/>
        <v>22.2</v>
      </c>
      <c r="J84" s="21">
        <f t="shared" si="38"/>
        <v>11</v>
      </c>
      <c r="K84" s="21">
        <f t="shared" si="39"/>
        <v>21.2</v>
      </c>
      <c r="L84" s="21">
        <f t="shared" ref="L84:L94" si="49">H84/E84</f>
        <v>11.4</v>
      </c>
      <c r="M84" s="17">
        <f t="shared" si="40"/>
        <v>6.283018867924528</v>
      </c>
      <c r="N84" s="17">
        <f t="shared" si="40"/>
        <v>5.7894736842105265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f t="shared" si="41"/>
        <v>111</v>
      </c>
      <c r="W84" s="15">
        <v>12</v>
      </c>
      <c r="X84" s="18">
        <f t="shared" si="48"/>
        <v>0.43243243243243246</v>
      </c>
      <c r="Y84" s="14">
        <v>1</v>
      </c>
      <c r="Z84" s="18">
        <f t="shared" si="43"/>
        <v>5.4054054054054057E-2</v>
      </c>
      <c r="AA84" s="18">
        <f t="shared" si="44"/>
        <v>0.48648648648648651</v>
      </c>
      <c r="AB84" s="97"/>
    </row>
    <row r="85" spans="1:30">
      <c r="A85" s="23"/>
      <c r="B85" s="20">
        <v>1</v>
      </c>
      <c r="C85" s="44">
        <v>135</v>
      </c>
      <c r="D85" s="44">
        <v>200</v>
      </c>
      <c r="E85" s="44">
        <v>5</v>
      </c>
      <c r="F85" s="44">
        <v>10</v>
      </c>
      <c r="G85" s="44">
        <v>110</v>
      </c>
      <c r="H85" s="44">
        <v>122</v>
      </c>
      <c r="I85" s="21">
        <f t="shared" si="37"/>
        <v>13.5</v>
      </c>
      <c r="J85" s="21">
        <f t="shared" si="38"/>
        <v>40</v>
      </c>
      <c r="K85" s="21">
        <f t="shared" si="39"/>
        <v>11</v>
      </c>
      <c r="L85" s="21">
        <f t="shared" si="49"/>
        <v>24.4</v>
      </c>
      <c r="M85" s="17">
        <f t="shared" si="40"/>
        <v>7.3636363636363642</v>
      </c>
      <c r="N85" s="17">
        <f t="shared" si="40"/>
        <v>9.8360655737704921</v>
      </c>
      <c r="O85" s="15">
        <v>0</v>
      </c>
      <c r="P85" s="15">
        <v>1</v>
      </c>
      <c r="Q85" s="15">
        <v>0</v>
      </c>
      <c r="R85" s="15">
        <v>1</v>
      </c>
      <c r="S85" s="15">
        <v>2</v>
      </c>
      <c r="T85" s="15">
        <v>0</v>
      </c>
      <c r="U85" s="15">
        <v>1</v>
      </c>
      <c r="V85" s="15">
        <f t="shared" si="41"/>
        <v>135</v>
      </c>
      <c r="W85" s="15">
        <v>17</v>
      </c>
      <c r="X85" s="18">
        <f t="shared" si="48"/>
        <v>0.50370370370370365</v>
      </c>
      <c r="Y85" s="14">
        <v>2</v>
      </c>
      <c r="Z85" s="18">
        <f t="shared" si="43"/>
        <v>8.8888888888888892E-2</v>
      </c>
      <c r="AA85" s="18">
        <f t="shared" si="44"/>
        <v>0.59259259259259256</v>
      </c>
      <c r="AB85" s="23"/>
    </row>
    <row r="86" spans="1:30">
      <c r="A86" s="23"/>
      <c r="B86" s="20">
        <v>1</v>
      </c>
      <c r="C86" s="55">
        <v>193</v>
      </c>
      <c r="D86" s="55">
        <v>197</v>
      </c>
      <c r="E86" s="55">
        <v>8</v>
      </c>
      <c r="F86" s="55">
        <v>5</v>
      </c>
      <c r="G86" s="55">
        <v>122</v>
      </c>
      <c r="H86" s="55">
        <v>118</v>
      </c>
      <c r="I86" s="21">
        <f t="shared" si="37"/>
        <v>38.6</v>
      </c>
      <c r="J86" s="21">
        <f t="shared" si="38"/>
        <v>24.625</v>
      </c>
      <c r="K86" s="21">
        <f t="shared" si="39"/>
        <v>24.4</v>
      </c>
      <c r="L86" s="21">
        <f t="shared" si="49"/>
        <v>14.75</v>
      </c>
      <c r="M86" s="17">
        <f t="shared" si="40"/>
        <v>9.4918032786885256</v>
      </c>
      <c r="N86" s="17">
        <f t="shared" si="40"/>
        <v>10.016949152542372</v>
      </c>
      <c r="O86" s="15">
        <v>1</v>
      </c>
      <c r="P86" s="15">
        <v>1</v>
      </c>
      <c r="Q86" s="15">
        <v>0</v>
      </c>
      <c r="R86" s="15">
        <v>1</v>
      </c>
      <c r="S86" s="15">
        <v>1</v>
      </c>
      <c r="T86" s="106">
        <v>1</v>
      </c>
      <c r="U86" s="15">
        <v>1</v>
      </c>
      <c r="V86" s="15">
        <f t="shared" si="41"/>
        <v>193</v>
      </c>
      <c r="W86" s="15">
        <v>18</v>
      </c>
      <c r="X86" s="18">
        <f t="shared" si="48"/>
        <v>0.37305699481865284</v>
      </c>
      <c r="Y86" s="14">
        <v>3</v>
      </c>
      <c r="Z86" s="18">
        <f t="shared" si="43"/>
        <v>9.3264248704663211E-2</v>
      </c>
      <c r="AA86" s="18">
        <f t="shared" si="44"/>
        <v>0.46632124352331605</v>
      </c>
      <c r="AB86" s="108" t="s">
        <v>51</v>
      </c>
    </row>
    <row r="87" spans="1:30">
      <c r="A87" s="23"/>
      <c r="B87" s="100">
        <v>1</v>
      </c>
      <c r="C87" s="55">
        <v>112</v>
      </c>
      <c r="D87" s="55">
        <v>113</v>
      </c>
      <c r="E87" s="55">
        <v>4</v>
      </c>
      <c r="F87" s="55">
        <v>8</v>
      </c>
      <c r="G87" s="55">
        <v>120</v>
      </c>
      <c r="H87" s="55">
        <v>103</v>
      </c>
      <c r="I87" s="21">
        <f t="shared" si="37"/>
        <v>14</v>
      </c>
      <c r="J87" s="21">
        <f t="shared" si="38"/>
        <v>28.25</v>
      </c>
      <c r="K87" s="21">
        <f t="shared" si="39"/>
        <v>15</v>
      </c>
      <c r="L87" s="21">
        <f t="shared" si="49"/>
        <v>25.75</v>
      </c>
      <c r="M87" s="17">
        <f t="shared" si="40"/>
        <v>5.6</v>
      </c>
      <c r="N87" s="17">
        <f t="shared" si="40"/>
        <v>6.5825242718446599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1</v>
      </c>
      <c r="V87" s="15">
        <f t="shared" si="41"/>
        <v>112</v>
      </c>
      <c r="W87" s="15">
        <v>10</v>
      </c>
      <c r="X87" s="18">
        <f t="shared" si="48"/>
        <v>0.35714285714285715</v>
      </c>
      <c r="Y87" s="14">
        <v>1</v>
      </c>
      <c r="Z87" s="18">
        <f t="shared" si="43"/>
        <v>5.3571428571428568E-2</v>
      </c>
      <c r="AA87" s="18">
        <f t="shared" si="44"/>
        <v>0.4107142857142857</v>
      </c>
      <c r="AB87" s="23"/>
    </row>
    <row r="88" spans="1:30">
      <c r="A88" s="110" t="s">
        <v>52</v>
      </c>
      <c r="B88" s="20">
        <v>1</v>
      </c>
      <c r="C88" s="55">
        <v>146</v>
      </c>
      <c r="D88" s="55">
        <v>154</v>
      </c>
      <c r="E88" s="55">
        <v>5</v>
      </c>
      <c r="F88" s="55">
        <v>6</v>
      </c>
      <c r="G88" s="55">
        <v>97</v>
      </c>
      <c r="H88" s="55">
        <v>98</v>
      </c>
      <c r="I88" s="21">
        <f t="shared" si="37"/>
        <v>24.333333333333332</v>
      </c>
      <c r="J88" s="21">
        <f t="shared" si="38"/>
        <v>30.8</v>
      </c>
      <c r="K88" s="21">
        <f t="shared" si="39"/>
        <v>16.166666666666668</v>
      </c>
      <c r="L88" s="21">
        <f t="shared" si="49"/>
        <v>19.600000000000001</v>
      </c>
      <c r="M88" s="17">
        <f t="shared" si="40"/>
        <v>9.0309278350515463</v>
      </c>
      <c r="N88" s="17">
        <f t="shared" si="40"/>
        <v>9.4285714285714288</v>
      </c>
      <c r="O88" s="15">
        <v>0</v>
      </c>
      <c r="P88" s="15">
        <v>1</v>
      </c>
      <c r="Q88" s="15">
        <v>0</v>
      </c>
      <c r="R88" s="15">
        <v>0</v>
      </c>
      <c r="S88" s="15">
        <v>1</v>
      </c>
      <c r="T88" s="15">
        <v>0</v>
      </c>
      <c r="U88" s="15">
        <v>1</v>
      </c>
      <c r="V88" s="15">
        <f t="shared" si="41"/>
        <v>146</v>
      </c>
      <c r="W88" s="15">
        <v>9</v>
      </c>
      <c r="X88" s="18">
        <f t="shared" si="48"/>
        <v>0.24657534246575341</v>
      </c>
      <c r="Y88" s="14">
        <v>5</v>
      </c>
      <c r="Z88" s="18">
        <f t="shared" si="43"/>
        <v>0.20547945205479451</v>
      </c>
      <c r="AA88" s="18">
        <f t="shared" si="44"/>
        <v>0.45205479452054792</v>
      </c>
      <c r="AB88" s="56"/>
    </row>
    <row r="89" spans="1:30">
      <c r="A89" s="56"/>
      <c r="B89" s="20">
        <v>1</v>
      </c>
      <c r="C89" s="55">
        <v>207</v>
      </c>
      <c r="D89" s="55">
        <v>225</v>
      </c>
      <c r="E89" s="55">
        <v>3</v>
      </c>
      <c r="F89" s="55">
        <v>4</v>
      </c>
      <c r="G89" s="55">
        <v>120</v>
      </c>
      <c r="H89" s="55">
        <v>121</v>
      </c>
      <c r="I89" s="21">
        <f t="shared" si="37"/>
        <v>51.75</v>
      </c>
      <c r="J89" s="21">
        <f t="shared" si="38"/>
        <v>75</v>
      </c>
      <c r="K89" s="21">
        <f t="shared" si="39"/>
        <v>30</v>
      </c>
      <c r="L89" s="21">
        <f t="shared" si="49"/>
        <v>40.333333333333336</v>
      </c>
      <c r="M89" s="17">
        <f t="shared" si="40"/>
        <v>10.35</v>
      </c>
      <c r="N89" s="17">
        <f t="shared" si="40"/>
        <v>11.157024793388429</v>
      </c>
      <c r="O89" s="15">
        <v>1</v>
      </c>
      <c r="P89" s="15">
        <v>1</v>
      </c>
      <c r="Q89" s="15">
        <v>1</v>
      </c>
      <c r="R89" s="116">
        <v>1</v>
      </c>
      <c r="S89" s="15">
        <v>3</v>
      </c>
      <c r="T89" s="116">
        <v>2</v>
      </c>
      <c r="U89" s="111">
        <v>2</v>
      </c>
      <c r="V89" s="15">
        <f t="shared" si="41"/>
        <v>207</v>
      </c>
      <c r="W89" s="15">
        <v>20</v>
      </c>
      <c r="X89" s="18">
        <f t="shared" si="48"/>
        <v>0.38647342995169082</v>
      </c>
      <c r="Y89" s="14">
        <v>9</v>
      </c>
      <c r="Z89" s="18">
        <f t="shared" si="43"/>
        <v>0.2608695652173913</v>
      </c>
      <c r="AA89" s="18">
        <f t="shared" si="44"/>
        <v>0.64734299516908211</v>
      </c>
      <c r="AB89" s="117" t="s">
        <v>53</v>
      </c>
      <c r="AC89" s="117" t="s">
        <v>55</v>
      </c>
      <c r="AD89" s="114" t="s">
        <v>54</v>
      </c>
    </row>
    <row r="90" spans="1:30">
      <c r="A90" s="23"/>
      <c r="B90" s="20">
        <v>1</v>
      </c>
      <c r="C90" s="55">
        <v>122</v>
      </c>
      <c r="D90" s="55">
        <v>126</v>
      </c>
      <c r="E90" s="55">
        <v>1</v>
      </c>
      <c r="F90" s="55">
        <v>8</v>
      </c>
      <c r="G90" s="55">
        <v>121</v>
      </c>
      <c r="H90" s="55">
        <v>103</v>
      </c>
      <c r="I90" s="21">
        <f t="shared" si="37"/>
        <v>15.25</v>
      </c>
      <c r="J90" s="21">
        <f t="shared" si="38"/>
        <v>126</v>
      </c>
      <c r="K90" s="21">
        <f t="shared" si="39"/>
        <v>15.125</v>
      </c>
      <c r="L90" s="21">
        <f t="shared" si="49"/>
        <v>103</v>
      </c>
      <c r="M90" s="17">
        <f t="shared" si="40"/>
        <v>6.0495867768595035</v>
      </c>
      <c r="N90" s="17">
        <f t="shared" si="40"/>
        <v>7.3398058252427179</v>
      </c>
      <c r="O90" s="15">
        <v>0</v>
      </c>
      <c r="P90" s="15">
        <v>0</v>
      </c>
      <c r="Q90" s="15">
        <v>0</v>
      </c>
      <c r="R90" s="15">
        <v>0</v>
      </c>
      <c r="S90" s="15">
        <v>2</v>
      </c>
      <c r="T90" s="15">
        <v>1</v>
      </c>
      <c r="U90" s="116">
        <v>1</v>
      </c>
      <c r="V90" s="15">
        <f t="shared" si="41"/>
        <v>122</v>
      </c>
      <c r="W90" s="15">
        <v>8</v>
      </c>
      <c r="X90" s="18">
        <f t="shared" si="48"/>
        <v>0.26229508196721313</v>
      </c>
      <c r="Y90" s="14">
        <v>1</v>
      </c>
      <c r="Z90" s="18">
        <f t="shared" si="43"/>
        <v>4.9180327868852458E-2</v>
      </c>
      <c r="AA90" s="19">
        <f t="shared" si="44"/>
        <v>0.31147540983606559</v>
      </c>
      <c r="AB90" s="56" t="s">
        <v>53</v>
      </c>
    </row>
    <row r="91" spans="1:30">
      <c r="A91" s="23"/>
      <c r="B91" s="20">
        <v>1</v>
      </c>
      <c r="C91" s="55">
        <v>172</v>
      </c>
      <c r="D91" s="55">
        <v>142</v>
      </c>
      <c r="E91" s="55">
        <v>10</v>
      </c>
      <c r="F91" s="55">
        <v>4</v>
      </c>
      <c r="G91" s="55">
        <v>120</v>
      </c>
      <c r="H91" s="55">
        <v>116</v>
      </c>
      <c r="I91" s="21">
        <f t="shared" si="37"/>
        <v>43</v>
      </c>
      <c r="J91" s="21">
        <f t="shared" si="38"/>
        <v>14.2</v>
      </c>
      <c r="K91" s="21">
        <f t="shared" si="39"/>
        <v>30</v>
      </c>
      <c r="L91" s="21">
        <f t="shared" si="49"/>
        <v>11.6</v>
      </c>
      <c r="M91" s="17">
        <f t="shared" si="40"/>
        <v>8.6</v>
      </c>
      <c r="N91" s="17">
        <f t="shared" si="40"/>
        <v>7.3448275862068968</v>
      </c>
      <c r="O91" s="15">
        <v>1</v>
      </c>
      <c r="P91" s="15">
        <v>0</v>
      </c>
      <c r="Q91" s="15">
        <v>0</v>
      </c>
      <c r="R91" s="15">
        <v>1</v>
      </c>
      <c r="S91" s="15">
        <v>0</v>
      </c>
      <c r="T91" s="15">
        <v>1</v>
      </c>
      <c r="U91" s="15">
        <v>0</v>
      </c>
      <c r="V91" s="15">
        <f t="shared" si="41"/>
        <v>172</v>
      </c>
      <c r="W91" s="15">
        <v>15</v>
      </c>
      <c r="X91" s="18">
        <f t="shared" si="48"/>
        <v>0.34883720930232559</v>
      </c>
      <c r="Y91" s="14">
        <v>5</v>
      </c>
      <c r="Z91" s="18">
        <f t="shared" si="43"/>
        <v>0.1744186046511628</v>
      </c>
      <c r="AA91" s="19">
        <f t="shared" si="44"/>
        <v>0.52325581395348841</v>
      </c>
      <c r="AB91" s="56"/>
    </row>
    <row r="92" spans="1:30">
      <c r="B92" s="13">
        <v>1</v>
      </c>
      <c r="C92" s="55">
        <v>137</v>
      </c>
      <c r="D92" s="55">
        <v>132</v>
      </c>
      <c r="E92" s="55">
        <v>8</v>
      </c>
      <c r="F92" s="55">
        <v>3</v>
      </c>
      <c r="G92" s="55">
        <v>102</v>
      </c>
      <c r="H92" s="55">
        <v>120</v>
      </c>
      <c r="I92" s="16">
        <f t="shared" si="37"/>
        <v>45.666666666666664</v>
      </c>
      <c r="J92" s="16">
        <f t="shared" si="38"/>
        <v>16.5</v>
      </c>
      <c r="K92" s="16">
        <f t="shared" si="39"/>
        <v>34</v>
      </c>
      <c r="L92" s="16">
        <f t="shared" si="49"/>
        <v>15</v>
      </c>
      <c r="M92" s="17">
        <f t="shared" si="40"/>
        <v>8.0588235294117645</v>
      </c>
      <c r="N92" s="17">
        <f t="shared" si="40"/>
        <v>6.6</v>
      </c>
      <c r="O92" s="15">
        <v>0</v>
      </c>
      <c r="P92" s="15">
        <v>0</v>
      </c>
      <c r="Q92" s="15">
        <v>0</v>
      </c>
      <c r="R92" s="15">
        <v>1</v>
      </c>
      <c r="S92" s="15">
        <v>0</v>
      </c>
      <c r="T92" s="15">
        <v>1</v>
      </c>
      <c r="U92" s="15">
        <v>0</v>
      </c>
      <c r="V92" s="15">
        <f t="shared" si="41"/>
        <v>137</v>
      </c>
      <c r="W92" s="15">
        <v>15</v>
      </c>
      <c r="X92" s="18">
        <f t="shared" si="48"/>
        <v>0.43795620437956206</v>
      </c>
      <c r="Y92" s="14">
        <v>3</v>
      </c>
      <c r="Z92" s="18">
        <f t="shared" si="43"/>
        <v>0.13138686131386862</v>
      </c>
      <c r="AA92" s="19">
        <f t="shared" si="44"/>
        <v>0.56934306569343063</v>
      </c>
      <c r="AB92" s="56"/>
    </row>
    <row r="93" spans="1:30">
      <c r="B93" s="13"/>
      <c r="C93" s="55"/>
      <c r="D93" s="55"/>
      <c r="E93" s="55"/>
      <c r="F93" s="55"/>
      <c r="G93" s="55"/>
      <c r="H93" s="55"/>
      <c r="I93" s="16" t="e">
        <f t="shared" si="37"/>
        <v>#DIV/0!</v>
      </c>
      <c r="J93" s="16" t="e">
        <f t="shared" si="38"/>
        <v>#DIV/0!</v>
      </c>
      <c r="K93" s="16" t="e">
        <f t="shared" si="39"/>
        <v>#DIV/0!</v>
      </c>
      <c r="L93" s="16" t="e">
        <f t="shared" si="49"/>
        <v>#DIV/0!</v>
      </c>
      <c r="M93" s="17" t="e">
        <f t="shared" si="40"/>
        <v>#DIV/0!</v>
      </c>
      <c r="N93" s="17" t="e">
        <f t="shared" si="40"/>
        <v>#DIV/0!</v>
      </c>
      <c r="O93" s="15"/>
      <c r="P93" s="15"/>
      <c r="Q93" s="15"/>
      <c r="R93" s="15"/>
      <c r="S93" s="15"/>
      <c r="T93" s="15"/>
      <c r="U93" s="15"/>
      <c r="V93" s="15" t="e">
        <f t="shared" si="41"/>
        <v>#DIV/0!</v>
      </c>
      <c r="W93" s="15"/>
      <c r="X93" s="18" t="e">
        <f t="shared" si="48"/>
        <v>#DIV/0!</v>
      </c>
      <c r="Y93" s="14"/>
      <c r="Z93" s="18" t="e">
        <f t="shared" si="43"/>
        <v>#DIV/0!</v>
      </c>
      <c r="AA93" s="19" t="e">
        <f t="shared" si="44"/>
        <v>#DIV/0!</v>
      </c>
      <c r="AB93" s="56"/>
    </row>
    <row r="94" spans="1:30">
      <c r="A94" s="57" t="s">
        <v>28</v>
      </c>
      <c r="B94" s="26">
        <f t="shared" ref="B94:H94" si="50">SUM(B83:B93)</f>
        <v>10</v>
      </c>
      <c r="C94" s="58">
        <f t="shared" si="50"/>
        <v>1519</v>
      </c>
      <c r="D94" s="58">
        <f t="shared" si="50"/>
        <v>1587</v>
      </c>
      <c r="E94" s="58">
        <f t="shared" si="50"/>
        <v>59</v>
      </c>
      <c r="F94" s="58">
        <f t="shared" si="50"/>
        <v>58</v>
      </c>
      <c r="G94" s="58">
        <f t="shared" si="50"/>
        <v>1139</v>
      </c>
      <c r="H94" s="58">
        <f t="shared" si="50"/>
        <v>1133</v>
      </c>
      <c r="I94" s="28">
        <f t="shared" si="37"/>
        <v>26.189655172413794</v>
      </c>
      <c r="J94" s="28">
        <f t="shared" si="38"/>
        <v>26.898305084745761</v>
      </c>
      <c r="K94" s="28">
        <f t="shared" si="39"/>
        <v>19.637931034482758</v>
      </c>
      <c r="L94" s="28">
        <f t="shared" si="49"/>
        <v>19.203389830508474</v>
      </c>
      <c r="M94" s="29">
        <f t="shared" si="40"/>
        <v>8.0017559262510964</v>
      </c>
      <c r="N94" s="29">
        <f t="shared" si="40"/>
        <v>8.4042365401588697</v>
      </c>
      <c r="O94" s="27">
        <f t="shared" ref="O94:U94" si="51">SUM(O83:O93)</f>
        <v>4</v>
      </c>
      <c r="P94" s="27">
        <f t="shared" si="51"/>
        <v>5</v>
      </c>
      <c r="Q94" s="27">
        <f t="shared" si="51"/>
        <v>1</v>
      </c>
      <c r="R94" s="27">
        <f t="shared" si="51"/>
        <v>6</v>
      </c>
      <c r="S94" s="27">
        <f t="shared" si="51"/>
        <v>10</v>
      </c>
      <c r="T94" s="27">
        <f t="shared" si="51"/>
        <v>8</v>
      </c>
      <c r="U94" s="27">
        <f t="shared" si="51"/>
        <v>9</v>
      </c>
      <c r="V94" s="26">
        <f t="shared" si="41"/>
        <v>151.9</v>
      </c>
      <c r="W94" s="27">
        <f>SUM(W83:W93)</f>
        <v>140</v>
      </c>
      <c r="X94" s="30">
        <f t="shared" si="48"/>
        <v>0.3686635944700461</v>
      </c>
      <c r="Y94" s="27">
        <f>SUM(Y83:Y93)</f>
        <v>34</v>
      </c>
      <c r="Z94" s="30">
        <f t="shared" si="43"/>
        <v>0.13429888084265965</v>
      </c>
      <c r="AA94" s="31">
        <f t="shared" si="44"/>
        <v>0.50296247531270577</v>
      </c>
      <c r="AB94" s="56"/>
    </row>
    <row r="95" spans="1:30">
      <c r="B95" s="13"/>
      <c r="F95" s="59"/>
      <c r="I95" s="16"/>
      <c r="J95" s="16"/>
      <c r="K95" s="16"/>
      <c r="L95" s="16"/>
      <c r="M95" s="17"/>
      <c r="N95" s="17"/>
      <c r="O95" s="14"/>
      <c r="P95" s="14"/>
      <c r="Q95" s="14"/>
      <c r="R95" s="14"/>
      <c r="S95" s="14"/>
      <c r="T95" s="15"/>
      <c r="U95" s="15"/>
      <c r="V95" s="15"/>
      <c r="W95" s="15"/>
      <c r="X95" s="18"/>
      <c r="Y95" s="14"/>
      <c r="Z95" s="18"/>
      <c r="AA95" s="19"/>
      <c r="AB95" s="23"/>
    </row>
    <row r="96" spans="1:30">
      <c r="A96" s="60" t="s">
        <v>62</v>
      </c>
      <c r="B96" s="2" t="s">
        <v>1</v>
      </c>
      <c r="C96" s="3" t="s">
        <v>2</v>
      </c>
      <c r="D96" s="3" t="s">
        <v>2</v>
      </c>
      <c r="E96" s="4" t="s">
        <v>3</v>
      </c>
      <c r="F96" s="4" t="s">
        <v>4</v>
      </c>
      <c r="G96" s="3" t="s">
        <v>5</v>
      </c>
      <c r="H96" s="3" t="s">
        <v>5</v>
      </c>
      <c r="I96" s="3" t="s">
        <v>6</v>
      </c>
      <c r="J96" s="3" t="s">
        <v>6</v>
      </c>
      <c r="K96" s="3" t="s">
        <v>7</v>
      </c>
      <c r="L96" s="3" t="s">
        <v>7</v>
      </c>
      <c r="M96" s="3" t="s">
        <v>8</v>
      </c>
      <c r="N96" s="3" t="s">
        <v>8</v>
      </c>
      <c r="O96" s="5">
        <v>150</v>
      </c>
      <c r="P96" s="5">
        <v>150</v>
      </c>
      <c r="Q96" s="5" t="s">
        <v>9</v>
      </c>
      <c r="R96" s="3">
        <v>50</v>
      </c>
      <c r="S96" s="3">
        <v>50</v>
      </c>
      <c r="T96" s="3" t="s">
        <v>30</v>
      </c>
      <c r="U96" s="3" t="s">
        <v>30</v>
      </c>
      <c r="V96" s="3" t="s">
        <v>10</v>
      </c>
      <c r="W96" s="2" t="s">
        <v>11</v>
      </c>
      <c r="X96" s="2" t="s">
        <v>12</v>
      </c>
      <c r="Y96" s="2" t="s">
        <v>13</v>
      </c>
      <c r="Z96" s="2" t="s">
        <v>12</v>
      </c>
      <c r="AA96" s="2" t="s">
        <v>14</v>
      </c>
      <c r="AB96" s="23"/>
    </row>
    <row r="97" spans="1:28">
      <c r="A97" s="61"/>
      <c r="B97" s="62"/>
      <c r="C97" s="4" t="s">
        <v>15</v>
      </c>
      <c r="D97" s="4" t="s">
        <v>21</v>
      </c>
      <c r="E97" s="4" t="s">
        <v>17</v>
      </c>
      <c r="F97" s="4" t="s">
        <v>18</v>
      </c>
      <c r="G97" s="4" t="s">
        <v>19</v>
      </c>
      <c r="H97" s="4" t="s">
        <v>20</v>
      </c>
      <c r="I97" s="4" t="s">
        <v>15</v>
      </c>
      <c r="J97" s="4" t="s">
        <v>21</v>
      </c>
      <c r="K97" s="4" t="s">
        <v>22</v>
      </c>
      <c r="L97" s="4" t="s">
        <v>23</v>
      </c>
      <c r="M97" s="4" t="s">
        <v>15</v>
      </c>
      <c r="N97" s="4" t="s">
        <v>21</v>
      </c>
      <c r="O97" s="63" t="s">
        <v>24</v>
      </c>
      <c r="P97" s="63" t="s">
        <v>25</v>
      </c>
      <c r="Q97" s="63"/>
      <c r="R97" s="64" t="s">
        <v>24</v>
      </c>
      <c r="S97" s="65" t="s">
        <v>25</v>
      </c>
      <c r="T97" s="65" t="s">
        <v>24</v>
      </c>
      <c r="U97" s="65" t="s">
        <v>25</v>
      </c>
      <c r="V97" s="66"/>
      <c r="W97" s="66"/>
      <c r="X97" s="67"/>
      <c r="Y97" s="68"/>
      <c r="Z97" s="67"/>
      <c r="AA97" s="67"/>
      <c r="AB97" s="23"/>
    </row>
    <row r="98" spans="1:28">
      <c r="A98" s="69" t="s">
        <v>35</v>
      </c>
      <c r="B98" s="123">
        <v>8</v>
      </c>
      <c r="C98" s="65">
        <v>1244</v>
      </c>
      <c r="D98" s="65">
        <v>1279</v>
      </c>
      <c r="E98" s="65">
        <v>61</v>
      </c>
      <c r="F98" s="65">
        <v>40</v>
      </c>
      <c r="G98" s="65">
        <v>906</v>
      </c>
      <c r="H98" s="65">
        <v>941</v>
      </c>
      <c r="I98" s="7">
        <v>31.1</v>
      </c>
      <c r="J98" s="7">
        <v>20.967213114754099</v>
      </c>
      <c r="K98" s="7">
        <v>22.65</v>
      </c>
      <c r="L98" s="7">
        <v>15.426229508196721</v>
      </c>
      <c r="M98" s="71">
        <v>8.2384105960264904</v>
      </c>
      <c r="N98" s="71">
        <v>8.1551540913921361</v>
      </c>
      <c r="O98" s="68">
        <v>5</v>
      </c>
      <c r="P98" s="68">
        <v>5</v>
      </c>
      <c r="Q98" s="68">
        <v>0</v>
      </c>
      <c r="R98" s="68">
        <v>7</v>
      </c>
      <c r="S98" s="68">
        <v>4</v>
      </c>
      <c r="T98" s="66">
        <v>7</v>
      </c>
      <c r="U98" s="66">
        <v>6</v>
      </c>
      <c r="V98" s="72">
        <v>155.5</v>
      </c>
      <c r="W98" s="72">
        <v>108</v>
      </c>
      <c r="X98" s="73">
        <v>0.34726688102893893</v>
      </c>
      <c r="Y98" s="11">
        <v>45</v>
      </c>
      <c r="Z98" s="73">
        <v>0.21704180064308681</v>
      </c>
      <c r="AA98" s="73">
        <v>0.56430868167202575</v>
      </c>
      <c r="AB98" s="23"/>
    </row>
    <row r="99" spans="1:28">
      <c r="A99" s="122" t="s">
        <v>36</v>
      </c>
      <c r="B99" s="70">
        <v>10</v>
      </c>
      <c r="C99" s="65">
        <v>1519</v>
      </c>
      <c r="D99" s="65">
        <v>1587</v>
      </c>
      <c r="E99" s="65">
        <v>59</v>
      </c>
      <c r="F99" s="65">
        <v>58</v>
      </c>
      <c r="G99" s="65">
        <v>1139</v>
      </c>
      <c r="H99" s="65">
        <v>1133</v>
      </c>
      <c r="I99" s="7">
        <v>26.189655172413794</v>
      </c>
      <c r="J99" s="7">
        <v>26.898305084745761</v>
      </c>
      <c r="K99" s="7">
        <v>19.637931034482758</v>
      </c>
      <c r="L99" s="7">
        <v>19.203389830508474</v>
      </c>
      <c r="M99" s="71">
        <v>8.0017559262510964</v>
      </c>
      <c r="N99" s="71">
        <v>8.4042365401588697</v>
      </c>
      <c r="O99" s="68">
        <v>4</v>
      </c>
      <c r="P99" s="68">
        <v>5</v>
      </c>
      <c r="Q99" s="68">
        <v>1</v>
      </c>
      <c r="R99" s="66">
        <v>6</v>
      </c>
      <c r="S99" s="68">
        <v>10</v>
      </c>
      <c r="T99" s="66">
        <v>8</v>
      </c>
      <c r="U99" s="66">
        <v>9</v>
      </c>
      <c r="V99" s="72">
        <v>151.9</v>
      </c>
      <c r="W99" s="72">
        <v>140</v>
      </c>
      <c r="X99" s="73">
        <v>0.3686635944700461</v>
      </c>
      <c r="Y99" s="11">
        <v>34</v>
      </c>
      <c r="Z99" s="73">
        <v>0.13429888084265965</v>
      </c>
      <c r="AA99" s="73">
        <v>0.50296247531270577</v>
      </c>
      <c r="AB99" s="23"/>
    </row>
    <row r="100" spans="1:28">
      <c r="A100" s="74" t="s">
        <v>0</v>
      </c>
      <c r="B100" s="123">
        <v>10</v>
      </c>
      <c r="C100" s="65">
        <v>1639</v>
      </c>
      <c r="D100" s="65">
        <v>1580</v>
      </c>
      <c r="E100" s="65">
        <v>62</v>
      </c>
      <c r="F100" s="65">
        <v>66</v>
      </c>
      <c r="G100" s="65">
        <v>1150</v>
      </c>
      <c r="H100" s="65">
        <v>1128</v>
      </c>
      <c r="I100" s="7">
        <v>24.833333333333332</v>
      </c>
      <c r="J100" s="7">
        <v>25.483870967741936</v>
      </c>
      <c r="K100" s="7">
        <v>17.424242424242426</v>
      </c>
      <c r="L100" s="7">
        <v>18.193548387096776</v>
      </c>
      <c r="M100" s="71">
        <v>8.5513043478260879</v>
      </c>
      <c r="N100" s="71">
        <v>8.4042553191489358</v>
      </c>
      <c r="O100" s="68">
        <v>6</v>
      </c>
      <c r="P100" s="68">
        <v>7</v>
      </c>
      <c r="Q100" s="68">
        <v>3</v>
      </c>
      <c r="R100" s="66">
        <v>10</v>
      </c>
      <c r="S100" s="68">
        <v>9</v>
      </c>
      <c r="T100" s="66">
        <v>11</v>
      </c>
      <c r="U100" s="66">
        <v>7</v>
      </c>
      <c r="V100" s="72">
        <v>163.9</v>
      </c>
      <c r="W100" s="72">
        <v>145</v>
      </c>
      <c r="X100" s="73">
        <v>0.35387431360585725</v>
      </c>
      <c r="Y100" s="11">
        <v>55</v>
      </c>
      <c r="Z100" s="73">
        <v>0.20134228187919462</v>
      </c>
      <c r="AA100" s="73">
        <v>0.55521659548505187</v>
      </c>
      <c r="AB100" s="23"/>
    </row>
    <row r="101" spans="1:28">
      <c r="A101" s="122" t="s">
        <v>29</v>
      </c>
      <c r="B101" s="75">
        <v>11</v>
      </c>
      <c r="C101" s="66">
        <v>1791</v>
      </c>
      <c r="D101" s="66">
        <v>1657</v>
      </c>
      <c r="E101" s="66">
        <v>75</v>
      </c>
      <c r="F101" s="66">
        <v>80</v>
      </c>
      <c r="G101" s="66">
        <v>1253</v>
      </c>
      <c r="H101" s="66">
        <v>1241</v>
      </c>
      <c r="I101" s="7">
        <v>22.387499999999999</v>
      </c>
      <c r="J101" s="7">
        <v>22.093333333333334</v>
      </c>
      <c r="K101" s="7">
        <v>15.6625</v>
      </c>
      <c r="L101" s="7">
        <v>16.546666666666667</v>
      </c>
      <c r="M101" s="71">
        <v>8.5762170790103749</v>
      </c>
      <c r="N101" s="71">
        <v>8.0112812248186938</v>
      </c>
      <c r="O101" s="66">
        <v>9</v>
      </c>
      <c r="P101" s="66">
        <v>6</v>
      </c>
      <c r="Q101" s="66">
        <v>2</v>
      </c>
      <c r="R101" s="66">
        <v>7</v>
      </c>
      <c r="S101" s="66">
        <v>5</v>
      </c>
      <c r="T101" s="66">
        <v>11</v>
      </c>
      <c r="U101" s="66">
        <v>6</v>
      </c>
      <c r="V101" s="72">
        <v>162.81818181818181</v>
      </c>
      <c r="W101" s="72">
        <v>147</v>
      </c>
      <c r="X101" s="73">
        <v>0.32830820770519265</v>
      </c>
      <c r="Y101" s="11">
        <v>77</v>
      </c>
      <c r="Z101" s="73">
        <v>0.25795644891122277</v>
      </c>
      <c r="AA101" s="73">
        <v>0.58626465661641536</v>
      </c>
      <c r="AB101" s="23"/>
    </row>
    <row r="102" spans="1:28">
      <c r="A102" s="69" t="s">
        <v>37</v>
      </c>
      <c r="B102" s="70">
        <v>8</v>
      </c>
      <c r="C102" s="65">
        <v>1291</v>
      </c>
      <c r="D102" s="65">
        <v>1386</v>
      </c>
      <c r="E102" s="65">
        <v>47</v>
      </c>
      <c r="F102" s="65">
        <v>58</v>
      </c>
      <c r="G102" s="65">
        <v>951</v>
      </c>
      <c r="H102" s="65">
        <v>950</v>
      </c>
      <c r="I102" s="7">
        <v>22.258620689655171</v>
      </c>
      <c r="J102" s="7">
        <v>29.48936170212766</v>
      </c>
      <c r="K102" s="7">
        <v>16.396551724137932</v>
      </c>
      <c r="L102" s="7">
        <v>20.212765957446809</v>
      </c>
      <c r="M102" s="71">
        <v>8.1451104100946381</v>
      </c>
      <c r="N102" s="71">
        <v>8.7536842105263144</v>
      </c>
      <c r="O102" s="68">
        <v>6</v>
      </c>
      <c r="P102" s="68">
        <v>7</v>
      </c>
      <c r="Q102" s="68">
        <v>1</v>
      </c>
      <c r="R102" s="66">
        <v>3</v>
      </c>
      <c r="S102" s="68">
        <v>6</v>
      </c>
      <c r="T102" s="66">
        <v>4</v>
      </c>
      <c r="U102" s="66">
        <v>9</v>
      </c>
      <c r="V102" s="72">
        <v>161.375</v>
      </c>
      <c r="W102" s="72">
        <v>101</v>
      </c>
      <c r="X102" s="73">
        <v>0.3067389620449264</v>
      </c>
      <c r="Y102" s="11">
        <v>42</v>
      </c>
      <c r="Z102" s="73">
        <v>0.19519752130131682</v>
      </c>
      <c r="AA102" s="73">
        <v>0.50193648334624319</v>
      </c>
      <c r="AB102" s="23"/>
    </row>
    <row r="103" spans="1:28">
      <c r="A103" s="122" t="s">
        <v>33</v>
      </c>
      <c r="B103" s="70">
        <v>9</v>
      </c>
      <c r="C103" s="65">
        <v>1446</v>
      </c>
      <c r="D103" s="65">
        <v>1441</v>
      </c>
      <c r="E103" s="65">
        <v>61</v>
      </c>
      <c r="F103" s="65">
        <v>63</v>
      </c>
      <c r="G103" s="65">
        <v>1037</v>
      </c>
      <c r="H103" s="65">
        <v>1043</v>
      </c>
      <c r="I103" s="7">
        <v>22.952380952380953</v>
      </c>
      <c r="J103" s="7">
        <v>23.622950819672131</v>
      </c>
      <c r="K103" s="7">
        <v>16.460317460317459</v>
      </c>
      <c r="L103" s="7">
        <v>17.098360655737704</v>
      </c>
      <c r="M103" s="71">
        <v>8.3664416586306647</v>
      </c>
      <c r="N103" s="71">
        <v>8.289549376797698</v>
      </c>
      <c r="O103" s="68">
        <v>5</v>
      </c>
      <c r="P103" s="68">
        <v>5</v>
      </c>
      <c r="Q103" s="68">
        <v>2</v>
      </c>
      <c r="R103" s="66">
        <v>7</v>
      </c>
      <c r="S103" s="68">
        <v>6</v>
      </c>
      <c r="T103" s="66">
        <v>5</v>
      </c>
      <c r="U103" s="66">
        <v>9</v>
      </c>
      <c r="V103" s="72">
        <v>160.66666666666666</v>
      </c>
      <c r="W103" s="72">
        <v>125</v>
      </c>
      <c r="X103" s="73">
        <v>0.34578146611341631</v>
      </c>
      <c r="Y103" s="11">
        <v>45</v>
      </c>
      <c r="Z103" s="73">
        <v>0.18672199170124482</v>
      </c>
      <c r="AA103" s="73">
        <v>0.53250345781466113</v>
      </c>
      <c r="AB103" s="23"/>
    </row>
    <row r="104" spans="1:28">
      <c r="A104" s="76" t="s">
        <v>28</v>
      </c>
      <c r="B104" s="77">
        <f t="shared" ref="B104:H104" si="52">SUM(B98:B103)</f>
        <v>56</v>
      </c>
      <c r="C104" s="77">
        <f t="shared" si="52"/>
        <v>8930</v>
      </c>
      <c r="D104" s="78">
        <f t="shared" si="52"/>
        <v>8930</v>
      </c>
      <c r="E104" s="78">
        <f t="shared" si="52"/>
        <v>365</v>
      </c>
      <c r="F104" s="77">
        <f t="shared" si="52"/>
        <v>365</v>
      </c>
      <c r="G104" s="77">
        <f t="shared" si="52"/>
        <v>6436</v>
      </c>
      <c r="H104" s="77">
        <f t="shared" si="52"/>
        <v>6436</v>
      </c>
      <c r="I104" s="79">
        <f>C104/F104</f>
        <v>24.465753424657535</v>
      </c>
      <c r="J104" s="79">
        <f>D104/E104</f>
        <v>24.465753424657535</v>
      </c>
      <c r="K104" s="79">
        <f>G104/F104</f>
        <v>17.632876712328766</v>
      </c>
      <c r="L104" s="79">
        <f>H104/E104</f>
        <v>17.632876712328766</v>
      </c>
      <c r="M104" s="80">
        <f>C104/(G104/6)</f>
        <v>8.3250466128029821</v>
      </c>
      <c r="N104" s="80">
        <f>D104/(H104/6)</f>
        <v>8.3250466128029821</v>
      </c>
      <c r="O104" s="77">
        <f>SUM(O98:O103)</f>
        <v>35</v>
      </c>
      <c r="P104" s="77">
        <f>SUM(P97:P103)</f>
        <v>35</v>
      </c>
      <c r="Q104" s="77">
        <f>SUM(Q98:Q103)</f>
        <v>9</v>
      </c>
      <c r="R104" s="77">
        <f>SUM(R98:R103)</f>
        <v>40</v>
      </c>
      <c r="S104" s="77">
        <f>SUM(S98:S103)</f>
        <v>40</v>
      </c>
      <c r="T104" s="77">
        <f>SUM(T98:T103)</f>
        <v>46</v>
      </c>
      <c r="U104" s="77">
        <f>SUM(U98:U103)</f>
        <v>46</v>
      </c>
      <c r="V104" s="127">
        <f>C104/B104</f>
        <v>159.46428571428572</v>
      </c>
      <c r="W104" s="77">
        <f>SUM(W98:W103)</f>
        <v>766</v>
      </c>
      <c r="X104" s="128">
        <f>W104*4/C104</f>
        <v>0.34311310190369543</v>
      </c>
      <c r="Y104" s="77">
        <f>SUM(Y98:Y103)</f>
        <v>298</v>
      </c>
      <c r="Z104" s="128">
        <f>Y104*6/C104</f>
        <v>0.20022396416573349</v>
      </c>
      <c r="AA104" s="81">
        <f t="shared" ref="AA104" si="53">X104+Z104</f>
        <v>0.54333706606942889</v>
      </c>
      <c r="AB104" s="23"/>
    </row>
    <row r="105" spans="1:28">
      <c r="E105" s="82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B105" s="23"/>
    </row>
    <row r="106" spans="1:28">
      <c r="M106" s="129"/>
      <c r="N106" s="23"/>
      <c r="O106" s="23"/>
      <c r="P106" s="23"/>
      <c r="Q106" s="23"/>
      <c r="R106" s="23"/>
      <c r="S106" s="23"/>
      <c r="T106" s="109"/>
      <c r="U106" s="23"/>
      <c r="V106" s="23"/>
      <c r="W106" s="23"/>
      <c r="X106" s="23"/>
      <c r="Y106" s="23"/>
      <c r="Z106" s="23"/>
      <c r="AB106" s="23"/>
    </row>
    <row r="107" spans="1:28">
      <c r="B107" s="83" t="s">
        <v>38</v>
      </c>
      <c r="C107" s="83" t="s">
        <v>2</v>
      </c>
      <c r="D107" s="83" t="s">
        <v>39</v>
      </c>
      <c r="E107" s="83" t="s">
        <v>9</v>
      </c>
      <c r="F107" s="83" t="s">
        <v>40</v>
      </c>
      <c r="G107" s="83" t="s">
        <v>41</v>
      </c>
      <c r="H107" s="83" t="s">
        <v>42</v>
      </c>
      <c r="I107" s="83" t="s">
        <v>4</v>
      </c>
      <c r="J107" s="3" t="s">
        <v>8</v>
      </c>
      <c r="K107" s="3" t="s">
        <v>43</v>
      </c>
      <c r="L107" s="84" t="s">
        <v>44</v>
      </c>
      <c r="M107" s="2" t="s">
        <v>11</v>
      </c>
      <c r="N107" s="2" t="s">
        <v>13</v>
      </c>
      <c r="O107" s="2" t="s">
        <v>12</v>
      </c>
      <c r="P107" s="130" t="s">
        <v>45</v>
      </c>
      <c r="Q107" s="130" t="s">
        <v>46</v>
      </c>
      <c r="R107" s="2" t="s">
        <v>47</v>
      </c>
      <c r="S107" s="2" t="s">
        <v>48</v>
      </c>
      <c r="T107" s="2"/>
      <c r="U107" s="2"/>
      <c r="V107" s="2"/>
      <c r="W107" s="2"/>
      <c r="X107" s="2"/>
      <c r="Y107" s="2"/>
      <c r="Z107" s="2"/>
      <c r="AA107" s="2"/>
      <c r="AB107" s="23"/>
    </row>
    <row r="108" spans="1:28">
      <c r="B108" s="8">
        <v>56</v>
      </c>
      <c r="C108" s="85">
        <v>8930</v>
      </c>
      <c r="D108" s="85">
        <v>35</v>
      </c>
      <c r="E108" s="85">
        <v>9</v>
      </c>
      <c r="F108" s="85">
        <v>14</v>
      </c>
      <c r="G108" s="85">
        <v>14</v>
      </c>
      <c r="H108" s="85">
        <v>6436</v>
      </c>
      <c r="I108" s="132">
        <v>365</v>
      </c>
      <c r="J108" s="131">
        <v>8.3250466128029821</v>
      </c>
      <c r="K108" s="86">
        <v>24.465753424657535</v>
      </c>
      <c r="L108" s="86">
        <v>159.46428571428572</v>
      </c>
      <c r="M108" s="87">
        <v>766</v>
      </c>
      <c r="N108" s="87">
        <v>298</v>
      </c>
      <c r="O108" s="131">
        <v>54.33370660694289</v>
      </c>
      <c r="P108" s="131">
        <v>34.311310190369539</v>
      </c>
      <c r="Q108" s="121">
        <v>20.022396416573347</v>
      </c>
      <c r="R108" s="85">
        <v>46</v>
      </c>
      <c r="S108" s="85">
        <v>40</v>
      </c>
      <c r="T108" s="85"/>
      <c r="U108" s="85"/>
      <c r="V108" s="132"/>
      <c r="W108" s="85"/>
      <c r="X108" s="133"/>
      <c r="Y108" s="85"/>
      <c r="Z108" s="133"/>
      <c r="AA108" s="88"/>
      <c r="AB108" s="23"/>
    </row>
    <row r="109" spans="1:28">
      <c r="B109" s="47">
        <v>56</v>
      </c>
      <c r="C109" s="47">
        <v>8786</v>
      </c>
      <c r="D109" s="47">
        <v>33</v>
      </c>
      <c r="E109" s="47">
        <v>8</v>
      </c>
      <c r="F109" s="47">
        <v>13</v>
      </c>
      <c r="G109" s="47">
        <v>15</v>
      </c>
      <c r="H109" s="47">
        <v>6397</v>
      </c>
      <c r="I109" s="47">
        <v>365</v>
      </c>
      <c r="J109" s="47">
        <v>8.2407378458652492</v>
      </c>
      <c r="K109" s="47">
        <v>24.07123287671233</v>
      </c>
      <c r="L109" s="47">
        <v>156.89285714285714</v>
      </c>
      <c r="M109" s="47">
        <v>758</v>
      </c>
      <c r="N109" s="47">
        <v>291</v>
      </c>
      <c r="O109" s="47">
        <v>54.381971318005917</v>
      </c>
      <c r="P109" s="47">
        <v>34.509446847256996</v>
      </c>
      <c r="Q109" s="47">
        <v>19.872524470748917</v>
      </c>
      <c r="R109" s="47">
        <v>45</v>
      </c>
      <c r="S109" s="47">
        <v>40</v>
      </c>
      <c r="AB109" s="23"/>
    </row>
    <row r="110" spans="1:28"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AB110" s="23"/>
    </row>
    <row r="111" spans="1:28">
      <c r="B111" s="2" t="s">
        <v>1</v>
      </c>
      <c r="C111" s="3" t="s">
        <v>2</v>
      </c>
      <c r="D111" s="3" t="s">
        <v>2</v>
      </c>
      <c r="E111" s="4" t="s">
        <v>3</v>
      </c>
      <c r="F111" s="4" t="s">
        <v>4</v>
      </c>
      <c r="G111" s="3" t="s">
        <v>5</v>
      </c>
      <c r="H111" s="3" t="s">
        <v>5</v>
      </c>
      <c r="I111" s="3" t="s">
        <v>6</v>
      </c>
      <c r="J111" s="3" t="s">
        <v>6</v>
      </c>
      <c r="K111" s="3" t="s">
        <v>7</v>
      </c>
      <c r="L111" s="3" t="s">
        <v>7</v>
      </c>
      <c r="M111" s="3" t="s">
        <v>8</v>
      </c>
      <c r="N111" s="3" t="s">
        <v>8</v>
      </c>
      <c r="O111" s="5">
        <v>150</v>
      </c>
      <c r="P111" s="5">
        <v>150</v>
      </c>
      <c r="Q111" s="5" t="s">
        <v>9</v>
      </c>
      <c r="R111" s="3">
        <v>50</v>
      </c>
      <c r="S111" s="3">
        <v>50</v>
      </c>
      <c r="T111" s="3" t="s">
        <v>30</v>
      </c>
      <c r="U111" s="3" t="s">
        <v>30</v>
      </c>
      <c r="V111" s="2" t="s">
        <v>11</v>
      </c>
      <c r="W111" s="2" t="s">
        <v>12</v>
      </c>
      <c r="X111" s="2" t="s">
        <v>13</v>
      </c>
      <c r="Y111" s="2" t="s">
        <v>12</v>
      </c>
      <c r="Z111" s="2" t="s">
        <v>14</v>
      </c>
      <c r="AB111" s="23"/>
    </row>
    <row r="112" spans="1:28" ht="14.5">
      <c r="B112" s="89"/>
      <c r="C112" s="83" t="s">
        <v>15</v>
      </c>
      <c r="D112" s="83" t="s">
        <v>21</v>
      </c>
      <c r="E112" s="90" t="s">
        <v>17</v>
      </c>
      <c r="F112" s="90" t="s">
        <v>18</v>
      </c>
      <c r="G112" s="83" t="s">
        <v>19</v>
      </c>
      <c r="H112" s="83" t="s">
        <v>20</v>
      </c>
      <c r="I112" s="83" t="s">
        <v>15</v>
      </c>
      <c r="J112" s="83" t="s">
        <v>21</v>
      </c>
      <c r="K112" s="83" t="s">
        <v>22</v>
      </c>
      <c r="L112" s="83" t="s">
        <v>23</v>
      </c>
      <c r="M112" s="83" t="s">
        <v>15</v>
      </c>
      <c r="N112" s="83" t="s">
        <v>21</v>
      </c>
      <c r="O112" s="91" t="s">
        <v>24</v>
      </c>
      <c r="P112" s="91" t="s">
        <v>25</v>
      </c>
      <c r="Q112" s="91"/>
      <c r="R112" s="92" t="s">
        <v>24</v>
      </c>
      <c r="S112" s="93" t="s">
        <v>25</v>
      </c>
      <c r="T112" s="93" t="s">
        <v>24</v>
      </c>
      <c r="U112" s="93" t="s">
        <v>25</v>
      </c>
      <c r="AB112" s="23"/>
    </row>
    <row r="113" spans="1:28">
      <c r="A113" s="23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23"/>
      <c r="AB113" s="23"/>
    </row>
    <row r="114" spans="1:28">
      <c r="A114" s="23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23"/>
      <c r="AB114" s="23"/>
    </row>
    <row r="115" spans="1:28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2018-12-23T07:09:29Z</dcterms:created>
  <dcterms:modified xsi:type="dcterms:W3CDTF">2019-12-20T00:09:07Z</dcterms:modified>
</cp:coreProperties>
</file>