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0" yWindow="650" windowWidth="18130" windowHeight="6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45" i="1"/>
  <c r="U45"/>
  <c r="B101"/>
  <c r="C101"/>
  <c r="D101"/>
  <c r="E101"/>
  <c r="F101"/>
  <c r="G101"/>
  <c r="H101"/>
  <c r="O101"/>
  <c r="P101"/>
  <c r="Q101"/>
  <c r="R101"/>
  <c r="S101"/>
  <c r="T101"/>
  <c r="U101"/>
  <c r="W101"/>
  <c r="Y101"/>
  <c r="V101" l="1"/>
  <c r="X101"/>
  <c r="N101"/>
  <c r="J101"/>
  <c r="M101"/>
  <c r="Z101"/>
  <c r="I101"/>
  <c r="K101"/>
  <c r="L101"/>
  <c r="V37"/>
  <c r="Z37"/>
  <c r="X37"/>
  <c r="N37"/>
  <c r="M37"/>
  <c r="L37"/>
  <c r="K37"/>
  <c r="J37"/>
  <c r="I37"/>
  <c r="X48"/>
  <c r="AA101" l="1"/>
  <c r="AA37"/>
  <c r="Z52"/>
  <c r="X52"/>
  <c r="V52"/>
  <c r="N52"/>
  <c r="M52"/>
  <c r="L52"/>
  <c r="K52"/>
  <c r="J52"/>
  <c r="I52"/>
  <c r="Y91"/>
  <c r="W91"/>
  <c r="U91"/>
  <c r="T91"/>
  <c r="S91"/>
  <c r="R91"/>
  <c r="Q91"/>
  <c r="P91"/>
  <c r="O91"/>
  <c r="H91"/>
  <c r="G91"/>
  <c r="F91"/>
  <c r="E91"/>
  <c r="D91"/>
  <c r="C91"/>
  <c r="B91"/>
  <c r="Z90"/>
  <c r="X90"/>
  <c r="V90"/>
  <c r="N90"/>
  <c r="M90"/>
  <c r="L90"/>
  <c r="K90"/>
  <c r="J90"/>
  <c r="I90"/>
  <c r="Z89"/>
  <c r="X89"/>
  <c r="V89"/>
  <c r="N89"/>
  <c r="M89"/>
  <c r="L89"/>
  <c r="K89"/>
  <c r="J89"/>
  <c r="I89"/>
  <c r="Z88"/>
  <c r="X88"/>
  <c r="V88"/>
  <c r="N88"/>
  <c r="M88"/>
  <c r="L88"/>
  <c r="K88"/>
  <c r="J88"/>
  <c r="I88"/>
  <c r="Z87"/>
  <c r="X87"/>
  <c r="V87"/>
  <c r="N87"/>
  <c r="M87"/>
  <c r="L87"/>
  <c r="K87"/>
  <c r="J87"/>
  <c r="I87"/>
  <c r="Z86"/>
  <c r="X86"/>
  <c r="V86"/>
  <c r="N86"/>
  <c r="M86"/>
  <c r="L86"/>
  <c r="K86"/>
  <c r="J86"/>
  <c r="I86"/>
  <c r="Z85"/>
  <c r="V85"/>
  <c r="N85"/>
  <c r="M85"/>
  <c r="L85"/>
  <c r="K85"/>
  <c r="J85"/>
  <c r="I85"/>
  <c r="Z84"/>
  <c r="X84"/>
  <c r="V84"/>
  <c r="N84"/>
  <c r="M84"/>
  <c r="L84"/>
  <c r="K84"/>
  <c r="J84"/>
  <c r="I84"/>
  <c r="Z83"/>
  <c r="X83"/>
  <c r="V83"/>
  <c r="N83"/>
  <c r="M83"/>
  <c r="L83"/>
  <c r="K83"/>
  <c r="J83"/>
  <c r="I83"/>
  <c r="Z82"/>
  <c r="X82"/>
  <c r="V82"/>
  <c r="N82"/>
  <c r="M82"/>
  <c r="L82"/>
  <c r="K82"/>
  <c r="J82"/>
  <c r="I82"/>
  <c r="Z81"/>
  <c r="X81"/>
  <c r="V81"/>
  <c r="N81"/>
  <c r="M81"/>
  <c r="L81"/>
  <c r="K81"/>
  <c r="J81"/>
  <c r="I81"/>
  <c r="Z80"/>
  <c r="X80"/>
  <c r="V80"/>
  <c r="N80"/>
  <c r="M80"/>
  <c r="L80"/>
  <c r="K80"/>
  <c r="J80"/>
  <c r="I80"/>
  <c r="Y77"/>
  <c r="W77"/>
  <c r="U77"/>
  <c r="T77"/>
  <c r="S77"/>
  <c r="R77"/>
  <c r="Q77"/>
  <c r="P77"/>
  <c r="O77"/>
  <c r="H77"/>
  <c r="G77"/>
  <c r="F77"/>
  <c r="E77"/>
  <c r="D77"/>
  <c r="C77"/>
  <c r="B77"/>
  <c r="Z76"/>
  <c r="X76"/>
  <c r="V76"/>
  <c r="N76"/>
  <c r="M76"/>
  <c r="L76"/>
  <c r="K76"/>
  <c r="J76"/>
  <c r="I76"/>
  <c r="Z75"/>
  <c r="X75"/>
  <c r="V75"/>
  <c r="N75"/>
  <c r="M75"/>
  <c r="L75"/>
  <c r="K75"/>
  <c r="J75"/>
  <c r="I75"/>
  <c r="Z74"/>
  <c r="X74"/>
  <c r="V74"/>
  <c r="N74"/>
  <c r="M74"/>
  <c r="L74"/>
  <c r="K74"/>
  <c r="J74"/>
  <c r="I74"/>
  <c r="Z73"/>
  <c r="X73"/>
  <c r="V73"/>
  <c r="N73"/>
  <c r="M73"/>
  <c r="L73"/>
  <c r="K73"/>
  <c r="J73"/>
  <c r="I73"/>
  <c r="Z72"/>
  <c r="X72"/>
  <c r="V72"/>
  <c r="N72"/>
  <c r="M72"/>
  <c r="L72"/>
  <c r="K72"/>
  <c r="J72"/>
  <c r="I72"/>
  <c r="Z71"/>
  <c r="AA71" s="1"/>
  <c r="V71"/>
  <c r="N71"/>
  <c r="M71"/>
  <c r="L71"/>
  <c r="K71"/>
  <c r="J71"/>
  <c r="I71"/>
  <c r="Z70"/>
  <c r="X70"/>
  <c r="V70"/>
  <c r="N70"/>
  <c r="M70"/>
  <c r="L70"/>
  <c r="K70"/>
  <c r="J70"/>
  <c r="I70"/>
  <c r="Z69"/>
  <c r="X69"/>
  <c r="V69"/>
  <c r="N69"/>
  <c r="M69"/>
  <c r="L69"/>
  <c r="K69"/>
  <c r="J69"/>
  <c r="I69"/>
  <c r="Z68"/>
  <c r="X68"/>
  <c r="V68"/>
  <c r="N68"/>
  <c r="M68"/>
  <c r="L68"/>
  <c r="K68"/>
  <c r="J68"/>
  <c r="I68"/>
  <c r="Z67"/>
  <c r="X67"/>
  <c r="V67"/>
  <c r="N67"/>
  <c r="M67"/>
  <c r="L67"/>
  <c r="K67"/>
  <c r="J67"/>
  <c r="I67"/>
  <c r="Z66"/>
  <c r="X66"/>
  <c r="V66"/>
  <c r="N66"/>
  <c r="M66"/>
  <c r="L66"/>
  <c r="K66"/>
  <c r="J66"/>
  <c r="I66"/>
  <c r="Z65"/>
  <c r="X65"/>
  <c r="V65"/>
  <c r="N65"/>
  <c r="M65"/>
  <c r="L65"/>
  <c r="K65"/>
  <c r="J65"/>
  <c r="I65"/>
  <c r="Z64"/>
  <c r="X64"/>
  <c r="V64"/>
  <c r="N64"/>
  <c r="M64"/>
  <c r="L64"/>
  <c r="K64"/>
  <c r="J64"/>
  <c r="I64"/>
  <c r="Y60"/>
  <c r="W60"/>
  <c r="U60"/>
  <c r="T60"/>
  <c r="S60"/>
  <c r="R60"/>
  <c r="Q60"/>
  <c r="P60"/>
  <c r="O60"/>
  <c r="H60"/>
  <c r="G60"/>
  <c r="F60"/>
  <c r="E60"/>
  <c r="D60"/>
  <c r="C60"/>
  <c r="B60"/>
  <c r="Z59"/>
  <c r="X59"/>
  <c r="V59"/>
  <c r="N59"/>
  <c r="M59"/>
  <c r="L59"/>
  <c r="K59"/>
  <c r="J59"/>
  <c r="I59"/>
  <c r="Z58"/>
  <c r="X58"/>
  <c r="V58"/>
  <c r="N58"/>
  <c r="M58"/>
  <c r="L58"/>
  <c r="K58"/>
  <c r="J58"/>
  <c r="I58"/>
  <c r="Z57"/>
  <c r="X57"/>
  <c r="V57"/>
  <c r="N57"/>
  <c r="M57"/>
  <c r="L57"/>
  <c r="K57"/>
  <c r="J57"/>
  <c r="I57"/>
  <c r="Z56"/>
  <c r="AA56" s="1"/>
  <c r="V56"/>
  <c r="N56"/>
  <c r="M56"/>
  <c r="L56"/>
  <c r="K56"/>
  <c r="J56"/>
  <c r="I56"/>
  <c r="Z55"/>
  <c r="X55"/>
  <c r="V55"/>
  <c r="N55"/>
  <c r="M55"/>
  <c r="L55"/>
  <c r="K55"/>
  <c r="J55"/>
  <c r="I55"/>
  <c r="Z54"/>
  <c r="X54"/>
  <c r="V54"/>
  <c r="N54"/>
  <c r="M54"/>
  <c r="L54"/>
  <c r="K54"/>
  <c r="J54"/>
  <c r="I54"/>
  <c r="Z53"/>
  <c r="X53"/>
  <c r="V53"/>
  <c r="N53"/>
  <c r="M53"/>
  <c r="L53"/>
  <c r="K53"/>
  <c r="J53"/>
  <c r="I53"/>
  <c r="Z51"/>
  <c r="X51"/>
  <c r="V51"/>
  <c r="N51"/>
  <c r="M51"/>
  <c r="L51"/>
  <c r="K51"/>
  <c r="J51"/>
  <c r="I51"/>
  <c r="Z50"/>
  <c r="X50"/>
  <c r="V50"/>
  <c r="N50"/>
  <c r="M50"/>
  <c r="L50"/>
  <c r="K50"/>
  <c r="J50"/>
  <c r="I50"/>
  <c r="Z49"/>
  <c r="X49"/>
  <c r="V49"/>
  <c r="N49"/>
  <c r="M49"/>
  <c r="L49"/>
  <c r="K49"/>
  <c r="J49"/>
  <c r="I49"/>
  <c r="Z48"/>
  <c r="V48"/>
  <c r="N48"/>
  <c r="M48"/>
  <c r="L48"/>
  <c r="K48"/>
  <c r="J48"/>
  <c r="I48"/>
  <c r="Y45"/>
  <c r="W45"/>
  <c r="S45"/>
  <c r="R45"/>
  <c r="Q45"/>
  <c r="P45"/>
  <c r="O45"/>
  <c r="H45"/>
  <c r="G45"/>
  <c r="F45"/>
  <c r="E45"/>
  <c r="D45"/>
  <c r="C45"/>
  <c r="B45"/>
  <c r="Z44"/>
  <c r="X44"/>
  <c r="V44"/>
  <c r="N44"/>
  <c r="M44"/>
  <c r="L44"/>
  <c r="K44"/>
  <c r="J44"/>
  <c r="I44"/>
  <c r="Z43"/>
  <c r="X43"/>
  <c r="V43"/>
  <c r="N43"/>
  <c r="M43"/>
  <c r="L43"/>
  <c r="K43"/>
  <c r="J43"/>
  <c r="I43"/>
  <c r="Z42"/>
  <c r="X42"/>
  <c r="V42"/>
  <c r="N42"/>
  <c r="M42"/>
  <c r="L42"/>
  <c r="K42"/>
  <c r="J42"/>
  <c r="I42"/>
  <c r="Z41"/>
  <c r="X41"/>
  <c r="V41"/>
  <c r="N41"/>
  <c r="M41"/>
  <c r="L41"/>
  <c r="K41"/>
  <c r="J41"/>
  <c r="I41"/>
  <c r="Z40"/>
  <c r="X40"/>
  <c r="V40"/>
  <c r="N40"/>
  <c r="M40"/>
  <c r="L40"/>
  <c r="K40"/>
  <c r="J40"/>
  <c r="I40"/>
  <c r="Z39"/>
  <c r="X39"/>
  <c r="V39"/>
  <c r="N39"/>
  <c r="M39"/>
  <c r="L39"/>
  <c r="K39"/>
  <c r="J39"/>
  <c r="I39"/>
  <c r="Z38"/>
  <c r="X38"/>
  <c r="V38"/>
  <c r="N38"/>
  <c r="M38"/>
  <c r="L38"/>
  <c r="K38"/>
  <c r="J38"/>
  <c r="I38"/>
  <c r="Z36"/>
  <c r="X36"/>
  <c r="V36"/>
  <c r="N36"/>
  <c r="M36"/>
  <c r="L36"/>
  <c r="K36"/>
  <c r="J36"/>
  <c r="I36"/>
  <c r="Z35"/>
  <c r="X35"/>
  <c r="V35"/>
  <c r="N35"/>
  <c r="M35"/>
  <c r="L35"/>
  <c r="K35"/>
  <c r="J35"/>
  <c r="I35"/>
  <c r="AA34"/>
  <c r="Z34"/>
  <c r="X34"/>
  <c r="V34"/>
  <c r="N34"/>
  <c r="M34"/>
  <c r="L34"/>
  <c r="K34"/>
  <c r="J34"/>
  <c r="I34"/>
  <c r="Z33"/>
  <c r="X33"/>
  <c r="V33"/>
  <c r="N33"/>
  <c r="M33"/>
  <c r="K33"/>
  <c r="J33"/>
  <c r="I33"/>
  <c r="Y30"/>
  <c r="W30"/>
  <c r="U30"/>
  <c r="T30"/>
  <c r="S30"/>
  <c r="R30"/>
  <c r="Q30"/>
  <c r="P30"/>
  <c r="O30"/>
  <c r="H30"/>
  <c r="G30"/>
  <c r="F30"/>
  <c r="E30"/>
  <c r="D30"/>
  <c r="C30"/>
  <c r="B30"/>
  <c r="Z29"/>
  <c r="X29"/>
  <c r="V29"/>
  <c r="N29"/>
  <c r="M29"/>
  <c r="L29"/>
  <c r="K29"/>
  <c r="J29"/>
  <c r="I29"/>
  <c r="Z28"/>
  <c r="X28"/>
  <c r="V28"/>
  <c r="N28"/>
  <c r="M28"/>
  <c r="L28"/>
  <c r="K28"/>
  <c r="J28"/>
  <c r="I28"/>
  <c r="Z27"/>
  <c r="X27"/>
  <c r="V27"/>
  <c r="N27"/>
  <c r="M27"/>
  <c r="L27"/>
  <c r="K27"/>
  <c r="J27"/>
  <c r="I27"/>
  <c r="Z26"/>
  <c r="AA26" s="1"/>
  <c r="V26"/>
  <c r="N26"/>
  <c r="M26"/>
  <c r="L26"/>
  <c r="K26"/>
  <c r="J26"/>
  <c r="I26"/>
  <c r="Z25"/>
  <c r="X25"/>
  <c r="V25"/>
  <c r="N25"/>
  <c r="M25"/>
  <c r="L25"/>
  <c r="K25"/>
  <c r="J25"/>
  <c r="I25"/>
  <c r="Z24"/>
  <c r="X24"/>
  <c r="V24"/>
  <c r="N24"/>
  <c r="M24"/>
  <c r="L24"/>
  <c r="K24"/>
  <c r="J24"/>
  <c r="I24"/>
  <c r="Z23"/>
  <c r="X23"/>
  <c r="V23"/>
  <c r="N23"/>
  <c r="M23"/>
  <c r="L23"/>
  <c r="K23"/>
  <c r="J23"/>
  <c r="I23"/>
  <c r="Z22"/>
  <c r="X22"/>
  <c r="V22"/>
  <c r="N22"/>
  <c r="M22"/>
  <c r="L22"/>
  <c r="K22"/>
  <c r="J22"/>
  <c r="I22"/>
  <c r="Z21"/>
  <c r="AA21" s="1"/>
  <c r="V21"/>
  <c r="N21"/>
  <c r="M21"/>
  <c r="L21"/>
  <c r="K21"/>
  <c r="J21"/>
  <c r="I21"/>
  <c r="Z20"/>
  <c r="X20"/>
  <c r="V20"/>
  <c r="N20"/>
  <c r="M20"/>
  <c r="L20"/>
  <c r="K20"/>
  <c r="J20"/>
  <c r="I20"/>
  <c r="Z19"/>
  <c r="V19"/>
  <c r="N19"/>
  <c r="M19"/>
  <c r="L19"/>
  <c r="K19"/>
  <c r="J19"/>
  <c r="I19"/>
  <c r="Y15"/>
  <c r="W15"/>
  <c r="U15"/>
  <c r="T15"/>
  <c r="S15"/>
  <c r="R15"/>
  <c r="Q15"/>
  <c r="P15"/>
  <c r="O15"/>
  <c r="H15"/>
  <c r="G15"/>
  <c r="F15"/>
  <c r="E15"/>
  <c r="D15"/>
  <c r="C15"/>
  <c r="B15"/>
  <c r="Z14"/>
  <c r="X14"/>
  <c r="V14"/>
  <c r="N14"/>
  <c r="M14"/>
  <c r="L14"/>
  <c r="K14"/>
  <c r="J14"/>
  <c r="I14"/>
  <c r="Z13"/>
  <c r="X13"/>
  <c r="V13"/>
  <c r="N13"/>
  <c r="M13"/>
  <c r="L13"/>
  <c r="K13"/>
  <c r="J13"/>
  <c r="I13"/>
  <c r="Z12"/>
  <c r="X12"/>
  <c r="V12"/>
  <c r="N12"/>
  <c r="M12"/>
  <c r="L12"/>
  <c r="K12"/>
  <c r="J12"/>
  <c r="I12"/>
  <c r="Z11"/>
  <c r="X11"/>
  <c r="V11"/>
  <c r="N11"/>
  <c r="M11"/>
  <c r="L11"/>
  <c r="K11"/>
  <c r="J11"/>
  <c r="I11"/>
  <c r="Z10"/>
  <c r="X10"/>
  <c r="V10"/>
  <c r="N10"/>
  <c r="M10"/>
  <c r="L10"/>
  <c r="K10"/>
  <c r="J10"/>
  <c r="I10"/>
  <c r="Z9"/>
  <c r="X9"/>
  <c r="V9"/>
  <c r="N9"/>
  <c r="M9"/>
  <c r="L9"/>
  <c r="K9"/>
  <c r="J9"/>
  <c r="I9"/>
  <c r="Z8"/>
  <c r="X8"/>
  <c r="V8"/>
  <c r="N8"/>
  <c r="M8"/>
  <c r="L8"/>
  <c r="K8"/>
  <c r="J8"/>
  <c r="I8"/>
  <c r="Z7"/>
  <c r="X7"/>
  <c r="V7"/>
  <c r="N7"/>
  <c r="M7"/>
  <c r="L7"/>
  <c r="K7"/>
  <c r="J7"/>
  <c r="I7"/>
  <c r="Z6"/>
  <c r="X6"/>
  <c r="V6"/>
  <c r="N6"/>
  <c r="M6"/>
  <c r="L6"/>
  <c r="K6"/>
  <c r="J6"/>
  <c r="I6"/>
  <c r="Z5"/>
  <c r="X5"/>
  <c r="V5"/>
  <c r="N5"/>
  <c r="M5"/>
  <c r="L5"/>
  <c r="K5"/>
  <c r="J5"/>
  <c r="I5"/>
  <c r="Z4"/>
  <c r="X4"/>
  <c r="V4"/>
  <c r="N4"/>
  <c r="M4"/>
  <c r="L4"/>
  <c r="K4"/>
  <c r="J4"/>
  <c r="I4"/>
  <c r="Z3"/>
  <c r="X3"/>
  <c r="V3"/>
  <c r="N3"/>
  <c r="M3"/>
  <c r="L3"/>
  <c r="K3"/>
  <c r="J3"/>
  <c r="I3"/>
  <c r="I77" l="1"/>
  <c r="AA52"/>
  <c r="AA49"/>
  <c r="K30"/>
  <c r="V91"/>
  <c r="AA41"/>
  <c r="K77"/>
  <c r="AA86"/>
  <c r="L45"/>
  <c r="I30"/>
  <c r="Z15"/>
  <c r="AA14"/>
  <c r="AA90"/>
  <c r="J15"/>
  <c r="AA44"/>
  <c r="AA80"/>
  <c r="AA76"/>
  <c r="Z91"/>
  <c r="L30"/>
  <c r="AA72"/>
  <c r="K15"/>
  <c r="J30"/>
  <c r="AA82"/>
  <c r="AA33"/>
  <c r="AA64"/>
  <c r="J91"/>
  <c r="Z77"/>
  <c r="AA59"/>
  <c r="M77"/>
  <c r="X77"/>
  <c r="L33"/>
  <c r="N91"/>
  <c r="AA6"/>
  <c r="I15"/>
  <c r="AA84"/>
  <c r="AA89"/>
  <c r="AA88"/>
  <c r="AA66"/>
  <c r="AA74"/>
  <c r="AA68"/>
  <c r="AA67"/>
  <c r="AA54"/>
  <c r="AA57"/>
  <c r="AA43"/>
  <c r="AA39"/>
  <c r="AA22"/>
  <c r="AA19"/>
  <c r="AA28"/>
  <c r="AA36"/>
  <c r="AA53"/>
  <c r="AA51"/>
  <c r="AA50"/>
  <c r="AA83"/>
  <c r="AA87"/>
  <c r="AA81"/>
  <c r="M91"/>
  <c r="X91"/>
  <c r="I91"/>
  <c r="AA85"/>
  <c r="K91"/>
  <c r="AA65"/>
  <c r="AA70"/>
  <c r="AA69"/>
  <c r="AA75"/>
  <c r="J77"/>
  <c r="N77"/>
  <c r="AA73"/>
  <c r="V77"/>
  <c r="AA55"/>
  <c r="J60"/>
  <c r="AA48"/>
  <c r="I60"/>
  <c r="Z60"/>
  <c r="X60"/>
  <c r="M60"/>
  <c r="L60"/>
  <c r="AA58"/>
  <c r="K60"/>
  <c r="AA42"/>
  <c r="AA35"/>
  <c r="J45"/>
  <c r="I45"/>
  <c r="Z45"/>
  <c r="AA40"/>
  <c r="X45"/>
  <c r="V45"/>
  <c r="AA38"/>
  <c r="K45"/>
  <c r="AA29"/>
  <c r="AA25"/>
  <c r="Z30"/>
  <c r="AA24"/>
  <c r="X30"/>
  <c r="AA23"/>
  <c r="V30"/>
  <c r="AA20"/>
  <c r="AA27"/>
  <c r="AA5"/>
  <c r="AA12"/>
  <c r="AA4"/>
  <c r="AA11"/>
  <c r="AA10"/>
  <c r="AA8"/>
  <c r="AA7"/>
  <c r="AA9"/>
  <c r="AA3"/>
  <c r="AA13"/>
  <c r="N15"/>
  <c r="V15"/>
  <c r="M15"/>
  <c r="X15"/>
  <c r="L15"/>
  <c r="N30"/>
  <c r="N45"/>
  <c r="L77"/>
  <c r="L91"/>
  <c r="M30"/>
  <c r="M45"/>
  <c r="N60"/>
  <c r="V60"/>
  <c r="AA15" l="1"/>
  <c r="AA77"/>
  <c r="AA91"/>
  <c r="AA45"/>
  <c r="AA60"/>
  <c r="AA30"/>
</calcChain>
</file>

<file path=xl/sharedStrings.xml><?xml version="1.0" encoding="utf-8"?>
<sst xmlns="http://schemas.openxmlformats.org/spreadsheetml/2006/main" count="389" uniqueCount="72">
  <si>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</si>
  <si>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</si>
  <si>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</si>
  <si>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</si>
  <si>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</si>
  <si>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</si>
  <si>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</si>
  <si>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</si>
  <si>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</si>
  <si>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200+</t>
  </si>
  <si>
    <t>r/inns</t>
  </si>
  <si>
    <t>Fours</t>
  </si>
  <si>
    <t>% of runs</t>
  </si>
  <si>
    <t>Sixes</t>
  </si>
  <si>
    <t>Total%</t>
  </si>
  <si>
    <t>For</t>
  </si>
  <si>
    <t>Agn</t>
  </si>
  <si>
    <t>taken</t>
  </si>
  <si>
    <t>lost</t>
  </si>
  <si>
    <t>faced</t>
  </si>
  <si>
    <t>bowled</t>
  </si>
  <si>
    <t>Against</t>
  </si>
  <si>
    <t>Lost</t>
  </si>
  <si>
    <t>Taken</t>
  </si>
  <si>
    <t>for</t>
  </si>
  <si>
    <t>agn</t>
  </si>
  <si>
    <t>part f</t>
  </si>
  <si>
    <t>part a</t>
  </si>
  <si>
    <t>Total</t>
  </si>
  <si>
    <t>ND</t>
  </si>
  <si>
    <t xml:space="preserve">50 part </t>
  </si>
  <si>
    <t>Auck</t>
  </si>
  <si>
    <t>O</t>
  </si>
  <si>
    <t>Otago</t>
  </si>
  <si>
    <t>Well</t>
  </si>
  <si>
    <t>Cant</t>
  </si>
  <si>
    <t>A</t>
  </si>
  <si>
    <t>C</t>
  </si>
  <si>
    <t>Inns</t>
  </si>
  <si>
    <t>150-200</t>
  </si>
  <si>
    <t>bat 1st</t>
  </si>
  <si>
    <t>balls</t>
  </si>
  <si>
    <t>R/Wt</t>
  </si>
  <si>
    <t>R/Inns</t>
  </si>
  <si>
    <t>% fours</t>
  </si>
  <si>
    <t>% sixes</t>
  </si>
  <si>
    <t>50 pp</t>
  </si>
  <si>
    <t>50 run</t>
  </si>
  <si>
    <t>%</t>
  </si>
  <si>
    <t>century</t>
  </si>
  <si>
    <t>19-20</t>
  </si>
  <si>
    <t>rain  C</t>
  </si>
  <si>
    <t>rain C</t>
  </si>
  <si>
    <t>W</t>
  </si>
  <si>
    <t>no result</t>
  </si>
  <si>
    <t xml:space="preserve">no </t>
  </si>
  <si>
    <t>result</t>
  </si>
  <si>
    <t>rain</t>
  </si>
  <si>
    <t>CD rain</t>
  </si>
  <si>
    <t>Ot rain</t>
  </si>
  <si>
    <t>ND rain</t>
  </si>
  <si>
    <t>150 runpartnership</t>
  </si>
  <si>
    <t>well</t>
  </si>
  <si>
    <t>Bat 2nd</t>
  </si>
  <si>
    <t>c</t>
  </si>
  <si>
    <t>w</t>
  </si>
  <si>
    <t>cd</t>
  </si>
  <si>
    <t>auck</t>
  </si>
  <si>
    <t>o</t>
  </si>
  <si>
    <t>nd</t>
  </si>
  <si>
    <t>cent</t>
  </si>
  <si>
    <t>cant</t>
  </si>
</sst>
</file>

<file path=xl/styles.xml><?xml version="1.0" encoding="utf-8"?>
<styleSheet xmlns="http://schemas.openxmlformats.org/spreadsheetml/2006/main">
  <fonts count="24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u/>
      <sz val="10"/>
      <name val="Arial"/>
      <family val="2"/>
    </font>
    <font>
      <b/>
      <sz val="8"/>
      <color rgb="FFFF0000"/>
      <name val="Arial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2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0" xfId="0" applyFill="1" applyBorder="1"/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9" fillId="0" borderId="0" xfId="0" applyFont="1" applyFill="1" applyBorder="1"/>
    <xf numFmtId="10" fontId="6" fillId="0" borderId="0" xfId="0" applyNumberFormat="1" applyFont="1" applyFill="1" applyBorder="1" applyAlignment="1">
      <alignment horizontal="center"/>
    </xf>
    <xf numFmtId="0" fontId="11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0" fontId="12" fillId="2" borderId="0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1" fillId="0" borderId="0" xfId="0" applyFont="1" applyBorder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10" fontId="11" fillId="0" borderId="0" xfId="0" applyNumberFormat="1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Border="1" applyAlignment="1">
      <alignment horizontal="center"/>
    </xf>
    <xf numFmtId="0" fontId="15" fillId="0" borderId="0" xfId="0" applyFont="1" applyBorder="1"/>
    <xf numFmtId="0" fontId="0" fillId="0" borderId="1" xfId="0" applyBorder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0" applyFont="1" applyFill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0" fillId="0" borderId="1" xfId="0" applyFont="1" applyBorder="1"/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2" fillId="0" borderId="0" xfId="0" applyFont="1"/>
    <xf numFmtId="0" fontId="15" fillId="0" borderId="0" xfId="0" applyFont="1"/>
    <xf numFmtId="0" fontId="10" fillId="0" borderId="1" xfId="0" applyFont="1" applyBorder="1"/>
    <xf numFmtId="1" fontId="9" fillId="0" borderId="0" xfId="0" applyNumberFormat="1" applyFont="1" applyFill="1" applyAlignment="1">
      <alignment horizontal="center"/>
    </xf>
    <xf numFmtId="0" fontId="11" fillId="0" borderId="0" xfId="0" applyFont="1"/>
    <xf numFmtId="0" fontId="12" fillId="2" borderId="0" xfId="0" applyFont="1" applyFill="1"/>
    <xf numFmtId="0" fontId="21" fillId="0" borderId="0" xfId="0" applyFont="1"/>
    <xf numFmtId="0" fontId="2" fillId="0" borderId="1" xfId="0" applyFont="1" applyFill="1" applyBorder="1"/>
    <xf numFmtId="0" fontId="14" fillId="0" borderId="1" xfId="0" applyFont="1" applyBorder="1"/>
    <xf numFmtId="2" fontId="17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0" fontId="17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4" fillId="0" borderId="3" xfId="0" applyFont="1" applyFill="1" applyBorder="1" applyAlignment="1">
      <alignment horizontal="center"/>
    </xf>
    <xf numFmtId="0" fontId="0" fillId="0" borderId="4" xfId="0" applyFill="1" applyBorder="1"/>
    <xf numFmtId="0" fontId="1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6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0" fontId="14" fillId="0" borderId="0" xfId="0" applyFont="1" applyFill="1" applyAlignment="1">
      <alignment horizontal="left"/>
    </xf>
    <xf numFmtId="0" fontId="18" fillId="0" borderId="0" xfId="0" applyFont="1" applyFill="1"/>
    <xf numFmtId="0" fontId="1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10" fontId="22" fillId="0" borderId="1" xfId="0" applyNumberFormat="1" applyFont="1" applyFill="1" applyBorder="1" applyAlignment="1">
      <alignment horizontal="center"/>
    </xf>
    <xf numFmtId="10" fontId="22" fillId="0" borderId="1" xfId="0" applyNumberFormat="1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center"/>
    </xf>
    <xf numFmtId="10" fontId="17" fillId="0" borderId="1" xfId="0" applyNumberFormat="1" applyFont="1" applyFill="1" applyBorder="1" applyAlignment="1">
      <alignment horizontal="center"/>
    </xf>
    <xf numFmtId="10" fontId="6" fillId="0" borderId="2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4" borderId="0" xfId="0" applyFont="1" applyFill="1"/>
    <xf numFmtId="0" fontId="0" fillId="4" borderId="0" xfId="0" applyFill="1" applyBorder="1"/>
    <xf numFmtId="0" fontId="4" fillId="5" borderId="0" xfId="0" applyFont="1" applyFill="1" applyBorder="1" applyAlignment="1">
      <alignment horizontal="center"/>
    </xf>
    <xf numFmtId="0" fontId="9" fillId="5" borderId="0" xfId="0" applyFont="1" applyFill="1" applyBorder="1"/>
    <xf numFmtId="0" fontId="10" fillId="5" borderId="0" xfId="0" applyFont="1" applyFill="1" applyAlignment="1">
      <alignment horizontal="center"/>
    </xf>
    <xf numFmtId="0" fontId="0" fillId="5" borderId="0" xfId="0" applyFill="1" applyBorder="1"/>
    <xf numFmtId="0" fontId="10" fillId="6" borderId="0" xfId="0" applyFont="1" applyFill="1" applyBorder="1"/>
    <xf numFmtId="0" fontId="9" fillId="0" borderId="0" xfId="0" applyFont="1"/>
    <xf numFmtId="0" fontId="6" fillId="5" borderId="0" xfId="0" applyFont="1" applyFill="1" applyBorder="1" applyAlignment="1">
      <alignment horizontal="center"/>
    </xf>
    <xf numFmtId="0" fontId="18" fillId="5" borderId="0" xfId="0" applyFont="1" applyFill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2" fontId="23" fillId="0" borderId="1" xfId="0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7" borderId="0" xfId="0" applyFill="1"/>
    <xf numFmtId="0" fontId="14" fillId="3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9" fillId="7" borderId="0" xfId="0" applyFont="1" applyFill="1"/>
    <xf numFmtId="1" fontId="4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7"/>
  <sheetViews>
    <sheetView tabSelected="1" topLeftCell="A85" workbookViewId="0">
      <selection activeCell="S102" sqref="S102"/>
    </sheetView>
  </sheetViews>
  <sheetFormatPr defaultRowHeight="14"/>
  <cols>
    <col min="1" max="1" width="5.25" customWidth="1"/>
    <col min="2" max="2" width="4.33203125" customWidth="1"/>
    <col min="3" max="3" width="5.1640625" customWidth="1"/>
    <col min="4" max="4" width="5.75" customWidth="1"/>
    <col min="5" max="5" width="5.5" customWidth="1"/>
    <col min="6" max="6" width="5.6640625" customWidth="1"/>
    <col min="7" max="7" width="5.25" customWidth="1"/>
    <col min="8" max="8" width="5.4140625" customWidth="1"/>
    <col min="9" max="9" width="6.75" customWidth="1"/>
    <col min="10" max="10" width="6.08203125" customWidth="1"/>
    <col min="11" max="11" width="5.75" customWidth="1"/>
    <col min="12" max="12" width="6.25" customWidth="1"/>
    <col min="13" max="13" width="6" customWidth="1"/>
    <col min="14" max="14" width="6.9140625" customWidth="1"/>
    <col min="15" max="15" width="5.75" customWidth="1"/>
    <col min="16" max="16" width="5.58203125" customWidth="1"/>
    <col min="17" max="17" width="5.5" customWidth="1"/>
    <col min="18" max="18" width="5.25" customWidth="1"/>
    <col min="19" max="19" width="5.1640625" customWidth="1"/>
    <col min="20" max="20" width="5.9140625" customWidth="1"/>
    <col min="21" max="21" width="5.75" customWidth="1"/>
    <col min="22" max="22" width="5.25" customWidth="1"/>
    <col min="23" max="23" width="5.33203125" customWidth="1"/>
    <col min="24" max="24" width="6.33203125" customWidth="1"/>
    <col min="25" max="25" width="5.25" customWidth="1"/>
    <col min="26" max="26" width="6.33203125" customWidth="1"/>
    <col min="27" max="27" width="6.58203125" customWidth="1"/>
    <col min="28" max="28" width="14.6640625" customWidth="1"/>
  </cols>
  <sheetData>
    <row r="1" spans="1:33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>
        <v>150</v>
      </c>
      <c r="P1" s="5">
        <v>150</v>
      </c>
      <c r="Q1" s="5" t="s">
        <v>9</v>
      </c>
      <c r="R1" s="3">
        <v>50</v>
      </c>
      <c r="S1" s="3">
        <v>50</v>
      </c>
      <c r="T1" s="3">
        <v>50</v>
      </c>
      <c r="U1" s="3">
        <v>50</v>
      </c>
      <c r="V1" s="3" t="s">
        <v>10</v>
      </c>
      <c r="W1" s="2" t="s">
        <v>11</v>
      </c>
      <c r="X1" s="2" t="s">
        <v>12</v>
      </c>
      <c r="Y1" s="2" t="s">
        <v>13</v>
      </c>
      <c r="Z1" s="2" t="s">
        <v>12</v>
      </c>
      <c r="AA1" s="2" t="s">
        <v>14</v>
      </c>
    </row>
    <row r="2" spans="1:33" ht="14.5">
      <c r="A2" s="6"/>
      <c r="B2" s="7"/>
      <c r="C2" s="3" t="s">
        <v>15</v>
      </c>
      <c r="D2" s="3" t="s">
        <v>16</v>
      </c>
      <c r="E2" s="8" t="s">
        <v>17</v>
      </c>
      <c r="F2" s="8" t="s">
        <v>18</v>
      </c>
      <c r="G2" s="3" t="s">
        <v>19</v>
      </c>
      <c r="H2" s="3" t="s">
        <v>20</v>
      </c>
      <c r="I2" s="3" t="s">
        <v>15</v>
      </c>
      <c r="J2" s="3" t="s">
        <v>21</v>
      </c>
      <c r="K2" s="3" t="s">
        <v>22</v>
      </c>
      <c r="L2" s="3" t="s">
        <v>23</v>
      </c>
      <c r="M2" s="3" t="s">
        <v>15</v>
      </c>
      <c r="N2" s="3" t="s">
        <v>21</v>
      </c>
      <c r="O2" s="2" t="s">
        <v>24</v>
      </c>
      <c r="P2" s="2" t="s">
        <v>25</v>
      </c>
      <c r="Q2" s="2"/>
      <c r="R2" s="9" t="s">
        <v>24</v>
      </c>
      <c r="S2" s="9" t="s">
        <v>25</v>
      </c>
      <c r="T2" s="9" t="s">
        <v>26</v>
      </c>
      <c r="U2" s="9" t="s">
        <v>27</v>
      </c>
      <c r="V2" s="10"/>
      <c r="W2" s="11"/>
      <c r="X2" s="11"/>
      <c r="Y2" s="10"/>
      <c r="Z2" s="10"/>
      <c r="AA2" s="10"/>
    </row>
    <row r="3" spans="1:33">
      <c r="A3" s="12" t="s">
        <v>29</v>
      </c>
      <c r="B3" s="13">
        <v>1</v>
      </c>
      <c r="C3" s="139">
        <v>221</v>
      </c>
      <c r="D3" s="14">
        <v>101</v>
      </c>
      <c r="E3" s="15">
        <v>10</v>
      </c>
      <c r="F3" s="15">
        <v>5</v>
      </c>
      <c r="G3" s="15">
        <v>120</v>
      </c>
      <c r="H3" s="15">
        <v>83</v>
      </c>
      <c r="I3" s="16">
        <f t="shared" ref="I3:I10" si="0">C3/F3</f>
        <v>44.2</v>
      </c>
      <c r="J3" s="16">
        <f t="shared" ref="J3:J10" si="1">D3/E3</f>
        <v>10.1</v>
      </c>
      <c r="K3" s="16">
        <f t="shared" ref="K3:K10" si="2">G3/F3</f>
        <v>24</v>
      </c>
      <c r="L3" s="16">
        <f>H3/E3</f>
        <v>8.3000000000000007</v>
      </c>
      <c r="M3" s="17">
        <f t="shared" ref="M3:N10" si="3">C3/(G3/6)</f>
        <v>11.05</v>
      </c>
      <c r="N3" s="17">
        <f t="shared" si="3"/>
        <v>7.3012048192771077</v>
      </c>
      <c r="O3" s="15">
        <v>1</v>
      </c>
      <c r="P3" s="15">
        <v>0</v>
      </c>
      <c r="Q3" s="15">
        <v>1</v>
      </c>
      <c r="R3" s="14">
        <v>0</v>
      </c>
      <c r="S3" s="14">
        <v>0</v>
      </c>
      <c r="T3" s="15">
        <v>2</v>
      </c>
      <c r="U3" s="15">
        <v>0</v>
      </c>
      <c r="V3" s="14">
        <f t="shared" ref="V3:V10" si="4">C3/B3</f>
        <v>221</v>
      </c>
      <c r="W3" s="14">
        <v>12</v>
      </c>
      <c r="X3" s="18">
        <f t="shared" ref="X3:X10" si="5">W3*4/C3</f>
        <v>0.21719457013574661</v>
      </c>
      <c r="Y3" s="14">
        <v>17</v>
      </c>
      <c r="Z3" s="18">
        <f t="shared" ref="Z3:Z10" si="6">Y3*6/C3</f>
        <v>0.46153846153846156</v>
      </c>
      <c r="AA3" s="19">
        <f t="shared" ref="AA3:AA15" si="7">X3+Z3</f>
        <v>0.67873303167420818</v>
      </c>
    </row>
    <row r="4" spans="1:33">
      <c r="A4" s="12" t="s">
        <v>53</v>
      </c>
      <c r="B4" s="20">
        <v>1</v>
      </c>
      <c r="C4" s="15">
        <v>183</v>
      </c>
      <c r="D4" s="15">
        <v>159</v>
      </c>
      <c r="E4" s="15">
        <v>9</v>
      </c>
      <c r="F4" s="15">
        <v>6</v>
      </c>
      <c r="G4" s="15">
        <v>120</v>
      </c>
      <c r="H4" s="15">
        <v>120</v>
      </c>
      <c r="I4" s="21">
        <f t="shared" si="0"/>
        <v>30.5</v>
      </c>
      <c r="J4" s="21">
        <f t="shared" si="1"/>
        <v>17.666666666666668</v>
      </c>
      <c r="K4" s="21">
        <f t="shared" si="2"/>
        <v>20</v>
      </c>
      <c r="L4" s="21">
        <f t="shared" ref="L4:L10" si="8">H4/E4</f>
        <v>13.333333333333334</v>
      </c>
      <c r="M4" s="17">
        <f t="shared" si="3"/>
        <v>9.15</v>
      </c>
      <c r="N4" s="17">
        <f t="shared" si="3"/>
        <v>7.95</v>
      </c>
      <c r="O4" s="15">
        <v>1</v>
      </c>
      <c r="P4" s="15">
        <v>1</v>
      </c>
      <c r="Q4" s="15">
        <v>0</v>
      </c>
      <c r="R4" s="15">
        <v>1</v>
      </c>
      <c r="S4" s="15">
        <v>0</v>
      </c>
      <c r="T4" s="15">
        <v>1</v>
      </c>
      <c r="U4" s="15">
        <v>0</v>
      </c>
      <c r="V4" s="15">
        <f t="shared" si="4"/>
        <v>183</v>
      </c>
      <c r="W4" s="15">
        <v>14</v>
      </c>
      <c r="X4" s="26">
        <f t="shared" si="5"/>
        <v>0.30601092896174864</v>
      </c>
      <c r="Y4" s="15">
        <v>8</v>
      </c>
      <c r="Z4" s="26">
        <f t="shared" si="6"/>
        <v>0.26229508196721313</v>
      </c>
      <c r="AA4" s="89">
        <f t="shared" si="7"/>
        <v>0.56830601092896171</v>
      </c>
      <c r="AB4" s="22"/>
      <c r="AC4" s="23"/>
      <c r="AD4" s="23"/>
      <c r="AE4" s="23"/>
      <c r="AF4" s="23"/>
      <c r="AG4" s="23"/>
    </row>
    <row r="5" spans="1:33">
      <c r="A5" s="125" t="s">
        <v>60</v>
      </c>
      <c r="B5" s="13"/>
      <c r="C5" s="14"/>
      <c r="D5" s="14"/>
      <c r="E5" s="14"/>
      <c r="F5" s="14"/>
      <c r="G5" s="14"/>
      <c r="H5" s="14"/>
      <c r="I5" s="16" t="e">
        <f t="shared" si="0"/>
        <v>#DIV/0!</v>
      </c>
      <c r="J5" s="16" t="e">
        <f t="shared" si="1"/>
        <v>#DIV/0!</v>
      </c>
      <c r="K5" s="16" t="e">
        <f t="shared" si="2"/>
        <v>#DIV/0!</v>
      </c>
      <c r="L5" s="16" t="e">
        <f t="shared" si="8"/>
        <v>#DIV/0!</v>
      </c>
      <c r="M5" s="17" t="e">
        <f t="shared" si="3"/>
        <v>#DIV/0!</v>
      </c>
      <c r="N5" s="17" t="e">
        <f t="shared" si="3"/>
        <v>#DIV/0!</v>
      </c>
      <c r="O5" s="15"/>
      <c r="P5" s="15"/>
      <c r="Q5" s="15"/>
      <c r="R5" s="15"/>
      <c r="S5" s="15"/>
      <c r="T5" s="15"/>
      <c r="U5" s="15"/>
      <c r="V5" s="15" t="e">
        <f t="shared" si="4"/>
        <v>#DIV/0!</v>
      </c>
      <c r="W5" s="15"/>
      <c r="X5" s="26" t="e">
        <f t="shared" si="5"/>
        <v>#DIV/0!</v>
      </c>
      <c r="Y5" s="15"/>
      <c r="Z5" s="26" t="e">
        <f t="shared" si="6"/>
        <v>#DIV/0!</v>
      </c>
      <c r="AA5" s="89" t="e">
        <f t="shared" si="7"/>
        <v>#DIV/0!</v>
      </c>
      <c r="AB5" s="23"/>
      <c r="AC5" s="23"/>
      <c r="AD5" s="23"/>
      <c r="AE5" s="23"/>
      <c r="AF5" s="23"/>
      <c r="AG5" s="23"/>
    </row>
    <row r="6" spans="1:33">
      <c r="A6" s="12" t="s">
        <v>64</v>
      </c>
      <c r="B6" s="13">
        <v>1</v>
      </c>
      <c r="C6" s="14">
        <v>134</v>
      </c>
      <c r="D6" s="14">
        <v>164</v>
      </c>
      <c r="E6" s="14">
        <v>8</v>
      </c>
      <c r="F6" s="14">
        <v>9</v>
      </c>
      <c r="G6" s="14">
        <v>120</v>
      </c>
      <c r="H6" s="14">
        <v>120</v>
      </c>
      <c r="I6" s="16">
        <f t="shared" si="0"/>
        <v>14.888888888888889</v>
      </c>
      <c r="J6" s="16">
        <f t="shared" si="1"/>
        <v>20.5</v>
      </c>
      <c r="K6" s="16">
        <f t="shared" si="2"/>
        <v>13.333333333333334</v>
      </c>
      <c r="L6" s="16">
        <f t="shared" si="8"/>
        <v>15</v>
      </c>
      <c r="M6" s="17">
        <f t="shared" si="3"/>
        <v>6.7</v>
      </c>
      <c r="N6" s="17">
        <f t="shared" si="3"/>
        <v>8.1999999999999993</v>
      </c>
      <c r="O6" s="14">
        <v>0</v>
      </c>
      <c r="P6" s="14">
        <v>1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f t="shared" si="4"/>
        <v>134</v>
      </c>
      <c r="W6" s="15">
        <v>8</v>
      </c>
      <c r="X6" s="26">
        <f t="shared" si="5"/>
        <v>0.23880597014925373</v>
      </c>
      <c r="Y6" s="15">
        <v>5</v>
      </c>
      <c r="Z6" s="26">
        <f t="shared" si="6"/>
        <v>0.22388059701492538</v>
      </c>
      <c r="AA6" s="89">
        <f t="shared" si="7"/>
        <v>0.46268656716417911</v>
      </c>
      <c r="AB6" s="24"/>
      <c r="AC6" s="23"/>
      <c r="AD6" s="23"/>
      <c r="AE6" s="23"/>
      <c r="AF6" s="23"/>
      <c r="AG6" s="23"/>
    </row>
    <row r="7" spans="1:33">
      <c r="A7" s="12" t="s">
        <v>65</v>
      </c>
      <c r="B7" s="13">
        <v>1</v>
      </c>
      <c r="C7" s="14">
        <v>154</v>
      </c>
      <c r="D7" s="14">
        <v>196</v>
      </c>
      <c r="E7" s="14">
        <v>8</v>
      </c>
      <c r="F7" s="14">
        <v>10</v>
      </c>
      <c r="G7" s="14">
        <v>109</v>
      </c>
      <c r="H7" s="14">
        <v>120</v>
      </c>
      <c r="I7" s="16">
        <f t="shared" si="0"/>
        <v>15.4</v>
      </c>
      <c r="J7" s="16">
        <f t="shared" si="1"/>
        <v>24.5</v>
      </c>
      <c r="K7" s="16">
        <f t="shared" si="2"/>
        <v>10.9</v>
      </c>
      <c r="L7" s="16">
        <f t="shared" si="8"/>
        <v>15</v>
      </c>
      <c r="M7" s="17">
        <f t="shared" si="3"/>
        <v>8.477064220183486</v>
      </c>
      <c r="N7" s="17">
        <f t="shared" si="3"/>
        <v>9.8000000000000007</v>
      </c>
      <c r="O7" s="14">
        <v>1</v>
      </c>
      <c r="P7" s="14">
        <v>1</v>
      </c>
      <c r="Q7" s="15">
        <v>0</v>
      </c>
      <c r="R7" s="15">
        <v>1</v>
      </c>
      <c r="S7" s="15">
        <v>1</v>
      </c>
      <c r="T7" s="15">
        <v>1</v>
      </c>
      <c r="U7" s="15">
        <v>1</v>
      </c>
      <c r="V7" s="15">
        <f t="shared" si="4"/>
        <v>154</v>
      </c>
      <c r="W7" s="15">
        <v>9</v>
      </c>
      <c r="X7" s="26">
        <f t="shared" si="5"/>
        <v>0.23376623376623376</v>
      </c>
      <c r="Y7" s="15">
        <v>10</v>
      </c>
      <c r="Z7" s="26">
        <f t="shared" si="6"/>
        <v>0.38961038961038963</v>
      </c>
      <c r="AA7" s="89">
        <f t="shared" si="7"/>
        <v>0.62337662337662336</v>
      </c>
      <c r="AB7" s="90"/>
      <c r="AC7" s="45"/>
      <c r="AD7" s="45"/>
      <c r="AE7" s="23"/>
      <c r="AF7" s="23"/>
      <c r="AG7" s="23"/>
    </row>
    <row r="8" spans="1:33">
      <c r="A8" s="25" t="s">
        <v>67</v>
      </c>
      <c r="B8" s="20">
        <v>1</v>
      </c>
      <c r="C8" s="139">
        <v>208</v>
      </c>
      <c r="D8" s="15">
        <v>210</v>
      </c>
      <c r="E8" s="14">
        <v>4</v>
      </c>
      <c r="F8" s="14">
        <v>7</v>
      </c>
      <c r="G8" s="14">
        <v>120</v>
      </c>
      <c r="H8" s="14">
        <v>120</v>
      </c>
      <c r="I8" s="16">
        <f t="shared" si="0"/>
        <v>29.714285714285715</v>
      </c>
      <c r="J8" s="16">
        <f t="shared" si="1"/>
        <v>52.5</v>
      </c>
      <c r="K8" s="16">
        <f t="shared" si="2"/>
        <v>17.142857142857142</v>
      </c>
      <c r="L8" s="16">
        <f t="shared" si="8"/>
        <v>30</v>
      </c>
      <c r="M8" s="17">
        <f t="shared" si="3"/>
        <v>10.4</v>
      </c>
      <c r="N8" s="17">
        <f t="shared" si="3"/>
        <v>10.5</v>
      </c>
      <c r="O8" s="14">
        <v>1</v>
      </c>
      <c r="P8" s="14">
        <v>1</v>
      </c>
      <c r="Q8" s="15">
        <v>1</v>
      </c>
      <c r="R8" s="15">
        <v>2</v>
      </c>
      <c r="S8" s="15">
        <v>1</v>
      </c>
      <c r="T8" s="15">
        <v>1</v>
      </c>
      <c r="U8" s="15">
        <v>3</v>
      </c>
      <c r="V8" s="15">
        <f t="shared" si="4"/>
        <v>208</v>
      </c>
      <c r="W8" s="15">
        <v>15</v>
      </c>
      <c r="X8" s="26">
        <f t="shared" si="5"/>
        <v>0.28846153846153844</v>
      </c>
      <c r="Y8" s="15">
        <v>14</v>
      </c>
      <c r="Z8" s="26">
        <f t="shared" si="6"/>
        <v>0.40384615384615385</v>
      </c>
      <c r="AA8" s="89">
        <f t="shared" si="7"/>
        <v>0.69230769230769229</v>
      </c>
      <c r="AB8" s="24"/>
      <c r="AC8" s="23"/>
      <c r="AD8" s="23"/>
      <c r="AE8" s="23"/>
      <c r="AF8" s="23"/>
      <c r="AG8" s="23"/>
    </row>
    <row r="9" spans="1:33">
      <c r="A9" s="12" t="s">
        <v>68</v>
      </c>
      <c r="B9" s="20">
        <v>1</v>
      </c>
      <c r="C9" s="15">
        <v>186</v>
      </c>
      <c r="D9" s="15">
        <v>184</v>
      </c>
      <c r="E9" s="14">
        <v>7</v>
      </c>
      <c r="F9" s="14">
        <v>5</v>
      </c>
      <c r="G9" s="14">
        <v>114</v>
      </c>
      <c r="H9" s="14">
        <v>120</v>
      </c>
      <c r="I9" s="16">
        <f>C8/F9</f>
        <v>41.6</v>
      </c>
      <c r="J9" s="16">
        <f>D8/E9</f>
        <v>30</v>
      </c>
      <c r="K9" s="16">
        <f t="shared" si="2"/>
        <v>22.8</v>
      </c>
      <c r="L9" s="16">
        <f t="shared" si="8"/>
        <v>17.142857142857142</v>
      </c>
      <c r="M9" s="17">
        <f>C8/(G9/6)</f>
        <v>10.947368421052632</v>
      </c>
      <c r="N9" s="17">
        <f>D8/(H9/6)</f>
        <v>10.5</v>
      </c>
      <c r="O9" s="14">
        <v>1</v>
      </c>
      <c r="P9" s="14">
        <v>1</v>
      </c>
      <c r="Q9" s="15">
        <v>0</v>
      </c>
      <c r="R9" s="15">
        <v>1</v>
      </c>
      <c r="S9" s="15">
        <v>0</v>
      </c>
      <c r="T9" s="15">
        <v>1</v>
      </c>
      <c r="U9" s="15">
        <v>2</v>
      </c>
      <c r="V9" s="15">
        <f>C8/B8</f>
        <v>208</v>
      </c>
      <c r="W9" s="15">
        <v>11</v>
      </c>
      <c r="X9" s="26">
        <f>W9*4/C8</f>
        <v>0.21153846153846154</v>
      </c>
      <c r="Y9" s="15">
        <v>9</v>
      </c>
      <c r="Z9" s="26">
        <f>Y9*6/C8</f>
        <v>0.25961538461538464</v>
      </c>
      <c r="AA9" s="89">
        <f t="shared" si="7"/>
        <v>0.47115384615384615</v>
      </c>
      <c r="AB9" s="24"/>
      <c r="AC9" s="23"/>
      <c r="AD9" s="23"/>
      <c r="AE9" s="23"/>
      <c r="AF9" s="23"/>
      <c r="AG9" s="23"/>
    </row>
    <row r="10" spans="1:33">
      <c r="A10" s="12" t="s">
        <v>67</v>
      </c>
      <c r="B10" s="13">
        <v>1</v>
      </c>
      <c r="C10" s="14">
        <v>138</v>
      </c>
      <c r="D10" s="14">
        <v>141</v>
      </c>
      <c r="E10" s="14">
        <v>6</v>
      </c>
      <c r="F10" s="14">
        <v>8</v>
      </c>
      <c r="G10" s="14">
        <v>120</v>
      </c>
      <c r="H10" s="14">
        <v>117</v>
      </c>
      <c r="I10" s="16">
        <f t="shared" si="0"/>
        <v>17.25</v>
      </c>
      <c r="J10" s="16">
        <f t="shared" si="1"/>
        <v>23.5</v>
      </c>
      <c r="K10" s="16">
        <f t="shared" si="2"/>
        <v>15</v>
      </c>
      <c r="L10" s="16">
        <f t="shared" si="8"/>
        <v>19.5</v>
      </c>
      <c r="M10" s="17">
        <f t="shared" si="3"/>
        <v>6.9</v>
      </c>
      <c r="N10" s="17">
        <f t="shared" si="3"/>
        <v>7.2307692307692308</v>
      </c>
      <c r="O10" s="14">
        <v>0</v>
      </c>
      <c r="P10" s="14">
        <v>0</v>
      </c>
      <c r="Q10" s="15">
        <v>0</v>
      </c>
      <c r="R10" s="15">
        <v>0</v>
      </c>
      <c r="S10" s="15">
        <v>0</v>
      </c>
      <c r="T10" s="15">
        <v>0</v>
      </c>
      <c r="U10" s="15">
        <v>1</v>
      </c>
      <c r="V10" s="15">
        <f t="shared" si="4"/>
        <v>138</v>
      </c>
      <c r="W10" s="15">
        <v>11</v>
      </c>
      <c r="X10" s="26">
        <f t="shared" si="5"/>
        <v>0.3188405797101449</v>
      </c>
      <c r="Y10" s="15">
        <v>3</v>
      </c>
      <c r="Z10" s="26">
        <f t="shared" si="6"/>
        <v>0.13043478260869565</v>
      </c>
      <c r="AA10" s="89">
        <f t="shared" si="7"/>
        <v>0.44927536231884058</v>
      </c>
      <c r="AB10" s="90"/>
      <c r="AC10" s="23"/>
      <c r="AD10" s="23"/>
      <c r="AE10" s="23"/>
      <c r="AF10" s="23"/>
      <c r="AG10" s="23"/>
    </row>
    <row r="11" spans="1:33">
      <c r="A11" s="12" t="s">
        <v>71</v>
      </c>
      <c r="B11" s="13">
        <v>1</v>
      </c>
      <c r="C11" s="15">
        <v>181</v>
      </c>
      <c r="D11" s="15">
        <v>164</v>
      </c>
      <c r="E11" s="15">
        <v>8</v>
      </c>
      <c r="F11" s="15">
        <v>8</v>
      </c>
      <c r="G11" s="15">
        <v>120</v>
      </c>
      <c r="H11" s="15">
        <v>120</v>
      </c>
      <c r="I11" s="16">
        <f>C28/F28</f>
        <v>31.2</v>
      </c>
      <c r="J11" s="16">
        <f>D28/E28</f>
        <v>22</v>
      </c>
      <c r="K11" s="16">
        <f>G28/F28</f>
        <v>23.6</v>
      </c>
      <c r="L11" s="16">
        <f>H28/E28</f>
        <v>17.142857142857142</v>
      </c>
      <c r="M11" s="17">
        <f>C28/(G28/6)</f>
        <v>7.9322033898305078</v>
      </c>
      <c r="N11" s="17">
        <f>D28/(H28/6)</f>
        <v>7.7</v>
      </c>
      <c r="O11" s="14">
        <v>1</v>
      </c>
      <c r="P11" s="14">
        <v>1</v>
      </c>
      <c r="Q11" s="15">
        <v>0</v>
      </c>
      <c r="R11" s="15">
        <v>1</v>
      </c>
      <c r="S11" s="15">
        <v>1</v>
      </c>
      <c r="T11" s="15">
        <v>2</v>
      </c>
      <c r="U11" s="15">
        <v>1</v>
      </c>
      <c r="V11" s="15">
        <f>C28/B11</f>
        <v>156</v>
      </c>
      <c r="W11" s="15">
        <v>16</v>
      </c>
      <c r="X11" s="26">
        <f>W11*4/C28</f>
        <v>0.41025641025641024</v>
      </c>
      <c r="Y11" s="15">
        <v>5</v>
      </c>
      <c r="Z11" s="26">
        <f>Y11*6/C28</f>
        <v>0.19230769230769232</v>
      </c>
      <c r="AA11" s="89">
        <f t="shared" si="7"/>
        <v>0.60256410256410253</v>
      </c>
      <c r="AB11" s="45"/>
      <c r="AC11" s="23"/>
      <c r="AD11" s="23"/>
      <c r="AE11" s="23"/>
      <c r="AF11" s="23"/>
      <c r="AG11" s="23"/>
    </row>
    <row r="12" spans="1:33">
      <c r="A12" s="12" t="s">
        <v>33</v>
      </c>
      <c r="B12" s="13">
        <v>1</v>
      </c>
      <c r="C12" s="14">
        <v>139</v>
      </c>
      <c r="D12" s="14">
        <v>141</v>
      </c>
      <c r="E12" s="14">
        <v>1</v>
      </c>
      <c r="F12" s="14">
        <v>6</v>
      </c>
      <c r="G12" s="14">
        <v>120</v>
      </c>
      <c r="H12" s="14">
        <v>105</v>
      </c>
      <c r="I12" s="16">
        <f>C12/F12</f>
        <v>23.166666666666668</v>
      </c>
      <c r="J12" s="16">
        <f>D12/E12</f>
        <v>141</v>
      </c>
      <c r="K12" s="16">
        <f>G12/F12</f>
        <v>20</v>
      </c>
      <c r="L12" s="16">
        <f>H28/E28</f>
        <v>17.142857142857142</v>
      </c>
      <c r="M12" s="17">
        <f t="shared" ref="M12:N22" si="9">C12/(G12/6)</f>
        <v>6.95</v>
      </c>
      <c r="N12" s="17">
        <f t="shared" si="9"/>
        <v>8.0571428571428569</v>
      </c>
      <c r="O12" s="14">
        <v>0</v>
      </c>
      <c r="P12" s="14">
        <v>0</v>
      </c>
      <c r="Q12" s="15">
        <v>0</v>
      </c>
      <c r="R12" s="15">
        <v>0</v>
      </c>
      <c r="S12" s="15">
        <v>1</v>
      </c>
      <c r="T12" s="15">
        <v>1</v>
      </c>
      <c r="U12" s="15">
        <v>2</v>
      </c>
      <c r="V12" s="15">
        <f>C12/B12</f>
        <v>139</v>
      </c>
      <c r="W12" s="15">
        <v>8</v>
      </c>
      <c r="X12" s="26">
        <f>W12*4/C12</f>
        <v>0.23021582733812951</v>
      </c>
      <c r="Y12" s="15">
        <v>1</v>
      </c>
      <c r="Z12" s="26">
        <f>Y12*6/C12</f>
        <v>4.3165467625899283E-2</v>
      </c>
      <c r="AA12" s="89">
        <f t="shared" si="7"/>
        <v>0.2733812949640288</v>
      </c>
      <c r="AB12" s="23"/>
      <c r="AC12" s="23"/>
      <c r="AD12" s="23"/>
      <c r="AE12" s="23"/>
      <c r="AF12" s="23"/>
      <c r="AG12" s="23"/>
    </row>
    <row r="13" spans="1:33">
      <c r="A13" s="12"/>
      <c r="B13" s="13"/>
      <c r="C13" s="14"/>
      <c r="D13" s="14"/>
      <c r="E13" s="14"/>
      <c r="F13" s="14"/>
      <c r="G13" s="14"/>
      <c r="H13" s="14"/>
      <c r="I13" s="21" t="e">
        <f>C13/F13</f>
        <v>#DIV/0!</v>
      </c>
      <c r="J13" s="21" t="e">
        <f>D13/E13</f>
        <v>#DIV/0!</v>
      </c>
      <c r="K13" s="21" t="e">
        <f>G13/F13</f>
        <v>#DIV/0!</v>
      </c>
      <c r="L13" s="16" t="e">
        <f>H13/E13</f>
        <v>#DIV/0!</v>
      </c>
      <c r="M13" s="17" t="e">
        <f t="shared" si="9"/>
        <v>#DIV/0!</v>
      </c>
      <c r="N13" s="17" t="e">
        <f t="shared" si="9"/>
        <v>#DIV/0!</v>
      </c>
      <c r="O13" s="15"/>
      <c r="P13" s="15"/>
      <c r="Q13" s="15"/>
      <c r="R13" s="15"/>
      <c r="S13" s="15"/>
      <c r="T13" s="15"/>
      <c r="U13" s="15"/>
      <c r="V13" s="15" t="e">
        <f>C13/B13</f>
        <v>#DIV/0!</v>
      </c>
      <c r="W13" s="15"/>
      <c r="X13" s="26" t="e">
        <f>W13*4/C13</f>
        <v>#DIV/0!</v>
      </c>
      <c r="Y13" s="15"/>
      <c r="Z13" s="26" t="e">
        <f>Y13*6/C13</f>
        <v>#DIV/0!</v>
      </c>
      <c r="AA13" s="89" t="e">
        <f t="shared" si="7"/>
        <v>#DIV/0!</v>
      </c>
      <c r="AB13" s="23"/>
      <c r="AC13" s="23"/>
      <c r="AD13" s="23"/>
      <c r="AE13" s="23"/>
      <c r="AF13" s="23"/>
      <c r="AG13" s="23"/>
    </row>
    <row r="14" spans="1:33">
      <c r="A14" s="12"/>
      <c r="B14" s="20"/>
      <c r="C14" s="15"/>
      <c r="D14" s="15"/>
      <c r="E14" s="15"/>
      <c r="F14" s="15"/>
      <c r="G14" s="15"/>
      <c r="H14" s="15"/>
      <c r="I14" s="21" t="e">
        <f>C14/F14</f>
        <v>#DIV/0!</v>
      </c>
      <c r="J14" s="21" t="e">
        <f>D14/E14</f>
        <v>#DIV/0!</v>
      </c>
      <c r="K14" s="21" t="e">
        <f>G14/F14</f>
        <v>#DIV/0!</v>
      </c>
      <c r="L14" s="16" t="e">
        <f>H14/E14</f>
        <v>#DIV/0!</v>
      </c>
      <c r="M14" s="17" t="e">
        <f t="shared" si="9"/>
        <v>#DIV/0!</v>
      </c>
      <c r="N14" s="17" t="e">
        <f t="shared" si="9"/>
        <v>#DIV/0!</v>
      </c>
      <c r="O14" s="15"/>
      <c r="P14" s="15"/>
      <c r="Q14" s="15"/>
      <c r="R14" s="15"/>
      <c r="S14" s="15"/>
      <c r="T14" s="15"/>
      <c r="U14" s="15"/>
      <c r="V14" s="15" t="e">
        <f>C14/B14</f>
        <v>#DIV/0!</v>
      </c>
      <c r="W14" s="15"/>
      <c r="X14" s="26" t="e">
        <f>W14*4/C14</f>
        <v>#DIV/0!</v>
      </c>
      <c r="Y14" s="15"/>
      <c r="Z14" s="26" t="e">
        <f>Y14*6/C14</f>
        <v>#DIV/0!</v>
      </c>
      <c r="AA14" s="89" t="e">
        <f t="shared" si="7"/>
        <v>#DIV/0!</v>
      </c>
      <c r="AB14" s="23"/>
      <c r="AC14" s="23"/>
      <c r="AD14" s="23"/>
      <c r="AE14" s="23"/>
      <c r="AF14" s="23"/>
      <c r="AG14" s="23"/>
    </row>
    <row r="15" spans="1:33">
      <c r="A15" s="27" t="s">
        <v>28</v>
      </c>
      <c r="B15" s="28">
        <f t="shared" ref="B15:H15" si="10">SUM(B3:B14)</f>
        <v>9</v>
      </c>
      <c r="C15" s="29">
        <f t="shared" si="10"/>
        <v>1544</v>
      </c>
      <c r="D15" s="29">
        <f t="shared" si="10"/>
        <v>1460</v>
      </c>
      <c r="E15" s="29">
        <f t="shared" si="10"/>
        <v>61</v>
      </c>
      <c r="F15" s="29">
        <f t="shared" si="10"/>
        <v>64</v>
      </c>
      <c r="G15" s="29">
        <f t="shared" si="10"/>
        <v>1063</v>
      </c>
      <c r="H15" s="29">
        <f t="shared" si="10"/>
        <v>1025</v>
      </c>
      <c r="I15" s="30">
        <f>C15/F15</f>
        <v>24.125</v>
      </c>
      <c r="J15" s="30">
        <f>D15/E15</f>
        <v>23.934426229508198</v>
      </c>
      <c r="K15" s="30">
        <f>G15/F15</f>
        <v>16.609375</v>
      </c>
      <c r="L15" s="30">
        <f>H15/E15</f>
        <v>16.803278688524589</v>
      </c>
      <c r="M15" s="31">
        <f t="shared" si="9"/>
        <v>8.7149576669802453</v>
      </c>
      <c r="N15" s="31">
        <f>D15/(H15/6)</f>
        <v>8.5463414634146329</v>
      </c>
      <c r="O15" s="29">
        <f t="shared" ref="O15:U15" si="11">SUM(O3:O14)</f>
        <v>6</v>
      </c>
      <c r="P15" s="29">
        <f t="shared" si="11"/>
        <v>6</v>
      </c>
      <c r="Q15" s="29">
        <f t="shared" si="11"/>
        <v>2</v>
      </c>
      <c r="R15" s="29">
        <f t="shared" si="11"/>
        <v>6</v>
      </c>
      <c r="S15" s="29">
        <f t="shared" si="11"/>
        <v>4</v>
      </c>
      <c r="T15" s="29">
        <f t="shared" si="11"/>
        <v>9</v>
      </c>
      <c r="U15" s="29">
        <f t="shared" si="11"/>
        <v>10</v>
      </c>
      <c r="V15" s="28">
        <f>C15/B15</f>
        <v>171.55555555555554</v>
      </c>
      <c r="W15" s="29">
        <f>SUM(W3:W14)</f>
        <v>104</v>
      </c>
      <c r="X15" s="32">
        <f>W15*4/C15</f>
        <v>0.26943005181347152</v>
      </c>
      <c r="Y15" s="29">
        <f>SUM(Y3:Y14)</f>
        <v>72</v>
      </c>
      <c r="Z15" s="32">
        <f>Y15*6/C15</f>
        <v>0.27979274611398963</v>
      </c>
      <c r="AA15" s="33">
        <f t="shared" si="7"/>
        <v>0.54922279792746109</v>
      </c>
      <c r="AB15" s="23"/>
    </row>
    <row r="16" spans="1:33">
      <c r="A16" s="34"/>
      <c r="B16" s="35"/>
      <c r="C16" s="36"/>
      <c r="D16" s="36"/>
      <c r="E16" s="36"/>
      <c r="F16" s="36"/>
      <c r="G16" s="36"/>
      <c r="H16" s="36"/>
      <c r="I16" s="37"/>
      <c r="J16" s="37"/>
      <c r="K16" s="37"/>
      <c r="L16" s="37"/>
      <c r="M16" s="38"/>
      <c r="N16" s="38"/>
      <c r="O16" s="36"/>
      <c r="P16" s="36"/>
      <c r="Q16" s="36"/>
      <c r="R16" s="36"/>
      <c r="S16" s="36"/>
      <c r="T16" s="36"/>
      <c r="U16" s="36"/>
      <c r="V16" s="35"/>
      <c r="W16" s="36"/>
      <c r="X16" s="39"/>
      <c r="Y16" s="36"/>
      <c r="Z16" s="39"/>
      <c r="AA16" s="40"/>
      <c r="AB16" s="23"/>
    </row>
    <row r="17" spans="1:28">
      <c r="A17" s="41" t="s">
        <v>29</v>
      </c>
      <c r="B17" s="2" t="s">
        <v>1</v>
      </c>
      <c r="C17" s="3" t="s">
        <v>2</v>
      </c>
      <c r="D17" s="3" t="s">
        <v>2</v>
      </c>
      <c r="E17" s="4" t="s">
        <v>3</v>
      </c>
      <c r="F17" s="4" t="s">
        <v>4</v>
      </c>
      <c r="G17" s="3" t="s">
        <v>5</v>
      </c>
      <c r="H17" s="3" t="s">
        <v>5</v>
      </c>
      <c r="I17" s="3" t="s">
        <v>6</v>
      </c>
      <c r="J17" s="3" t="s">
        <v>6</v>
      </c>
      <c r="K17" s="3" t="s">
        <v>7</v>
      </c>
      <c r="L17" s="3" t="s">
        <v>7</v>
      </c>
      <c r="M17" s="3" t="s">
        <v>8</v>
      </c>
      <c r="N17" s="3" t="s">
        <v>8</v>
      </c>
      <c r="O17" s="5">
        <v>150</v>
      </c>
      <c r="P17" s="5">
        <v>150</v>
      </c>
      <c r="Q17" s="5" t="s">
        <v>9</v>
      </c>
      <c r="R17" s="3">
        <v>50</v>
      </c>
      <c r="S17" s="3">
        <v>50</v>
      </c>
      <c r="T17" s="3" t="s">
        <v>30</v>
      </c>
      <c r="U17" s="3" t="s">
        <v>30</v>
      </c>
      <c r="V17" s="3" t="s">
        <v>10</v>
      </c>
      <c r="W17" s="2" t="s">
        <v>11</v>
      </c>
      <c r="X17" s="2" t="s">
        <v>12</v>
      </c>
      <c r="Y17" s="2" t="s">
        <v>13</v>
      </c>
      <c r="Z17" s="2" t="s">
        <v>12</v>
      </c>
      <c r="AA17" s="2" t="s">
        <v>14</v>
      </c>
      <c r="AB17" s="23"/>
    </row>
    <row r="18" spans="1:28">
      <c r="A18" s="42"/>
      <c r="B18" s="7"/>
      <c r="C18" s="3" t="s">
        <v>15</v>
      </c>
      <c r="D18" s="3" t="s">
        <v>21</v>
      </c>
      <c r="E18" s="8" t="s">
        <v>17</v>
      </c>
      <c r="F18" s="8" t="s">
        <v>18</v>
      </c>
      <c r="G18" s="3" t="s">
        <v>19</v>
      </c>
      <c r="H18" s="3" t="s">
        <v>20</v>
      </c>
      <c r="I18" s="3" t="s">
        <v>15</v>
      </c>
      <c r="J18" s="3" t="s">
        <v>21</v>
      </c>
      <c r="K18" s="3" t="s">
        <v>22</v>
      </c>
      <c r="L18" s="3" t="s">
        <v>23</v>
      </c>
      <c r="M18" s="3" t="s">
        <v>15</v>
      </c>
      <c r="N18" s="3" t="s">
        <v>21</v>
      </c>
      <c r="O18" s="2" t="s">
        <v>24</v>
      </c>
      <c r="P18" s="2" t="s">
        <v>25</v>
      </c>
      <c r="Q18" s="2"/>
      <c r="R18" s="43" t="s">
        <v>24</v>
      </c>
      <c r="S18" s="44" t="s">
        <v>25</v>
      </c>
      <c r="T18" s="44" t="s">
        <v>24</v>
      </c>
      <c r="U18" s="44" t="s">
        <v>25</v>
      </c>
      <c r="V18" s="10"/>
      <c r="W18" s="11"/>
      <c r="X18" s="11"/>
      <c r="Y18" s="10"/>
      <c r="Z18" s="10"/>
      <c r="AA18" s="10"/>
      <c r="AB18" s="23"/>
    </row>
    <row r="19" spans="1:28">
      <c r="A19" t="s">
        <v>0</v>
      </c>
      <c r="B19" s="13">
        <v>1</v>
      </c>
      <c r="C19" s="14">
        <v>101</v>
      </c>
      <c r="D19" s="14">
        <v>221</v>
      </c>
      <c r="E19" s="14">
        <v>5</v>
      </c>
      <c r="F19" s="14">
        <v>10</v>
      </c>
      <c r="G19" s="14">
        <v>83</v>
      </c>
      <c r="H19" s="14">
        <v>120</v>
      </c>
      <c r="I19" s="16">
        <f t="shared" ref="I19:I60" si="12">C19/F19</f>
        <v>10.1</v>
      </c>
      <c r="J19" s="16">
        <f t="shared" ref="J19:J60" si="13">D19/E19</f>
        <v>44.2</v>
      </c>
      <c r="K19" s="16">
        <f t="shared" ref="K19:K60" si="14">G19/F19</f>
        <v>8.3000000000000007</v>
      </c>
      <c r="L19" s="16">
        <f>H19/E19</f>
        <v>24</v>
      </c>
      <c r="M19" s="17">
        <f>C19/(G19/6)</f>
        <v>7.3012048192771077</v>
      </c>
      <c r="N19" s="17">
        <f>D19/(H19/6)</f>
        <v>11.05</v>
      </c>
      <c r="O19" s="15">
        <v>0</v>
      </c>
      <c r="P19" s="15">
        <v>1</v>
      </c>
      <c r="Q19" s="15">
        <v>0</v>
      </c>
      <c r="R19" s="15">
        <v>0</v>
      </c>
      <c r="S19" s="15">
        <v>0</v>
      </c>
      <c r="T19" s="15">
        <v>0</v>
      </c>
      <c r="U19" s="15">
        <v>2</v>
      </c>
      <c r="V19" s="14">
        <f t="shared" ref="V19:V60" si="15">C19/B19</f>
        <v>101</v>
      </c>
      <c r="W19" s="14">
        <v>12</v>
      </c>
      <c r="X19" s="18" t="s">
        <v>48</v>
      </c>
      <c r="Y19" s="14">
        <v>2</v>
      </c>
      <c r="Z19" s="18">
        <f t="shared" ref="Z19:Z60" si="16">Y19*6/C19</f>
        <v>0.11881188118811881</v>
      </c>
      <c r="AA19" s="19" t="e">
        <f t="shared" ref="AA19:AA60" si="17">X19+Z19</f>
        <v>#VALUE!</v>
      </c>
      <c r="AB19" s="45"/>
    </row>
    <row r="20" spans="1:28">
      <c r="A20" s="25" t="s">
        <v>33</v>
      </c>
      <c r="B20" s="20">
        <v>1</v>
      </c>
      <c r="C20" s="46">
        <v>155</v>
      </c>
      <c r="D20" s="46">
        <v>198</v>
      </c>
      <c r="E20" s="46">
        <v>9</v>
      </c>
      <c r="F20" s="46">
        <v>9</v>
      </c>
      <c r="G20" s="46">
        <v>118</v>
      </c>
      <c r="H20" s="46">
        <v>120</v>
      </c>
      <c r="I20" s="16">
        <f>C20/F20</f>
        <v>17.222222222222221</v>
      </c>
      <c r="J20" s="16">
        <f>D20/E20</f>
        <v>22</v>
      </c>
      <c r="K20" s="16">
        <f>G20/F20</f>
        <v>13.111111111111111</v>
      </c>
      <c r="L20" s="16">
        <f>H20/E20</f>
        <v>13.333333333333334</v>
      </c>
      <c r="M20" s="17">
        <f>C20/(G20/6)</f>
        <v>7.8813559322033893</v>
      </c>
      <c r="N20" s="17">
        <f>D20/(H20/6)</f>
        <v>9.9</v>
      </c>
      <c r="O20" s="15">
        <v>1</v>
      </c>
      <c r="P20" s="15">
        <v>1</v>
      </c>
      <c r="Q20" s="15">
        <v>0</v>
      </c>
      <c r="R20" s="15">
        <v>2</v>
      </c>
      <c r="S20" s="15">
        <v>0</v>
      </c>
      <c r="T20" s="15">
        <v>1</v>
      </c>
      <c r="U20" s="15">
        <v>2</v>
      </c>
      <c r="V20" s="14">
        <f>C20/B20</f>
        <v>155</v>
      </c>
      <c r="W20" s="14">
        <v>8</v>
      </c>
      <c r="X20" s="18">
        <f>W20*4/C20</f>
        <v>0.20645161290322581</v>
      </c>
      <c r="Y20" s="14">
        <v>8</v>
      </c>
      <c r="Z20" s="18">
        <f>Y20*6/C20</f>
        <v>0.30967741935483872</v>
      </c>
      <c r="AA20" s="19">
        <f>X20+Z20</f>
        <v>0.5161290322580645</v>
      </c>
      <c r="AB20" s="23"/>
    </row>
    <row r="21" spans="1:28">
      <c r="A21" s="125" t="s">
        <v>58</v>
      </c>
      <c r="B21" s="13"/>
      <c r="C21" s="14"/>
      <c r="D21" s="14"/>
      <c r="E21" s="14"/>
      <c r="F21" s="14"/>
      <c r="G21" s="14"/>
      <c r="H21" s="14"/>
      <c r="I21" s="16" t="e">
        <f t="shared" si="12"/>
        <v>#DIV/0!</v>
      </c>
      <c r="J21" s="16" t="e">
        <f t="shared" si="13"/>
        <v>#DIV/0!</v>
      </c>
      <c r="K21" s="16" t="e">
        <f t="shared" si="14"/>
        <v>#DIV/0!</v>
      </c>
      <c r="L21" s="16" t="e">
        <f>#REF!/#REF!</f>
        <v>#REF!</v>
      </c>
      <c r="M21" s="17" t="e">
        <f t="shared" ref="M21:N36" si="18">C21/(G21/6)</f>
        <v>#DIV/0!</v>
      </c>
      <c r="N21" s="17" t="e">
        <f t="shared" si="9"/>
        <v>#DIV/0!</v>
      </c>
      <c r="O21" s="15"/>
      <c r="P21" s="15"/>
      <c r="Q21" s="15"/>
      <c r="R21" s="15"/>
      <c r="S21" s="15"/>
      <c r="T21" s="15"/>
      <c r="U21" s="15"/>
      <c r="V21" s="14" t="e">
        <f t="shared" si="15"/>
        <v>#DIV/0!</v>
      </c>
      <c r="W21" s="14"/>
      <c r="X21" s="18">
        <v>7.0000000000000007E-2</v>
      </c>
      <c r="Y21" s="14"/>
      <c r="Z21" s="18" t="e">
        <f t="shared" si="16"/>
        <v>#DIV/0!</v>
      </c>
      <c r="AA21" s="19" t="e">
        <f t="shared" si="17"/>
        <v>#DIV/0!</v>
      </c>
      <c r="AB21" s="23"/>
    </row>
    <row r="22" spans="1:28">
      <c r="A22" s="25"/>
      <c r="B22" s="13">
        <v>1</v>
      </c>
      <c r="C22" s="14">
        <v>195</v>
      </c>
      <c r="D22" s="14">
        <v>167</v>
      </c>
      <c r="E22" s="14">
        <v>8</v>
      </c>
      <c r="F22" s="14">
        <v>5</v>
      </c>
      <c r="G22" s="14">
        <v>120</v>
      </c>
      <c r="H22" s="14">
        <v>120</v>
      </c>
      <c r="I22" s="16">
        <f t="shared" si="12"/>
        <v>39</v>
      </c>
      <c r="J22" s="16">
        <f t="shared" si="13"/>
        <v>20.875</v>
      </c>
      <c r="K22" s="16">
        <f t="shared" si="14"/>
        <v>24</v>
      </c>
      <c r="L22" s="16" t="e">
        <f t="shared" ref="L22:L25" si="19">H21/E21</f>
        <v>#DIV/0!</v>
      </c>
      <c r="M22" s="17">
        <f t="shared" si="18"/>
        <v>9.75</v>
      </c>
      <c r="N22" s="17">
        <f t="shared" si="9"/>
        <v>8.35</v>
      </c>
      <c r="O22" s="15">
        <v>1</v>
      </c>
      <c r="P22" s="15">
        <v>1</v>
      </c>
      <c r="Q22" s="15">
        <v>0</v>
      </c>
      <c r="R22" s="15">
        <v>1</v>
      </c>
      <c r="S22" s="15">
        <v>0</v>
      </c>
      <c r="T22" s="15">
        <v>2</v>
      </c>
      <c r="U22" s="15">
        <v>0</v>
      </c>
      <c r="V22" s="14">
        <f t="shared" si="15"/>
        <v>195</v>
      </c>
      <c r="W22" s="14">
        <v>18</v>
      </c>
      <c r="X22" s="18">
        <f t="shared" ref="X22:X60" si="20">W22*4/C22</f>
        <v>0.36923076923076925</v>
      </c>
      <c r="Y22" s="14">
        <v>8</v>
      </c>
      <c r="Z22" s="18">
        <f t="shared" si="16"/>
        <v>0.24615384615384617</v>
      </c>
      <c r="AA22" s="19">
        <f t="shared" si="17"/>
        <v>0.61538461538461542</v>
      </c>
      <c r="AB22" s="23"/>
    </row>
    <row r="23" spans="1:28">
      <c r="A23" s="25" t="s">
        <v>68</v>
      </c>
      <c r="B23" s="20">
        <v>1</v>
      </c>
      <c r="C23" s="15">
        <v>179</v>
      </c>
      <c r="D23" s="15">
        <v>185</v>
      </c>
      <c r="E23" s="15">
        <v>4</v>
      </c>
      <c r="F23" s="15">
        <v>8</v>
      </c>
      <c r="G23" s="15">
        <v>120</v>
      </c>
      <c r="H23" s="15">
        <v>120</v>
      </c>
      <c r="I23" s="16">
        <f>C23/F23</f>
        <v>22.375</v>
      </c>
      <c r="J23" s="16">
        <f>D23/E23</f>
        <v>46.25</v>
      </c>
      <c r="K23" s="16">
        <f>G23/F23</f>
        <v>15</v>
      </c>
      <c r="L23" s="16">
        <f>H22/E22</f>
        <v>15</v>
      </c>
      <c r="M23" s="17">
        <f>C23/(G23/6)</f>
        <v>8.9499999999999993</v>
      </c>
      <c r="N23" s="17">
        <f>D23/(H23/6)</f>
        <v>9.25</v>
      </c>
      <c r="O23" s="15">
        <v>1</v>
      </c>
      <c r="P23" s="15">
        <v>1</v>
      </c>
      <c r="Q23" s="15">
        <v>0</v>
      </c>
      <c r="R23" s="15">
        <v>1</v>
      </c>
      <c r="S23" s="15">
        <v>1</v>
      </c>
      <c r="T23" s="15">
        <v>0</v>
      </c>
      <c r="U23" s="15">
        <v>1</v>
      </c>
      <c r="V23" s="14" t="e">
        <f>AC23/AB23</f>
        <v>#DIV/0!</v>
      </c>
      <c r="W23" s="14">
        <v>16</v>
      </c>
      <c r="X23" s="18" t="e">
        <f>W23*4/AC23</f>
        <v>#DIV/0!</v>
      </c>
      <c r="Y23" s="14">
        <v>4</v>
      </c>
      <c r="Z23" s="18" t="e">
        <f>Y23*6/AC23</f>
        <v>#DIV/0!</v>
      </c>
      <c r="AA23" s="19" t="e">
        <f t="shared" si="17"/>
        <v>#DIV/0!</v>
      </c>
      <c r="AB23" s="23"/>
    </row>
    <row r="24" spans="1:28">
      <c r="A24" s="118" t="s">
        <v>62</v>
      </c>
      <c r="B24" s="13">
        <v>1</v>
      </c>
      <c r="C24" s="14">
        <v>162</v>
      </c>
      <c r="D24" s="14">
        <v>161</v>
      </c>
      <c r="E24" s="14">
        <v>8</v>
      </c>
      <c r="F24" s="14">
        <v>5</v>
      </c>
      <c r="G24" s="14">
        <v>114</v>
      </c>
      <c r="H24" s="14">
        <v>120</v>
      </c>
      <c r="I24" s="16">
        <f t="shared" si="12"/>
        <v>32.4</v>
      </c>
      <c r="J24" s="16">
        <f t="shared" si="13"/>
        <v>20.125</v>
      </c>
      <c r="K24" s="16">
        <f t="shared" si="14"/>
        <v>22.8</v>
      </c>
      <c r="L24" s="16" t="e">
        <f>AH23/AE23</f>
        <v>#DIV/0!</v>
      </c>
      <c r="M24" s="17">
        <f t="shared" si="18"/>
        <v>8.526315789473685</v>
      </c>
      <c r="N24" s="17">
        <f t="shared" si="18"/>
        <v>8.0500000000000007</v>
      </c>
      <c r="O24" s="15">
        <v>1</v>
      </c>
      <c r="P24" s="15">
        <v>1</v>
      </c>
      <c r="Q24" s="15">
        <v>0</v>
      </c>
      <c r="R24" s="15">
        <v>1</v>
      </c>
      <c r="S24" s="15">
        <v>0</v>
      </c>
      <c r="T24" s="15">
        <v>0</v>
      </c>
      <c r="U24" s="15">
        <v>0</v>
      </c>
      <c r="V24" s="14">
        <f t="shared" si="15"/>
        <v>162</v>
      </c>
      <c r="W24" s="14">
        <v>20</v>
      </c>
      <c r="X24" s="18">
        <f t="shared" si="20"/>
        <v>0.49382716049382713</v>
      </c>
      <c r="Y24" s="14">
        <v>2</v>
      </c>
      <c r="Z24" s="18">
        <f t="shared" si="16"/>
        <v>7.407407407407407E-2</v>
      </c>
      <c r="AA24" s="19">
        <f t="shared" si="17"/>
        <v>0.5679012345679012</v>
      </c>
      <c r="AB24" s="23"/>
    </row>
    <row r="25" spans="1:28">
      <c r="A25" s="91" t="s">
        <v>62</v>
      </c>
      <c r="B25" s="13">
        <v>1</v>
      </c>
      <c r="C25" s="14">
        <v>136</v>
      </c>
      <c r="D25" s="14">
        <v>188</v>
      </c>
      <c r="E25" s="14">
        <v>4</v>
      </c>
      <c r="F25" s="14">
        <v>10</v>
      </c>
      <c r="G25" s="14">
        <v>111</v>
      </c>
      <c r="H25" s="14">
        <v>120</v>
      </c>
      <c r="I25" s="16">
        <f t="shared" si="12"/>
        <v>13.6</v>
      </c>
      <c r="J25" s="16">
        <f t="shared" si="13"/>
        <v>47</v>
      </c>
      <c r="K25" s="16">
        <f t="shared" si="14"/>
        <v>11.1</v>
      </c>
      <c r="L25" s="16">
        <f t="shared" si="19"/>
        <v>15</v>
      </c>
      <c r="M25" s="17">
        <f t="shared" si="18"/>
        <v>7.3513513513513518</v>
      </c>
      <c r="N25" s="17">
        <f t="shared" si="18"/>
        <v>9.4</v>
      </c>
      <c r="O25" s="15">
        <v>0</v>
      </c>
      <c r="P25" s="15">
        <v>1</v>
      </c>
      <c r="Q25" s="15">
        <v>0</v>
      </c>
      <c r="R25" s="15">
        <v>0</v>
      </c>
      <c r="S25" s="15">
        <v>1</v>
      </c>
      <c r="T25" s="15">
        <v>1</v>
      </c>
      <c r="U25" s="15">
        <v>1</v>
      </c>
      <c r="V25" s="14">
        <f t="shared" si="15"/>
        <v>136</v>
      </c>
      <c r="W25" s="14">
        <v>12</v>
      </c>
      <c r="X25" s="18">
        <f t="shared" si="20"/>
        <v>0.35294117647058826</v>
      </c>
      <c r="Y25" s="14">
        <v>3</v>
      </c>
      <c r="Z25" s="18">
        <f t="shared" si="16"/>
        <v>0.13235294117647059</v>
      </c>
      <c r="AA25" s="19">
        <f t="shared" si="17"/>
        <v>0.48529411764705888</v>
      </c>
      <c r="AB25" s="23"/>
    </row>
    <row r="26" spans="1:28">
      <c r="A26" s="25" t="s">
        <v>71</v>
      </c>
      <c r="B26" s="20">
        <v>1</v>
      </c>
      <c r="C26" s="15">
        <v>219</v>
      </c>
      <c r="D26" s="15">
        <v>222</v>
      </c>
      <c r="E26" s="15">
        <v>3</v>
      </c>
      <c r="F26" s="15">
        <v>7</v>
      </c>
      <c r="G26" s="15">
        <v>120</v>
      </c>
      <c r="H26" s="15">
        <v>113</v>
      </c>
      <c r="I26" s="16">
        <f>C26/F26</f>
        <v>31.285714285714285</v>
      </c>
      <c r="J26" s="16">
        <f>D26/E26</f>
        <v>74</v>
      </c>
      <c r="K26" s="16">
        <f>G26/F26</f>
        <v>17.142857142857142</v>
      </c>
      <c r="L26" s="16">
        <f>H26/E26</f>
        <v>37.666666666666664</v>
      </c>
      <c r="M26" s="17">
        <f t="shared" si="18"/>
        <v>10.95</v>
      </c>
      <c r="N26" s="17">
        <f>D26/(H26/6)</f>
        <v>11.787610619469028</v>
      </c>
      <c r="O26" s="15">
        <v>1</v>
      </c>
      <c r="P26" s="15">
        <v>1</v>
      </c>
      <c r="Q26" s="15">
        <v>1</v>
      </c>
      <c r="R26" s="15">
        <v>2</v>
      </c>
      <c r="S26" s="15">
        <v>2</v>
      </c>
      <c r="T26" s="15">
        <v>1</v>
      </c>
      <c r="U26" s="15">
        <v>2</v>
      </c>
      <c r="V26" s="14">
        <f t="shared" si="15"/>
        <v>219</v>
      </c>
      <c r="W26" s="14">
        <v>18</v>
      </c>
      <c r="X26" s="18">
        <v>0.01</v>
      </c>
      <c r="Y26" s="14">
        <v>11</v>
      </c>
      <c r="Z26" s="18">
        <f t="shared" si="16"/>
        <v>0.30136986301369861</v>
      </c>
      <c r="AA26" s="19">
        <f t="shared" si="17"/>
        <v>0.31136986301369862</v>
      </c>
      <c r="AB26" s="24"/>
    </row>
    <row r="27" spans="1:28">
      <c r="A27" s="118" t="s">
        <v>67</v>
      </c>
      <c r="B27" s="13">
        <v>1</v>
      </c>
      <c r="C27" s="14">
        <v>173</v>
      </c>
      <c r="D27" s="14">
        <v>170</v>
      </c>
      <c r="E27" s="14">
        <v>7</v>
      </c>
      <c r="F27" s="14">
        <v>7</v>
      </c>
      <c r="G27" s="14">
        <v>114</v>
      </c>
      <c r="H27" s="14">
        <v>120</v>
      </c>
      <c r="I27" s="16">
        <f t="shared" si="12"/>
        <v>24.714285714285715</v>
      </c>
      <c r="J27" s="16">
        <f t="shared" si="13"/>
        <v>24.285714285714285</v>
      </c>
      <c r="K27" s="16">
        <f t="shared" si="14"/>
        <v>16.285714285714285</v>
      </c>
      <c r="L27" s="16">
        <f>H27/E27</f>
        <v>17.142857142857142</v>
      </c>
      <c r="M27" s="17">
        <f t="shared" si="18"/>
        <v>9.1052631578947363</v>
      </c>
      <c r="N27" s="17">
        <f t="shared" si="18"/>
        <v>8.5</v>
      </c>
      <c r="O27" s="15">
        <v>1</v>
      </c>
      <c r="P27" s="15">
        <v>1</v>
      </c>
      <c r="Q27" s="15">
        <v>0</v>
      </c>
      <c r="R27" s="15">
        <v>1</v>
      </c>
      <c r="S27" s="15">
        <v>0</v>
      </c>
      <c r="T27" s="15">
        <v>1</v>
      </c>
      <c r="U27" s="15">
        <v>1</v>
      </c>
      <c r="V27" s="14">
        <f t="shared" si="15"/>
        <v>173</v>
      </c>
      <c r="W27" s="14">
        <v>16</v>
      </c>
      <c r="X27" s="18">
        <f t="shared" si="20"/>
        <v>0.36994219653179189</v>
      </c>
      <c r="Y27" s="14">
        <v>7</v>
      </c>
      <c r="Z27" s="18">
        <f t="shared" si="16"/>
        <v>0.24277456647398843</v>
      </c>
      <c r="AA27" s="19">
        <f t="shared" si="17"/>
        <v>0.61271676300578037</v>
      </c>
      <c r="AB27" s="23"/>
    </row>
    <row r="28" spans="1:28">
      <c r="A28" s="118" t="s">
        <v>71</v>
      </c>
      <c r="B28" s="20">
        <v>1</v>
      </c>
      <c r="C28" s="14">
        <v>156</v>
      </c>
      <c r="D28" s="14">
        <v>154</v>
      </c>
      <c r="E28" s="14">
        <v>7</v>
      </c>
      <c r="F28" s="14">
        <v>5</v>
      </c>
      <c r="G28" s="14">
        <v>118</v>
      </c>
      <c r="H28" s="14">
        <v>120</v>
      </c>
      <c r="I28" s="16">
        <f t="shared" si="12"/>
        <v>31.2</v>
      </c>
      <c r="J28" s="16">
        <f t="shared" si="13"/>
        <v>22</v>
      </c>
      <c r="K28" s="16">
        <f t="shared" si="14"/>
        <v>23.6</v>
      </c>
      <c r="L28" s="16">
        <f>H28/E28</f>
        <v>17.142857142857142</v>
      </c>
      <c r="M28" s="17">
        <f t="shared" si="18"/>
        <v>7.9322033898305078</v>
      </c>
      <c r="N28" s="17">
        <f t="shared" si="18"/>
        <v>7.7</v>
      </c>
      <c r="O28" s="15">
        <v>1</v>
      </c>
      <c r="P28" s="15">
        <v>1</v>
      </c>
      <c r="Q28" s="15">
        <v>0</v>
      </c>
      <c r="R28" s="15">
        <v>1</v>
      </c>
      <c r="S28" s="15">
        <v>1</v>
      </c>
      <c r="T28" s="127">
        <v>0</v>
      </c>
      <c r="U28" s="127">
        <v>0</v>
      </c>
      <c r="V28" s="14">
        <f t="shared" si="15"/>
        <v>156</v>
      </c>
      <c r="W28" s="14">
        <v>10</v>
      </c>
      <c r="X28" s="18">
        <f t="shared" si="20"/>
        <v>0.25641025641025639</v>
      </c>
      <c r="Y28" s="14">
        <v>6</v>
      </c>
      <c r="Z28" s="18">
        <f t="shared" si="16"/>
        <v>0.23076923076923078</v>
      </c>
      <c r="AA28" s="19">
        <f t="shared" si="17"/>
        <v>0.48717948717948717</v>
      </c>
      <c r="AB28" s="23"/>
    </row>
    <row r="29" spans="1:28">
      <c r="A29" s="118"/>
      <c r="B29" s="20"/>
      <c r="C29" s="14"/>
      <c r="D29" s="14"/>
      <c r="E29" s="14"/>
      <c r="F29" s="14"/>
      <c r="G29" s="14"/>
      <c r="H29" s="14"/>
      <c r="I29" s="16" t="e">
        <f>C29/F29</f>
        <v>#DIV/0!</v>
      </c>
      <c r="J29" s="16" t="e">
        <f>D29/E29</f>
        <v>#DIV/0!</v>
      </c>
      <c r="K29" s="16" t="e">
        <f>G29/F29</f>
        <v>#DIV/0!</v>
      </c>
      <c r="L29" s="16" t="e">
        <f>H29/E29</f>
        <v>#DIV/0!</v>
      </c>
      <c r="M29" s="17" t="e">
        <f t="shared" si="18"/>
        <v>#DIV/0!</v>
      </c>
      <c r="N29" s="17" t="e">
        <f>D29/(H29/6)</f>
        <v>#DIV/0!</v>
      </c>
      <c r="O29" s="15"/>
      <c r="P29" s="15"/>
      <c r="Q29" s="15"/>
      <c r="R29" s="15"/>
      <c r="S29" s="15"/>
      <c r="T29" s="15"/>
      <c r="U29" s="15"/>
      <c r="V29" s="14" t="e">
        <f t="shared" si="15"/>
        <v>#DIV/0!</v>
      </c>
      <c r="W29" s="14"/>
      <c r="X29" s="18" t="e">
        <f t="shared" si="20"/>
        <v>#DIV/0!</v>
      </c>
      <c r="Y29" s="14"/>
      <c r="Z29" s="18" t="e">
        <f t="shared" si="16"/>
        <v>#DIV/0!</v>
      </c>
      <c r="AA29" s="19" t="e">
        <f t="shared" si="17"/>
        <v>#DIV/0!</v>
      </c>
      <c r="AB29" s="23"/>
    </row>
    <row r="30" spans="1:28">
      <c r="A30" s="27" t="s">
        <v>28</v>
      </c>
      <c r="B30" s="28">
        <f t="shared" ref="B30:H30" si="21">SUM(B19:B29)</f>
        <v>9</v>
      </c>
      <c r="C30" s="29">
        <f t="shared" si="21"/>
        <v>1476</v>
      </c>
      <c r="D30" s="29">
        <f t="shared" si="21"/>
        <v>1666</v>
      </c>
      <c r="E30" s="29">
        <f t="shared" si="21"/>
        <v>55</v>
      </c>
      <c r="F30" s="29">
        <f t="shared" si="21"/>
        <v>66</v>
      </c>
      <c r="G30" s="29">
        <f t="shared" si="21"/>
        <v>1018</v>
      </c>
      <c r="H30" s="29">
        <f t="shared" si="21"/>
        <v>1073</v>
      </c>
      <c r="I30" s="30">
        <f t="shared" si="12"/>
        <v>22.363636363636363</v>
      </c>
      <c r="J30" s="30">
        <f t="shared" si="13"/>
        <v>30.290909090909089</v>
      </c>
      <c r="K30" s="30">
        <f t="shared" si="14"/>
        <v>15.424242424242424</v>
      </c>
      <c r="L30" s="30">
        <f>H30/E30</f>
        <v>19.509090909090908</v>
      </c>
      <c r="M30" s="31">
        <f t="shared" si="18"/>
        <v>8.6994106090373293</v>
      </c>
      <c r="N30" s="31">
        <f t="shared" si="18"/>
        <v>9.315936626281454</v>
      </c>
      <c r="O30" s="29">
        <f t="shared" ref="O30:U30" si="22">SUM(O19:O29)</f>
        <v>7</v>
      </c>
      <c r="P30" s="29">
        <f t="shared" si="22"/>
        <v>9</v>
      </c>
      <c r="Q30" s="29">
        <f t="shared" si="22"/>
        <v>1</v>
      </c>
      <c r="R30" s="29">
        <f t="shared" si="22"/>
        <v>9</v>
      </c>
      <c r="S30" s="29">
        <f t="shared" si="22"/>
        <v>5</v>
      </c>
      <c r="T30" s="29">
        <f t="shared" si="22"/>
        <v>6</v>
      </c>
      <c r="U30" s="29">
        <f t="shared" si="22"/>
        <v>9</v>
      </c>
      <c r="V30" s="28">
        <f t="shared" si="15"/>
        <v>164</v>
      </c>
      <c r="W30" s="29">
        <f>SUM(W19:W29)</f>
        <v>130</v>
      </c>
      <c r="X30" s="32">
        <f t="shared" si="20"/>
        <v>0.35230352303523033</v>
      </c>
      <c r="Y30" s="29">
        <f>SUM(Y19:Y29)</f>
        <v>51</v>
      </c>
      <c r="Z30" s="32">
        <f t="shared" si="16"/>
        <v>0.2073170731707317</v>
      </c>
      <c r="AA30" s="33">
        <f t="shared" si="17"/>
        <v>0.55962059620596205</v>
      </c>
      <c r="AB30" s="23"/>
    </row>
    <row r="31" spans="1:28">
      <c r="A31" s="41" t="s">
        <v>31</v>
      </c>
      <c r="B31" s="2" t="s">
        <v>1</v>
      </c>
      <c r="C31" s="3" t="s">
        <v>2</v>
      </c>
      <c r="D31" s="3" t="s">
        <v>2</v>
      </c>
      <c r="E31" s="4" t="s">
        <v>3</v>
      </c>
      <c r="F31" s="4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5">
        <v>150</v>
      </c>
      <c r="P31" s="5">
        <v>150</v>
      </c>
      <c r="Q31" s="5" t="s">
        <v>9</v>
      </c>
      <c r="R31" s="3">
        <v>50</v>
      </c>
      <c r="S31" s="3">
        <v>50</v>
      </c>
      <c r="T31" s="3" t="s">
        <v>30</v>
      </c>
      <c r="U31" s="3" t="s">
        <v>30</v>
      </c>
      <c r="V31" s="3" t="s">
        <v>10</v>
      </c>
      <c r="W31" s="2" t="s">
        <v>11</v>
      </c>
      <c r="X31" s="2" t="s">
        <v>12</v>
      </c>
      <c r="Y31" s="2" t="s">
        <v>13</v>
      </c>
      <c r="Z31" s="2" t="s">
        <v>12</v>
      </c>
      <c r="AA31" s="2" t="s">
        <v>14</v>
      </c>
      <c r="AB31" s="23"/>
    </row>
    <row r="32" spans="1:28" ht="14.5">
      <c r="A32" s="47"/>
      <c r="B32" s="7"/>
      <c r="C32" s="3" t="s">
        <v>15</v>
      </c>
      <c r="D32" s="3" t="s">
        <v>21</v>
      </c>
      <c r="E32" s="8" t="s">
        <v>17</v>
      </c>
      <c r="F32" s="8" t="s">
        <v>18</v>
      </c>
      <c r="G32" s="3" t="s">
        <v>19</v>
      </c>
      <c r="H32" s="3" t="s">
        <v>20</v>
      </c>
      <c r="I32" s="3" t="s">
        <v>15</v>
      </c>
      <c r="J32" s="3" t="s">
        <v>21</v>
      </c>
      <c r="K32" s="3" t="s">
        <v>22</v>
      </c>
      <c r="L32" s="3" t="s">
        <v>23</v>
      </c>
      <c r="M32" s="3" t="s">
        <v>15</v>
      </c>
      <c r="N32" s="3" t="s">
        <v>21</v>
      </c>
      <c r="O32" s="2">
        <v>2</v>
      </c>
      <c r="P32" s="2" t="s">
        <v>25</v>
      </c>
      <c r="Q32" s="2"/>
      <c r="R32" s="9" t="s">
        <v>24</v>
      </c>
      <c r="S32" s="48" t="s">
        <v>25</v>
      </c>
      <c r="T32" s="48" t="s">
        <v>24</v>
      </c>
      <c r="U32" s="48" t="s">
        <v>25</v>
      </c>
      <c r="V32" s="10"/>
      <c r="W32" s="11"/>
      <c r="X32" s="11"/>
      <c r="Y32" s="10"/>
      <c r="Z32" s="10"/>
      <c r="AA32" s="10"/>
      <c r="AB32" s="23"/>
    </row>
    <row r="33" spans="1:31">
      <c r="A33" s="91" t="s">
        <v>33</v>
      </c>
      <c r="B33" s="92">
        <v>1</v>
      </c>
      <c r="C33" s="15">
        <v>197</v>
      </c>
      <c r="D33" s="15">
        <v>210</v>
      </c>
      <c r="E33" s="14">
        <v>6</v>
      </c>
      <c r="F33" s="14">
        <v>5</v>
      </c>
      <c r="G33" s="14">
        <v>120</v>
      </c>
      <c r="H33" s="14">
        <v>120</v>
      </c>
      <c r="I33" s="16">
        <f t="shared" si="12"/>
        <v>39.4</v>
      </c>
      <c r="J33" s="16">
        <f t="shared" si="13"/>
        <v>35</v>
      </c>
      <c r="K33" s="16">
        <f t="shared" si="14"/>
        <v>24</v>
      </c>
      <c r="L33" s="16">
        <f>H30/E30</f>
        <v>19.509090909090908</v>
      </c>
      <c r="M33" s="17">
        <f t="shared" ref="M33:N50" si="23">C33/(G33/6)</f>
        <v>9.85</v>
      </c>
      <c r="N33" s="17">
        <f t="shared" si="18"/>
        <v>10.5</v>
      </c>
      <c r="O33" s="15">
        <v>1</v>
      </c>
      <c r="P33" s="15">
        <v>1</v>
      </c>
      <c r="Q33" s="15">
        <v>0</v>
      </c>
      <c r="R33" s="114">
        <v>1</v>
      </c>
      <c r="S33" s="15">
        <v>2</v>
      </c>
      <c r="T33" s="15">
        <v>0</v>
      </c>
      <c r="U33" s="15">
        <v>2</v>
      </c>
      <c r="V33" s="14">
        <f t="shared" si="15"/>
        <v>197</v>
      </c>
      <c r="W33" s="14">
        <v>13</v>
      </c>
      <c r="X33" s="18">
        <f t="shared" si="20"/>
        <v>0.26395939086294418</v>
      </c>
      <c r="Y33" s="14">
        <v>11</v>
      </c>
      <c r="Z33" s="18">
        <f t="shared" si="16"/>
        <v>0.3350253807106599</v>
      </c>
      <c r="AA33" s="19">
        <f t="shared" si="17"/>
        <v>0.59898477157360408</v>
      </c>
      <c r="AB33" s="137" t="s">
        <v>49</v>
      </c>
    </row>
    <row r="34" spans="1:31">
      <c r="A34" s="120" t="s">
        <v>51</v>
      </c>
      <c r="B34" s="20"/>
      <c r="C34" s="15"/>
      <c r="D34" s="15"/>
      <c r="E34" s="14"/>
      <c r="F34" s="14"/>
      <c r="G34" s="14"/>
      <c r="H34" s="14"/>
      <c r="I34" s="16" t="e">
        <f t="shared" si="12"/>
        <v>#DIV/0!</v>
      </c>
      <c r="J34" s="16" t="e">
        <f t="shared" si="13"/>
        <v>#DIV/0!</v>
      </c>
      <c r="K34" s="16" t="e">
        <f t="shared" si="14"/>
        <v>#DIV/0!</v>
      </c>
      <c r="L34" s="16">
        <f t="shared" ref="L34:L40" si="24">H33/E33</f>
        <v>20</v>
      </c>
      <c r="M34" s="17" t="e">
        <f t="shared" si="23"/>
        <v>#DIV/0!</v>
      </c>
      <c r="N34" s="17" t="e">
        <f t="shared" si="18"/>
        <v>#DIV/0!</v>
      </c>
      <c r="O34" s="15"/>
      <c r="P34" s="15"/>
      <c r="Q34" s="15"/>
      <c r="R34" s="15"/>
      <c r="S34" s="15"/>
      <c r="T34" s="15"/>
      <c r="U34" s="15"/>
      <c r="V34" s="14" t="e">
        <f t="shared" si="15"/>
        <v>#DIV/0!</v>
      </c>
      <c r="W34" s="14"/>
      <c r="X34" s="18" t="e">
        <f t="shared" si="20"/>
        <v>#DIV/0!</v>
      </c>
      <c r="Y34" s="14"/>
      <c r="Z34" s="18" t="e">
        <f t="shared" si="16"/>
        <v>#DIV/0!</v>
      </c>
      <c r="AA34" s="19" t="e">
        <f t="shared" si="17"/>
        <v>#DIV/0!</v>
      </c>
      <c r="AB34" s="94"/>
    </row>
    <row r="35" spans="1:31">
      <c r="A35" s="124" t="s">
        <v>59</v>
      </c>
      <c r="B35" s="50"/>
      <c r="C35" s="123" t="s">
        <v>57</v>
      </c>
      <c r="D35" s="123" t="s">
        <v>54</v>
      </c>
      <c r="E35" s="50"/>
      <c r="F35" s="50"/>
      <c r="G35" s="50"/>
      <c r="H35" s="50"/>
      <c r="I35" s="21" t="e">
        <f>AC35/AF35</f>
        <v>#DIV/0!</v>
      </c>
      <c r="J35" s="21" t="e">
        <f>AD35/AE35</f>
        <v>#DIV/0!</v>
      </c>
      <c r="K35" s="21" t="e">
        <f>AG35/AF35</f>
        <v>#DIV/0!</v>
      </c>
      <c r="L35" s="21" t="e">
        <f t="shared" si="24"/>
        <v>#DIV/0!</v>
      </c>
      <c r="M35" s="17" t="e">
        <f>AC35/(AG35/6)</f>
        <v>#DIV/0!</v>
      </c>
      <c r="N35" s="17" t="e">
        <f>AD35/(AH35/6)</f>
        <v>#DIV/0!</v>
      </c>
      <c r="O35" s="15"/>
      <c r="P35" s="15"/>
      <c r="Q35" s="15"/>
      <c r="R35" s="15"/>
      <c r="S35" s="15"/>
      <c r="T35" s="15"/>
      <c r="U35" s="15"/>
      <c r="V35" s="14" t="e">
        <f>AC35/AB35</f>
        <v>#DIV/0!</v>
      </c>
      <c r="W35" s="14"/>
      <c r="X35" s="18" t="e">
        <f>W35*4/AC35</f>
        <v>#DIV/0!</v>
      </c>
      <c r="Y35" s="14"/>
      <c r="Z35" s="18" t="e">
        <f>Y35*6/AC35</f>
        <v>#DIV/0!</v>
      </c>
      <c r="AA35" s="19" t="e">
        <f t="shared" si="17"/>
        <v>#DIV/0!</v>
      </c>
      <c r="AB35" s="51"/>
    </row>
    <row r="36" spans="1:31">
      <c r="A36" s="23" t="s">
        <v>29</v>
      </c>
      <c r="B36" s="20">
        <v>1</v>
      </c>
      <c r="C36" s="15">
        <v>167</v>
      </c>
      <c r="D36" s="15">
        <v>195</v>
      </c>
      <c r="E36" s="15">
        <v>5</v>
      </c>
      <c r="F36" s="14">
        <v>8</v>
      </c>
      <c r="G36" s="14">
        <v>120</v>
      </c>
      <c r="H36" s="14">
        <v>120</v>
      </c>
      <c r="I36" s="16">
        <f t="shared" si="12"/>
        <v>20.875</v>
      </c>
      <c r="J36" s="16">
        <f t="shared" si="13"/>
        <v>39</v>
      </c>
      <c r="K36" s="16">
        <f t="shared" si="14"/>
        <v>15</v>
      </c>
      <c r="L36" s="16" t="e">
        <f>AH35/AE35</f>
        <v>#DIV/0!</v>
      </c>
      <c r="M36" s="17">
        <f t="shared" si="23"/>
        <v>8.35</v>
      </c>
      <c r="N36" s="17">
        <f t="shared" si="18"/>
        <v>9.75</v>
      </c>
      <c r="O36" s="15">
        <v>1</v>
      </c>
      <c r="P36" s="15">
        <v>1</v>
      </c>
      <c r="Q36" s="15">
        <v>0</v>
      </c>
      <c r="R36" s="15">
        <v>0</v>
      </c>
      <c r="S36" s="15">
        <v>1</v>
      </c>
      <c r="T36" s="15">
        <v>0</v>
      </c>
      <c r="U36" s="15">
        <v>2</v>
      </c>
      <c r="V36" s="14">
        <f t="shared" si="15"/>
        <v>167</v>
      </c>
      <c r="W36" s="14">
        <v>15</v>
      </c>
      <c r="X36" s="18">
        <f t="shared" si="20"/>
        <v>0.3592814371257485</v>
      </c>
      <c r="Y36" s="14">
        <v>7</v>
      </c>
      <c r="Z36" s="18">
        <f t="shared" si="16"/>
        <v>0.25149700598802394</v>
      </c>
      <c r="AA36" s="19">
        <f t="shared" si="17"/>
        <v>0.61077844311377238</v>
      </c>
      <c r="AB36" s="51"/>
    </row>
    <row r="37" spans="1:31">
      <c r="A37" s="93" t="s">
        <v>66</v>
      </c>
      <c r="B37" s="20">
        <v>1</v>
      </c>
      <c r="C37" s="139">
        <v>210</v>
      </c>
      <c r="D37" s="15">
        <v>208</v>
      </c>
      <c r="E37" s="15">
        <v>7</v>
      </c>
      <c r="F37" s="14">
        <v>4</v>
      </c>
      <c r="G37" s="14">
        <v>120</v>
      </c>
      <c r="H37" s="14">
        <v>120</v>
      </c>
      <c r="I37" s="16">
        <f t="shared" ref="I37" si="25">C37/F37</f>
        <v>52.5</v>
      </c>
      <c r="J37" s="16">
        <f t="shared" ref="J37" si="26">D37/E37</f>
        <v>29.714285714285715</v>
      </c>
      <c r="K37" s="16">
        <f t="shared" ref="K37" si="27">G37/F37</f>
        <v>30</v>
      </c>
      <c r="L37" s="16" t="e">
        <f>H35/E35</f>
        <v>#DIV/0!</v>
      </c>
      <c r="M37" s="17">
        <f t="shared" ref="M37" si="28">C37/(G37/6)</f>
        <v>10.5</v>
      </c>
      <c r="N37" s="17">
        <f t="shared" ref="N37" si="29">D37/(H37/6)</f>
        <v>10.4</v>
      </c>
      <c r="O37" s="15">
        <v>1</v>
      </c>
      <c r="P37" s="15">
        <v>1</v>
      </c>
      <c r="Q37" s="139">
        <v>1</v>
      </c>
      <c r="R37" s="15">
        <v>1</v>
      </c>
      <c r="S37" s="15">
        <v>2</v>
      </c>
      <c r="T37" s="15">
        <v>3</v>
      </c>
      <c r="U37" s="15">
        <v>1</v>
      </c>
      <c r="V37" s="14">
        <f t="shared" si="15"/>
        <v>210</v>
      </c>
      <c r="W37" s="14">
        <v>17</v>
      </c>
      <c r="X37" s="18">
        <f t="shared" ref="X37" si="30">W37*4/C37</f>
        <v>0.32380952380952382</v>
      </c>
      <c r="Y37" s="14">
        <v>14</v>
      </c>
      <c r="Z37" s="18">
        <f t="shared" ref="Z37" si="31">Y37*6/C37</f>
        <v>0.4</v>
      </c>
      <c r="AA37" s="19">
        <f t="shared" ref="AA37" si="32">X37+Z37</f>
        <v>0.7238095238095239</v>
      </c>
      <c r="AB37" s="51"/>
      <c r="AC37" s="23"/>
      <c r="AD37" s="23"/>
      <c r="AE37" s="23"/>
    </row>
    <row r="38" spans="1:31">
      <c r="A38" s="12" t="s">
        <v>62</v>
      </c>
      <c r="B38" s="20">
        <v>1</v>
      </c>
      <c r="C38" s="15">
        <v>137</v>
      </c>
      <c r="D38" s="15">
        <v>133</v>
      </c>
      <c r="E38" s="15">
        <v>3</v>
      </c>
      <c r="F38" s="14">
        <v>9</v>
      </c>
      <c r="G38" s="14">
        <v>120</v>
      </c>
      <c r="H38" s="14">
        <v>111</v>
      </c>
      <c r="I38" s="16">
        <f t="shared" si="12"/>
        <v>15.222222222222221</v>
      </c>
      <c r="J38" s="16">
        <f t="shared" si="13"/>
        <v>44.333333333333336</v>
      </c>
      <c r="K38" s="16">
        <f t="shared" si="14"/>
        <v>13.333333333333334</v>
      </c>
      <c r="L38" s="16">
        <f>H36/E36</f>
        <v>24</v>
      </c>
      <c r="M38" s="17">
        <f t="shared" si="23"/>
        <v>6.85</v>
      </c>
      <c r="N38" s="17">
        <f t="shared" si="23"/>
        <v>7.1891891891891895</v>
      </c>
      <c r="O38" s="15">
        <v>0</v>
      </c>
      <c r="P38" s="15">
        <v>0</v>
      </c>
      <c r="Q38" s="15">
        <v>0</v>
      </c>
      <c r="R38" s="15">
        <v>0</v>
      </c>
      <c r="S38" s="15">
        <v>1</v>
      </c>
      <c r="T38" s="15">
        <v>0</v>
      </c>
      <c r="U38" s="15">
        <v>1</v>
      </c>
      <c r="V38" s="14">
        <f t="shared" si="15"/>
        <v>137</v>
      </c>
      <c r="W38" s="14">
        <v>9</v>
      </c>
      <c r="X38" s="18">
        <f t="shared" si="20"/>
        <v>0.26277372262773724</v>
      </c>
      <c r="Y38" s="14">
        <v>5</v>
      </c>
      <c r="Z38" s="18">
        <f t="shared" si="16"/>
        <v>0.21897810218978103</v>
      </c>
      <c r="AA38" s="19">
        <f t="shared" si="17"/>
        <v>0.48175182481751827</v>
      </c>
      <c r="AB38" s="94"/>
      <c r="AC38" s="23"/>
      <c r="AD38" s="23"/>
      <c r="AE38" s="23"/>
    </row>
    <row r="39" spans="1:31">
      <c r="A39" s="25" t="s">
        <v>71</v>
      </c>
      <c r="B39" s="20">
        <v>1</v>
      </c>
      <c r="C39" s="15">
        <v>195</v>
      </c>
      <c r="D39" s="15">
        <v>194</v>
      </c>
      <c r="E39" s="15">
        <v>3</v>
      </c>
      <c r="F39" s="14">
        <v>3</v>
      </c>
      <c r="G39" s="14">
        <v>117</v>
      </c>
      <c r="H39" s="14">
        <v>120</v>
      </c>
      <c r="I39" s="16">
        <f t="shared" si="12"/>
        <v>65</v>
      </c>
      <c r="J39" s="16">
        <f t="shared" si="13"/>
        <v>64.666666666666671</v>
      </c>
      <c r="K39" s="16">
        <f t="shared" si="14"/>
        <v>39</v>
      </c>
      <c r="L39" s="16">
        <f t="shared" si="24"/>
        <v>37</v>
      </c>
      <c r="M39" s="17">
        <f t="shared" si="23"/>
        <v>10</v>
      </c>
      <c r="N39" s="17">
        <f t="shared" si="23"/>
        <v>9.6999999999999993</v>
      </c>
      <c r="O39" s="15">
        <v>1</v>
      </c>
      <c r="P39" s="15">
        <v>1</v>
      </c>
      <c r="Q39" s="15">
        <v>0</v>
      </c>
      <c r="R39" s="15">
        <v>2</v>
      </c>
      <c r="S39" s="15">
        <v>2</v>
      </c>
      <c r="T39" s="15">
        <v>2</v>
      </c>
      <c r="U39" s="135">
        <v>2</v>
      </c>
      <c r="V39" s="14">
        <f t="shared" si="15"/>
        <v>195</v>
      </c>
      <c r="W39" s="14">
        <v>19</v>
      </c>
      <c r="X39" s="18">
        <f t="shared" si="20"/>
        <v>0.38974358974358975</v>
      </c>
      <c r="Y39" s="14">
        <v>9</v>
      </c>
      <c r="Z39" s="18">
        <f t="shared" si="16"/>
        <v>0.27692307692307694</v>
      </c>
      <c r="AA39" s="19">
        <f t="shared" si="17"/>
        <v>0.66666666666666674</v>
      </c>
      <c r="AB39" s="138" t="s">
        <v>49</v>
      </c>
      <c r="AC39" s="23"/>
      <c r="AD39" s="23"/>
      <c r="AE39" s="23"/>
    </row>
    <row r="40" spans="1:31">
      <c r="A40" s="12" t="s">
        <v>66</v>
      </c>
      <c r="B40" s="20">
        <v>1</v>
      </c>
      <c r="C40" s="15">
        <v>141</v>
      </c>
      <c r="D40" s="15">
        <v>138</v>
      </c>
      <c r="E40" s="15">
        <v>8</v>
      </c>
      <c r="F40" s="14">
        <v>6</v>
      </c>
      <c r="G40" s="14">
        <v>117</v>
      </c>
      <c r="H40" s="14">
        <v>120</v>
      </c>
      <c r="I40" s="16">
        <f t="shared" si="12"/>
        <v>23.5</v>
      </c>
      <c r="J40" s="16">
        <f t="shared" si="13"/>
        <v>17.25</v>
      </c>
      <c r="K40" s="16">
        <f t="shared" si="14"/>
        <v>19.5</v>
      </c>
      <c r="L40" s="16">
        <f t="shared" si="24"/>
        <v>40</v>
      </c>
      <c r="M40" s="17">
        <f t="shared" si="23"/>
        <v>7.2307692307692308</v>
      </c>
      <c r="N40" s="17">
        <f t="shared" si="23"/>
        <v>6.9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1</v>
      </c>
      <c r="U40" s="15">
        <v>0</v>
      </c>
      <c r="V40" s="14">
        <f t="shared" si="15"/>
        <v>141</v>
      </c>
      <c r="W40" s="14">
        <v>13</v>
      </c>
      <c r="X40" s="18">
        <f t="shared" si="20"/>
        <v>0.36879432624113473</v>
      </c>
      <c r="Y40" s="14">
        <v>4</v>
      </c>
      <c r="Z40" s="18">
        <f t="shared" si="16"/>
        <v>0.1702127659574468</v>
      </c>
      <c r="AA40" s="19">
        <f t="shared" si="17"/>
        <v>0.53900709219858156</v>
      </c>
      <c r="AB40" s="94"/>
      <c r="AC40" s="23"/>
      <c r="AD40" s="23"/>
      <c r="AE40" s="23"/>
    </row>
    <row r="41" spans="1:31">
      <c r="A41" s="12" t="s">
        <v>69</v>
      </c>
      <c r="B41" s="20">
        <v>1</v>
      </c>
      <c r="C41" s="15">
        <v>170</v>
      </c>
      <c r="D41" s="15">
        <v>173</v>
      </c>
      <c r="E41" s="15">
        <v>7</v>
      </c>
      <c r="F41" s="14">
        <v>7</v>
      </c>
      <c r="G41" s="14">
        <v>120</v>
      </c>
      <c r="H41" s="14">
        <v>114</v>
      </c>
      <c r="I41" s="16">
        <f>C41/F41</f>
        <v>24.285714285714285</v>
      </c>
      <c r="J41" s="16">
        <f>D41/E41</f>
        <v>24.714285714285715</v>
      </c>
      <c r="K41" s="16">
        <f>G41/F41</f>
        <v>17.142857142857142</v>
      </c>
      <c r="L41" s="16">
        <f>H41/E41</f>
        <v>16.285714285714285</v>
      </c>
      <c r="M41" s="17">
        <f t="shared" si="23"/>
        <v>8.5</v>
      </c>
      <c r="N41" s="17">
        <f>D41/(H41/6)</f>
        <v>9.1052631578947363</v>
      </c>
      <c r="O41" s="15">
        <v>1</v>
      </c>
      <c r="P41" s="15">
        <v>1</v>
      </c>
      <c r="Q41" s="15">
        <v>0</v>
      </c>
      <c r="R41" s="15">
        <v>0</v>
      </c>
      <c r="S41" s="15">
        <v>1</v>
      </c>
      <c r="T41" s="15">
        <v>1</v>
      </c>
      <c r="U41" s="15">
        <v>1</v>
      </c>
      <c r="V41" s="14">
        <f t="shared" si="15"/>
        <v>170</v>
      </c>
      <c r="W41" s="14">
        <v>14</v>
      </c>
      <c r="X41" s="18">
        <f t="shared" si="20"/>
        <v>0.32941176470588235</v>
      </c>
      <c r="Y41" s="14">
        <v>6</v>
      </c>
      <c r="Z41" s="18">
        <f>Y41*6/C41</f>
        <v>0.21176470588235294</v>
      </c>
      <c r="AA41" s="19">
        <f>X41+Z41</f>
        <v>0.54117647058823526</v>
      </c>
      <c r="AB41" s="97"/>
      <c r="AC41" s="23"/>
      <c r="AD41" s="23"/>
      <c r="AE41" s="23"/>
    </row>
    <row r="42" spans="1:31">
      <c r="A42" s="12" t="s">
        <v>62</v>
      </c>
      <c r="B42" s="13">
        <v>1</v>
      </c>
      <c r="C42" s="14">
        <v>166</v>
      </c>
      <c r="D42" s="14">
        <v>165</v>
      </c>
      <c r="E42" s="14">
        <v>7</v>
      </c>
      <c r="F42" s="14">
        <v>4</v>
      </c>
      <c r="G42" s="14">
        <v>108</v>
      </c>
      <c r="H42" s="14">
        <v>120</v>
      </c>
      <c r="I42" s="16">
        <f t="shared" si="12"/>
        <v>41.5</v>
      </c>
      <c r="J42" s="16">
        <f t="shared" si="13"/>
        <v>23.571428571428573</v>
      </c>
      <c r="K42" s="16">
        <f t="shared" si="14"/>
        <v>27</v>
      </c>
      <c r="L42" s="16">
        <f>H42/E42</f>
        <v>17.142857142857142</v>
      </c>
      <c r="M42" s="17">
        <f t="shared" si="23"/>
        <v>9.2222222222222214</v>
      </c>
      <c r="N42" s="17">
        <f t="shared" si="23"/>
        <v>8.25</v>
      </c>
      <c r="O42" s="15">
        <v>1</v>
      </c>
      <c r="P42" s="15">
        <v>1</v>
      </c>
      <c r="Q42" s="15">
        <v>0</v>
      </c>
      <c r="R42" s="15">
        <v>2</v>
      </c>
      <c r="S42" s="15">
        <v>1</v>
      </c>
      <c r="T42" s="144">
        <v>1</v>
      </c>
      <c r="U42" s="15">
        <v>1</v>
      </c>
      <c r="V42" s="14">
        <f t="shared" si="15"/>
        <v>166</v>
      </c>
      <c r="W42" s="14">
        <v>15</v>
      </c>
      <c r="X42" s="18">
        <f t="shared" si="20"/>
        <v>0.36144578313253012</v>
      </c>
      <c r="Y42" s="14">
        <v>5</v>
      </c>
      <c r="Z42" s="18">
        <f t="shared" si="16"/>
        <v>0.18072289156626506</v>
      </c>
      <c r="AA42" s="19">
        <f t="shared" si="17"/>
        <v>0.54216867469879515</v>
      </c>
      <c r="AB42" s="145" t="s">
        <v>49</v>
      </c>
      <c r="AC42" s="23"/>
      <c r="AD42" s="23"/>
      <c r="AE42" s="23"/>
    </row>
    <row r="43" spans="1:31">
      <c r="A43" s="25" t="s">
        <v>33</v>
      </c>
      <c r="B43" s="13">
        <v>1</v>
      </c>
      <c r="C43" s="14">
        <v>178</v>
      </c>
      <c r="D43" s="14">
        <v>174</v>
      </c>
      <c r="E43" s="14">
        <v>8</v>
      </c>
      <c r="F43" s="14">
        <v>7</v>
      </c>
      <c r="G43" s="14">
        <v>119</v>
      </c>
      <c r="H43" s="14">
        <v>120</v>
      </c>
      <c r="I43" s="16">
        <f t="shared" si="12"/>
        <v>25.428571428571427</v>
      </c>
      <c r="J43" s="16">
        <f t="shared" si="13"/>
        <v>21.75</v>
      </c>
      <c r="K43" s="16">
        <f t="shared" si="14"/>
        <v>17</v>
      </c>
      <c r="L43" s="16">
        <f>H43/E43</f>
        <v>15</v>
      </c>
      <c r="M43" s="17">
        <f t="shared" si="23"/>
        <v>8.9747899159663866</v>
      </c>
      <c r="N43" s="17">
        <f t="shared" si="23"/>
        <v>8.6999999999999993</v>
      </c>
      <c r="O43" s="15">
        <v>1</v>
      </c>
      <c r="P43" s="15">
        <v>1</v>
      </c>
      <c r="Q43" s="15">
        <v>0</v>
      </c>
      <c r="R43" s="15">
        <v>0</v>
      </c>
      <c r="S43" s="15">
        <v>1</v>
      </c>
      <c r="T43" s="15">
        <v>1</v>
      </c>
      <c r="U43" s="15">
        <v>1</v>
      </c>
      <c r="V43" s="14">
        <f t="shared" si="15"/>
        <v>178</v>
      </c>
      <c r="W43" s="14">
        <v>14</v>
      </c>
      <c r="X43" s="18">
        <f t="shared" si="20"/>
        <v>0.3146067415730337</v>
      </c>
      <c r="Y43" s="14">
        <v>7</v>
      </c>
      <c r="Z43" s="18">
        <f t="shared" si="16"/>
        <v>0.23595505617977527</v>
      </c>
      <c r="AA43" s="19">
        <f t="shared" si="17"/>
        <v>0.550561797752809</v>
      </c>
      <c r="AB43" s="24"/>
      <c r="AC43" s="23"/>
      <c r="AD43" s="23"/>
      <c r="AE43" s="23"/>
    </row>
    <row r="44" spans="1:31">
      <c r="A44" s="25" t="s">
        <v>62</v>
      </c>
      <c r="B44" s="13">
        <v>1</v>
      </c>
      <c r="C44" s="14">
        <v>146</v>
      </c>
      <c r="D44" s="14">
        <v>168</v>
      </c>
      <c r="E44" s="14">
        <v>7</v>
      </c>
      <c r="F44" s="14">
        <v>9</v>
      </c>
      <c r="G44" s="14">
        <v>120</v>
      </c>
      <c r="H44" s="14">
        <v>120</v>
      </c>
      <c r="I44" s="16">
        <f t="shared" si="12"/>
        <v>16.222222222222221</v>
      </c>
      <c r="J44" s="16">
        <f t="shared" si="13"/>
        <v>24</v>
      </c>
      <c r="K44" s="16">
        <f t="shared" si="14"/>
        <v>13.333333333333334</v>
      </c>
      <c r="L44" s="16">
        <f>H44/E44</f>
        <v>17.142857142857142</v>
      </c>
      <c r="M44" s="17">
        <f t="shared" si="23"/>
        <v>7.3</v>
      </c>
      <c r="N44" s="17">
        <f t="shared" si="23"/>
        <v>8.4</v>
      </c>
      <c r="O44" s="15">
        <v>0</v>
      </c>
      <c r="P44" s="15">
        <v>1</v>
      </c>
      <c r="Q44" s="15">
        <v>0</v>
      </c>
      <c r="R44" s="15">
        <v>1</v>
      </c>
      <c r="S44" s="15">
        <v>0</v>
      </c>
      <c r="T44" s="15">
        <v>0</v>
      </c>
      <c r="U44" s="15">
        <v>1</v>
      </c>
      <c r="V44" s="14">
        <f t="shared" si="15"/>
        <v>146</v>
      </c>
      <c r="W44" s="14">
        <v>8</v>
      </c>
      <c r="X44" s="18">
        <f t="shared" si="20"/>
        <v>0.21917808219178081</v>
      </c>
      <c r="Y44" s="14">
        <v>4</v>
      </c>
      <c r="Z44" s="18">
        <f t="shared" si="16"/>
        <v>0.16438356164383561</v>
      </c>
      <c r="AA44" s="19">
        <f t="shared" si="17"/>
        <v>0.38356164383561642</v>
      </c>
      <c r="AB44" s="23"/>
      <c r="AC44" s="23"/>
      <c r="AD44" s="23"/>
      <c r="AE44" s="23"/>
    </row>
    <row r="45" spans="1:31">
      <c r="A45" s="27" t="s">
        <v>28</v>
      </c>
      <c r="B45" s="28">
        <f t="shared" ref="B45:H45" si="33">SUM(B33:B44)</f>
        <v>10</v>
      </c>
      <c r="C45" s="29">
        <f t="shared" si="33"/>
        <v>1707</v>
      </c>
      <c r="D45" s="29">
        <f t="shared" si="33"/>
        <v>1758</v>
      </c>
      <c r="E45" s="29">
        <f t="shared" si="33"/>
        <v>61</v>
      </c>
      <c r="F45" s="29">
        <f t="shared" si="33"/>
        <v>62</v>
      </c>
      <c r="G45" s="29">
        <f t="shared" si="33"/>
        <v>1181</v>
      </c>
      <c r="H45" s="29">
        <f t="shared" si="33"/>
        <v>1185</v>
      </c>
      <c r="I45" s="30">
        <f t="shared" si="12"/>
        <v>27.532258064516128</v>
      </c>
      <c r="J45" s="30">
        <f t="shared" si="13"/>
        <v>28.819672131147541</v>
      </c>
      <c r="K45" s="30">
        <f t="shared" si="14"/>
        <v>19.048387096774192</v>
      </c>
      <c r="L45" s="30">
        <f>H45/E45</f>
        <v>19.42622950819672</v>
      </c>
      <c r="M45" s="31">
        <f t="shared" si="23"/>
        <v>8.6723116003386949</v>
      </c>
      <c r="N45" s="31">
        <f t="shared" si="23"/>
        <v>8.9012658227848096</v>
      </c>
      <c r="O45" s="29">
        <f t="shared" ref="O45:S45" si="34">SUM(O33:O44)</f>
        <v>7</v>
      </c>
      <c r="P45" s="29">
        <f>SUM(P33:P44)</f>
        <v>8</v>
      </c>
      <c r="Q45" s="29">
        <f t="shared" si="34"/>
        <v>1</v>
      </c>
      <c r="R45" s="29">
        <f t="shared" si="34"/>
        <v>7</v>
      </c>
      <c r="S45" s="29">
        <f t="shared" si="34"/>
        <v>11</v>
      </c>
      <c r="T45" s="29">
        <f>SUM(T33:T44)</f>
        <v>9</v>
      </c>
      <c r="U45" s="29">
        <f>SUM(U33:U44)</f>
        <v>12</v>
      </c>
      <c r="V45" s="28">
        <f t="shared" si="15"/>
        <v>170.7</v>
      </c>
      <c r="W45" s="29">
        <f>SUM(W33:W44)</f>
        <v>137</v>
      </c>
      <c r="X45" s="32">
        <f t="shared" si="20"/>
        <v>0.32103104862331577</v>
      </c>
      <c r="Y45" s="29">
        <f>SUM(Y33:Y44)</f>
        <v>72</v>
      </c>
      <c r="Z45" s="32">
        <f t="shared" si="16"/>
        <v>0.2530755711775044</v>
      </c>
      <c r="AA45" s="33">
        <f t="shared" si="17"/>
        <v>0.57410661980082023</v>
      </c>
      <c r="AB45" s="23"/>
      <c r="AC45" s="23"/>
      <c r="AD45" s="23"/>
      <c r="AE45" s="23"/>
    </row>
    <row r="46" spans="1:31">
      <c r="A46" s="41" t="s">
        <v>33</v>
      </c>
      <c r="B46" s="2" t="s">
        <v>1</v>
      </c>
      <c r="C46" s="3" t="s">
        <v>2</v>
      </c>
      <c r="D46" s="3" t="s">
        <v>2</v>
      </c>
      <c r="E46" s="4" t="s">
        <v>3</v>
      </c>
      <c r="F46" s="4" t="s">
        <v>4</v>
      </c>
      <c r="G46" s="3" t="s">
        <v>5</v>
      </c>
      <c r="H46" s="3" t="s">
        <v>5</v>
      </c>
      <c r="I46" s="3" t="s">
        <v>6</v>
      </c>
      <c r="J46" s="3" t="s">
        <v>6</v>
      </c>
      <c r="K46" s="3" t="s">
        <v>7</v>
      </c>
      <c r="L46" s="3" t="s">
        <v>7</v>
      </c>
      <c r="M46" s="3" t="s">
        <v>8</v>
      </c>
      <c r="N46" s="3" t="s">
        <v>8</v>
      </c>
      <c r="O46" s="5">
        <v>150</v>
      </c>
      <c r="P46" s="5">
        <v>150</v>
      </c>
      <c r="Q46" s="5" t="s">
        <v>9</v>
      </c>
      <c r="R46" s="3">
        <v>50</v>
      </c>
      <c r="S46" s="3">
        <v>50</v>
      </c>
      <c r="T46" s="3" t="s">
        <v>30</v>
      </c>
      <c r="U46" s="3" t="s">
        <v>30</v>
      </c>
      <c r="V46" s="3" t="s">
        <v>10</v>
      </c>
      <c r="W46" s="2" t="s">
        <v>11</v>
      </c>
      <c r="X46" s="2" t="s">
        <v>12</v>
      </c>
      <c r="Y46" s="2" t="s">
        <v>13</v>
      </c>
      <c r="Z46" s="2" t="s">
        <v>12</v>
      </c>
      <c r="AA46" s="2" t="s">
        <v>14</v>
      </c>
      <c r="AB46" s="23"/>
      <c r="AC46" s="23"/>
      <c r="AD46" s="23"/>
      <c r="AE46" s="23"/>
    </row>
    <row r="47" spans="1:31">
      <c r="A47" s="34"/>
      <c r="B47" s="7"/>
      <c r="C47" s="3" t="s">
        <v>15</v>
      </c>
      <c r="D47" s="3" t="s">
        <v>21</v>
      </c>
      <c r="E47" s="8" t="s">
        <v>17</v>
      </c>
      <c r="F47" s="8" t="s">
        <v>18</v>
      </c>
      <c r="G47" s="3" t="s">
        <v>19</v>
      </c>
      <c r="H47" s="3" t="s">
        <v>20</v>
      </c>
      <c r="I47" s="3" t="s">
        <v>15</v>
      </c>
      <c r="J47" s="3" t="s">
        <v>21</v>
      </c>
      <c r="K47" s="3" t="s">
        <v>22</v>
      </c>
      <c r="L47" s="3" t="s">
        <v>23</v>
      </c>
      <c r="M47" s="3" t="s">
        <v>15</v>
      </c>
      <c r="N47" s="3" t="s">
        <v>21</v>
      </c>
      <c r="O47" s="2" t="s">
        <v>24</v>
      </c>
      <c r="P47" s="2" t="s">
        <v>25</v>
      </c>
      <c r="Q47" s="2"/>
      <c r="R47" s="52" t="s">
        <v>24</v>
      </c>
      <c r="S47" s="53" t="s">
        <v>25</v>
      </c>
      <c r="T47" s="53" t="s">
        <v>24</v>
      </c>
      <c r="U47" s="53" t="s">
        <v>25</v>
      </c>
      <c r="V47" s="10"/>
      <c r="W47" s="11"/>
      <c r="X47" s="11"/>
      <c r="Y47" s="10"/>
      <c r="Z47" s="10"/>
      <c r="AA47" s="10"/>
      <c r="AB47" s="23"/>
      <c r="AC47" s="23"/>
      <c r="AD47" s="23"/>
      <c r="AE47" s="23"/>
    </row>
    <row r="48" spans="1:31">
      <c r="A48" s="118" t="s">
        <v>36</v>
      </c>
      <c r="B48" s="54">
        <v>1</v>
      </c>
      <c r="C48" s="139">
        <v>210</v>
      </c>
      <c r="D48" s="14">
        <v>197</v>
      </c>
      <c r="E48" s="14">
        <v>5</v>
      </c>
      <c r="F48" s="14">
        <v>6</v>
      </c>
      <c r="G48" s="14">
        <v>120</v>
      </c>
      <c r="H48" s="14">
        <v>120</v>
      </c>
      <c r="I48" s="16">
        <f t="shared" si="12"/>
        <v>35</v>
      </c>
      <c r="J48" s="16">
        <f t="shared" si="13"/>
        <v>39.4</v>
      </c>
      <c r="K48" s="16">
        <f t="shared" si="14"/>
        <v>20</v>
      </c>
      <c r="L48" s="16">
        <f>H48/E48</f>
        <v>24</v>
      </c>
      <c r="M48" s="17">
        <f t="shared" si="23"/>
        <v>10.5</v>
      </c>
      <c r="N48" s="17">
        <f t="shared" si="23"/>
        <v>9.85</v>
      </c>
      <c r="O48" s="15">
        <v>1</v>
      </c>
      <c r="P48" s="15">
        <v>1</v>
      </c>
      <c r="Q48" s="139">
        <v>1</v>
      </c>
      <c r="R48" s="15">
        <v>2</v>
      </c>
      <c r="S48" s="15">
        <v>1</v>
      </c>
      <c r="T48" s="15">
        <v>2</v>
      </c>
      <c r="U48" s="15">
        <v>0</v>
      </c>
      <c r="V48" s="14">
        <f t="shared" si="15"/>
        <v>210</v>
      </c>
      <c r="W48" s="14">
        <v>15</v>
      </c>
      <c r="X48" s="18">
        <f t="shared" si="20"/>
        <v>0.2857142857142857</v>
      </c>
      <c r="Y48" s="14">
        <v>12</v>
      </c>
      <c r="Z48" s="18">
        <f t="shared" si="16"/>
        <v>0.34285714285714286</v>
      </c>
      <c r="AA48" s="19">
        <f t="shared" si="17"/>
        <v>0.62857142857142856</v>
      </c>
      <c r="AB48" s="23"/>
      <c r="AC48" s="23"/>
      <c r="AD48" s="23"/>
      <c r="AE48" s="23"/>
    </row>
    <row r="49" spans="1:31">
      <c r="A49" s="25" t="s">
        <v>29</v>
      </c>
      <c r="B49" s="20">
        <v>1</v>
      </c>
      <c r="C49" s="15">
        <v>198</v>
      </c>
      <c r="D49" s="15">
        <v>155</v>
      </c>
      <c r="E49" s="20">
        <v>9</v>
      </c>
      <c r="F49" s="15">
        <v>9</v>
      </c>
      <c r="G49" s="14">
        <v>120</v>
      </c>
      <c r="H49" s="14">
        <v>118</v>
      </c>
      <c r="I49" s="16">
        <f t="shared" si="12"/>
        <v>22</v>
      </c>
      <c r="J49" s="16">
        <f t="shared" si="13"/>
        <v>17.222222222222221</v>
      </c>
      <c r="K49" s="16">
        <f t="shared" si="14"/>
        <v>13.333333333333334</v>
      </c>
      <c r="L49" s="16">
        <f>H49/E49</f>
        <v>13.111111111111111</v>
      </c>
      <c r="M49" s="17">
        <f t="shared" si="23"/>
        <v>9.9</v>
      </c>
      <c r="N49" s="17">
        <f t="shared" si="23"/>
        <v>7.8813559322033893</v>
      </c>
      <c r="O49" s="15">
        <v>1</v>
      </c>
      <c r="P49" s="15">
        <v>1</v>
      </c>
      <c r="Q49" s="15">
        <v>0</v>
      </c>
      <c r="R49" s="15">
        <v>0</v>
      </c>
      <c r="S49" s="15">
        <v>2</v>
      </c>
      <c r="T49" s="15">
        <v>2</v>
      </c>
      <c r="U49" s="15">
        <v>1</v>
      </c>
      <c r="V49" s="14">
        <f t="shared" si="15"/>
        <v>198</v>
      </c>
      <c r="W49" s="14">
        <v>15</v>
      </c>
      <c r="X49" s="18">
        <f t="shared" si="20"/>
        <v>0.30303030303030304</v>
      </c>
      <c r="Y49" s="14">
        <v>10</v>
      </c>
      <c r="Z49" s="18">
        <f t="shared" si="16"/>
        <v>0.30303030303030304</v>
      </c>
      <c r="AA49" s="19">
        <f t="shared" si="17"/>
        <v>0.60606060606060608</v>
      </c>
      <c r="AB49" s="95"/>
      <c r="AC49" s="23"/>
      <c r="AD49" s="23"/>
      <c r="AE49" s="23"/>
    </row>
    <row r="50" spans="1:31">
      <c r="A50" s="122" t="s">
        <v>31</v>
      </c>
      <c r="B50" s="55"/>
      <c r="C50" s="121" t="s">
        <v>55</v>
      </c>
      <c r="D50" s="121" t="s">
        <v>56</v>
      </c>
      <c r="E50" s="15"/>
      <c r="F50" s="15"/>
      <c r="G50" s="14"/>
      <c r="H50" s="14"/>
      <c r="I50" s="16" t="e">
        <f t="shared" si="12"/>
        <v>#VALUE!</v>
      </c>
      <c r="J50" s="16" t="e">
        <f t="shared" si="13"/>
        <v>#VALUE!</v>
      </c>
      <c r="K50" s="16" t="e">
        <f t="shared" si="14"/>
        <v>#DIV/0!</v>
      </c>
      <c r="L50" s="16">
        <f t="shared" ref="L50:L56" si="35">H49/E49</f>
        <v>13.111111111111111</v>
      </c>
      <c r="M50" s="17" t="e">
        <f t="shared" si="23"/>
        <v>#VALUE!</v>
      </c>
      <c r="N50" s="17" t="e">
        <f t="shared" si="23"/>
        <v>#VALUE!</v>
      </c>
      <c r="O50" s="15"/>
      <c r="P50" s="15"/>
      <c r="Q50" s="15"/>
      <c r="R50" s="15"/>
      <c r="S50" s="15"/>
      <c r="T50" s="15"/>
      <c r="U50" s="15"/>
      <c r="V50" s="14" t="e">
        <f t="shared" si="15"/>
        <v>#VALUE!</v>
      </c>
      <c r="W50" s="14"/>
      <c r="X50" s="18" t="e">
        <f t="shared" si="20"/>
        <v>#VALUE!</v>
      </c>
      <c r="Y50" s="14"/>
      <c r="Z50" s="18" t="e">
        <f t="shared" si="16"/>
        <v>#VALUE!</v>
      </c>
      <c r="AA50" s="19" t="e">
        <f t="shared" si="17"/>
        <v>#VALUE!</v>
      </c>
      <c r="AB50" s="23"/>
      <c r="AC50" s="23"/>
      <c r="AD50" s="23"/>
      <c r="AE50" s="23"/>
    </row>
    <row r="51" spans="1:31">
      <c r="A51" s="25" t="s">
        <v>62</v>
      </c>
      <c r="B51" s="55">
        <v>1</v>
      </c>
      <c r="C51" s="15">
        <v>181</v>
      </c>
      <c r="D51" s="15">
        <v>182</v>
      </c>
      <c r="E51" s="15">
        <v>1</v>
      </c>
      <c r="F51" s="15">
        <v>4</v>
      </c>
      <c r="G51" s="14">
        <v>120</v>
      </c>
      <c r="H51" s="14">
        <v>120</v>
      </c>
      <c r="I51" s="16">
        <f t="shared" si="12"/>
        <v>45.25</v>
      </c>
      <c r="J51" s="16">
        <f t="shared" si="13"/>
        <v>182</v>
      </c>
      <c r="K51" s="16">
        <f t="shared" si="14"/>
        <v>30</v>
      </c>
      <c r="L51" s="16" t="e">
        <f>H50/E50</f>
        <v>#DIV/0!</v>
      </c>
      <c r="M51" s="17">
        <f t="shared" ref="M51:N60" si="36">C51/(G51/6)</f>
        <v>9.0500000000000007</v>
      </c>
      <c r="N51" s="17">
        <f t="shared" si="36"/>
        <v>9.1</v>
      </c>
      <c r="O51" s="15">
        <v>1</v>
      </c>
      <c r="P51" s="15">
        <v>1</v>
      </c>
      <c r="Q51" s="15">
        <v>0</v>
      </c>
      <c r="R51" s="15">
        <v>2</v>
      </c>
      <c r="S51" s="15">
        <v>2</v>
      </c>
      <c r="T51" s="15">
        <v>1</v>
      </c>
      <c r="U51" s="15">
        <v>2</v>
      </c>
      <c r="V51" s="14">
        <f t="shared" si="15"/>
        <v>181</v>
      </c>
      <c r="W51" s="14">
        <v>16</v>
      </c>
      <c r="X51" s="18">
        <f t="shared" si="20"/>
        <v>0.35359116022099446</v>
      </c>
      <c r="Y51" s="14">
        <v>8</v>
      </c>
      <c r="Z51" s="18">
        <f t="shared" si="16"/>
        <v>0.26519337016574585</v>
      </c>
      <c r="AA51" s="19">
        <f t="shared" si="17"/>
        <v>0.61878453038674031</v>
      </c>
      <c r="AB51" s="23"/>
      <c r="AC51" s="23"/>
      <c r="AD51" s="23"/>
      <c r="AE51" s="23"/>
    </row>
    <row r="52" spans="1:31">
      <c r="A52" s="91" t="s">
        <v>69</v>
      </c>
      <c r="B52" s="55">
        <v>1</v>
      </c>
      <c r="C52" s="15">
        <v>185</v>
      </c>
      <c r="D52" s="15">
        <v>179</v>
      </c>
      <c r="E52" s="15">
        <v>8</v>
      </c>
      <c r="F52" s="15">
        <v>4</v>
      </c>
      <c r="G52" s="14">
        <v>120</v>
      </c>
      <c r="H52" s="14">
        <v>120</v>
      </c>
      <c r="I52" s="16">
        <f t="shared" ref="I52" si="37">C52/F52</f>
        <v>46.25</v>
      </c>
      <c r="J52" s="16">
        <f t="shared" ref="J52" si="38">D52/E52</f>
        <v>22.375</v>
      </c>
      <c r="K52" s="16">
        <f t="shared" ref="K52" si="39">G52/F52</f>
        <v>30</v>
      </c>
      <c r="L52" s="16" t="e">
        <f>H50/E50</f>
        <v>#DIV/0!</v>
      </c>
      <c r="M52" s="17">
        <f t="shared" ref="M52" si="40">C52/(G52/6)</f>
        <v>9.25</v>
      </c>
      <c r="N52" s="17">
        <f t="shared" ref="N52" si="41">D52/(H52/6)</f>
        <v>8.9499999999999993</v>
      </c>
      <c r="O52" s="15">
        <v>1</v>
      </c>
      <c r="P52" s="15">
        <v>1</v>
      </c>
      <c r="Q52" s="15">
        <v>0</v>
      </c>
      <c r="R52" s="15">
        <v>1</v>
      </c>
      <c r="S52" s="15">
        <v>1</v>
      </c>
      <c r="T52" s="15">
        <v>1</v>
      </c>
      <c r="U52" s="15">
        <v>0</v>
      </c>
      <c r="V52" s="14">
        <f t="shared" ref="V52" si="42">C52/B52</f>
        <v>185</v>
      </c>
      <c r="W52" s="14">
        <v>16</v>
      </c>
      <c r="X52" s="18">
        <f t="shared" ref="X52" si="43">W52*4/C52</f>
        <v>0.34594594594594597</v>
      </c>
      <c r="Y52" s="14">
        <v>7</v>
      </c>
      <c r="Z52" s="18">
        <f t="shared" ref="Z52" si="44">Y52*6/C52</f>
        <v>0.22702702702702704</v>
      </c>
      <c r="AA52" s="19">
        <f t="shared" ref="AA52" si="45">X52+Z52</f>
        <v>0.572972972972973</v>
      </c>
      <c r="AB52" s="23"/>
      <c r="AC52" s="23"/>
      <c r="AD52" s="23"/>
      <c r="AE52" s="23"/>
    </row>
    <row r="53" spans="1:31">
      <c r="A53" s="25" t="s">
        <v>64</v>
      </c>
      <c r="B53" s="55">
        <v>1</v>
      </c>
      <c r="C53" s="15">
        <v>190</v>
      </c>
      <c r="D53" s="15">
        <v>139</v>
      </c>
      <c r="E53" s="15">
        <v>10</v>
      </c>
      <c r="F53" s="15">
        <v>5</v>
      </c>
      <c r="G53" s="14">
        <v>120</v>
      </c>
      <c r="H53" s="14">
        <v>113</v>
      </c>
      <c r="I53" s="16">
        <f t="shared" si="12"/>
        <v>38</v>
      </c>
      <c r="J53" s="16">
        <f t="shared" si="13"/>
        <v>13.9</v>
      </c>
      <c r="K53" s="16">
        <f t="shared" si="14"/>
        <v>24</v>
      </c>
      <c r="L53" s="16">
        <f>H51/E51</f>
        <v>120</v>
      </c>
      <c r="M53" s="17">
        <f t="shared" si="36"/>
        <v>9.5</v>
      </c>
      <c r="N53" s="17">
        <f t="shared" si="36"/>
        <v>7.3805309734513278</v>
      </c>
      <c r="O53" s="15">
        <v>1</v>
      </c>
      <c r="P53" s="15">
        <v>0</v>
      </c>
      <c r="Q53" s="15">
        <v>0</v>
      </c>
      <c r="R53" s="15">
        <v>1</v>
      </c>
      <c r="S53" s="15">
        <v>0</v>
      </c>
      <c r="T53" s="15">
        <v>1</v>
      </c>
      <c r="U53" s="15">
        <v>1</v>
      </c>
      <c r="V53" s="14">
        <f t="shared" si="15"/>
        <v>190</v>
      </c>
      <c r="W53" s="14">
        <v>20</v>
      </c>
      <c r="X53" s="18">
        <f t="shared" si="20"/>
        <v>0.42105263157894735</v>
      </c>
      <c r="Y53" s="14">
        <v>7</v>
      </c>
      <c r="Z53" s="18">
        <f t="shared" si="16"/>
        <v>0.22105263157894736</v>
      </c>
      <c r="AA53" s="19">
        <f t="shared" si="17"/>
        <v>0.64210526315789473</v>
      </c>
      <c r="AB53" s="23"/>
      <c r="AC53" s="23"/>
      <c r="AD53" s="23"/>
      <c r="AE53" s="23"/>
    </row>
    <row r="54" spans="1:31">
      <c r="A54" s="25" t="s">
        <v>66</v>
      </c>
      <c r="B54" s="55">
        <v>1</v>
      </c>
      <c r="C54" s="15">
        <v>184</v>
      </c>
      <c r="D54" s="15">
        <v>186</v>
      </c>
      <c r="E54" s="15">
        <v>5</v>
      </c>
      <c r="F54" s="15">
        <v>7</v>
      </c>
      <c r="G54" s="14">
        <v>120</v>
      </c>
      <c r="H54" s="14">
        <v>114</v>
      </c>
      <c r="I54" s="16">
        <f t="shared" si="12"/>
        <v>26.285714285714285</v>
      </c>
      <c r="J54" s="16">
        <f t="shared" si="13"/>
        <v>37.200000000000003</v>
      </c>
      <c r="K54" s="16">
        <f t="shared" si="14"/>
        <v>17.142857142857142</v>
      </c>
      <c r="L54" s="16">
        <f t="shared" si="35"/>
        <v>11.3</v>
      </c>
      <c r="M54" s="17">
        <f t="shared" si="36"/>
        <v>9.1999999999999993</v>
      </c>
      <c r="N54" s="17">
        <f t="shared" si="36"/>
        <v>9.7894736842105257</v>
      </c>
      <c r="O54" s="15">
        <v>1</v>
      </c>
      <c r="P54" s="15">
        <v>1</v>
      </c>
      <c r="Q54" s="15">
        <v>0</v>
      </c>
      <c r="R54" s="15">
        <v>0</v>
      </c>
      <c r="S54" s="15">
        <v>1</v>
      </c>
      <c r="T54" s="15">
        <v>2</v>
      </c>
      <c r="U54" s="15">
        <v>1</v>
      </c>
      <c r="V54" s="14">
        <f t="shared" si="15"/>
        <v>184</v>
      </c>
      <c r="W54" s="14">
        <v>17</v>
      </c>
      <c r="X54" s="18">
        <f t="shared" si="20"/>
        <v>0.36956521739130432</v>
      </c>
      <c r="Y54" s="14">
        <v>9</v>
      </c>
      <c r="Z54" s="18">
        <f t="shared" si="16"/>
        <v>0.29347826086956524</v>
      </c>
      <c r="AA54" s="19">
        <f t="shared" si="17"/>
        <v>0.66304347826086962</v>
      </c>
      <c r="AB54" s="96"/>
      <c r="AC54" s="23"/>
      <c r="AD54" s="23"/>
      <c r="AE54" s="23"/>
    </row>
    <row r="55" spans="1:31">
      <c r="A55" s="25" t="s">
        <v>62</v>
      </c>
      <c r="B55" s="13">
        <v>1</v>
      </c>
      <c r="C55" s="14">
        <v>168</v>
      </c>
      <c r="D55" s="14">
        <v>169</v>
      </c>
      <c r="E55" s="14">
        <v>0</v>
      </c>
      <c r="F55" s="14">
        <v>5</v>
      </c>
      <c r="G55" s="14">
        <v>120</v>
      </c>
      <c r="H55" s="14">
        <v>99</v>
      </c>
      <c r="I55" s="16">
        <f t="shared" si="12"/>
        <v>33.6</v>
      </c>
      <c r="J55" s="16" t="e">
        <f t="shared" si="13"/>
        <v>#DIV/0!</v>
      </c>
      <c r="K55" s="16">
        <f t="shared" si="14"/>
        <v>24</v>
      </c>
      <c r="L55" s="16">
        <f t="shared" si="35"/>
        <v>22.8</v>
      </c>
      <c r="M55" s="17">
        <f t="shared" si="36"/>
        <v>8.4</v>
      </c>
      <c r="N55" s="17">
        <f t="shared" si="36"/>
        <v>10.242424242424242</v>
      </c>
      <c r="O55" s="15">
        <v>1</v>
      </c>
      <c r="P55" s="15">
        <v>1</v>
      </c>
      <c r="Q55" s="15">
        <v>0</v>
      </c>
      <c r="R55" s="15">
        <v>1</v>
      </c>
      <c r="S55" s="135">
        <v>2</v>
      </c>
      <c r="T55" s="15">
        <v>1</v>
      </c>
      <c r="U55" s="135">
        <v>1</v>
      </c>
      <c r="V55" s="14">
        <f t="shared" si="15"/>
        <v>168</v>
      </c>
      <c r="W55" s="14">
        <v>14</v>
      </c>
      <c r="X55" s="18">
        <f t="shared" si="20"/>
        <v>0.33333333333333331</v>
      </c>
      <c r="Y55" s="14">
        <v>4</v>
      </c>
      <c r="Z55" s="18">
        <f t="shared" si="16"/>
        <v>0.14285714285714285</v>
      </c>
      <c r="AA55" s="19">
        <f t="shared" si="17"/>
        <v>0.47619047619047616</v>
      </c>
      <c r="AB55" s="141" t="s">
        <v>49</v>
      </c>
      <c r="AC55" s="23"/>
      <c r="AD55" s="23"/>
      <c r="AE55" s="23"/>
    </row>
    <row r="56" spans="1:31">
      <c r="A56" s="25" t="s">
        <v>66</v>
      </c>
      <c r="B56" s="13">
        <v>1</v>
      </c>
      <c r="C56" s="14">
        <v>141</v>
      </c>
      <c r="D56" s="14">
        <v>139</v>
      </c>
      <c r="E56" s="14">
        <v>6</v>
      </c>
      <c r="F56" s="14">
        <v>1</v>
      </c>
      <c r="G56" s="14">
        <v>105</v>
      </c>
      <c r="H56" s="14">
        <v>120</v>
      </c>
      <c r="I56" s="16">
        <f t="shared" si="12"/>
        <v>141</v>
      </c>
      <c r="J56" s="16">
        <f t="shared" si="13"/>
        <v>23.166666666666668</v>
      </c>
      <c r="K56" s="16">
        <f t="shared" si="14"/>
        <v>105</v>
      </c>
      <c r="L56" s="16" t="e">
        <f t="shared" si="35"/>
        <v>#DIV/0!</v>
      </c>
      <c r="M56" s="17">
        <f t="shared" si="36"/>
        <v>8.0571428571428569</v>
      </c>
      <c r="N56" s="17">
        <f t="shared" si="36"/>
        <v>6.95</v>
      </c>
      <c r="O56" s="15">
        <v>0</v>
      </c>
      <c r="P56" s="15">
        <v>0</v>
      </c>
      <c r="Q56" s="15">
        <v>0</v>
      </c>
      <c r="R56" s="15">
        <v>1</v>
      </c>
      <c r="S56" s="15">
        <v>0</v>
      </c>
      <c r="T56" s="15">
        <v>2</v>
      </c>
      <c r="U56" s="15">
        <v>1</v>
      </c>
      <c r="V56" s="14">
        <f t="shared" si="15"/>
        <v>141</v>
      </c>
      <c r="W56" s="14">
        <v>16</v>
      </c>
      <c r="X56" s="18">
        <v>0.04</v>
      </c>
      <c r="Y56" s="14">
        <v>4</v>
      </c>
      <c r="Z56" s="18">
        <f t="shared" si="16"/>
        <v>0.1702127659574468</v>
      </c>
      <c r="AA56" s="19">
        <f t="shared" si="17"/>
        <v>0.21021276595744681</v>
      </c>
      <c r="AB56" s="23"/>
      <c r="AC56" s="23"/>
      <c r="AD56" s="23"/>
      <c r="AE56" s="23"/>
    </row>
    <row r="57" spans="1:31">
      <c r="A57" s="25" t="s">
        <v>71</v>
      </c>
      <c r="B57" s="13">
        <v>1</v>
      </c>
      <c r="C57" s="14">
        <v>167</v>
      </c>
      <c r="D57" s="14">
        <v>168</v>
      </c>
      <c r="E57" s="14">
        <v>4</v>
      </c>
      <c r="F57" s="14">
        <v>5</v>
      </c>
      <c r="G57" s="14">
        <v>120</v>
      </c>
      <c r="H57" s="14">
        <v>113</v>
      </c>
      <c r="I57" s="16">
        <f t="shared" si="12"/>
        <v>33.4</v>
      </c>
      <c r="J57" s="16">
        <f t="shared" si="13"/>
        <v>42</v>
      </c>
      <c r="K57" s="16">
        <f t="shared" si="14"/>
        <v>24</v>
      </c>
      <c r="L57" s="16">
        <f>H54/E54</f>
        <v>22.8</v>
      </c>
      <c r="M57" s="17">
        <f t="shared" si="36"/>
        <v>8.35</v>
      </c>
      <c r="N57" s="17">
        <f t="shared" si="36"/>
        <v>8.9203539823008864</v>
      </c>
      <c r="O57" s="15">
        <v>1</v>
      </c>
      <c r="P57" s="15">
        <v>1</v>
      </c>
      <c r="Q57" s="15">
        <v>0</v>
      </c>
      <c r="R57" s="15">
        <v>2</v>
      </c>
      <c r="S57" s="15">
        <v>1</v>
      </c>
      <c r="T57" s="135">
        <v>1</v>
      </c>
      <c r="U57" s="135">
        <v>1</v>
      </c>
      <c r="V57" s="14">
        <f t="shared" si="15"/>
        <v>167</v>
      </c>
      <c r="W57" s="14">
        <v>15</v>
      </c>
      <c r="X57" s="18">
        <f t="shared" si="20"/>
        <v>0.3592814371257485</v>
      </c>
      <c r="Y57" s="14">
        <v>5</v>
      </c>
      <c r="Z57" s="18">
        <f t="shared" si="16"/>
        <v>0.17964071856287425</v>
      </c>
      <c r="AA57" s="19">
        <f t="shared" si="17"/>
        <v>0.53892215568862278</v>
      </c>
      <c r="AB57" s="141" t="s">
        <v>49</v>
      </c>
      <c r="AC57" s="23"/>
      <c r="AD57" s="23"/>
      <c r="AE57" s="23"/>
    </row>
    <row r="58" spans="1:31">
      <c r="A58" s="25" t="s">
        <v>67</v>
      </c>
      <c r="B58" s="13">
        <v>1</v>
      </c>
      <c r="C58" s="14">
        <v>174</v>
      </c>
      <c r="D58" s="14">
        <v>178</v>
      </c>
      <c r="E58" s="14">
        <v>7</v>
      </c>
      <c r="F58" s="14">
        <v>8</v>
      </c>
      <c r="G58" s="14">
        <v>120</v>
      </c>
      <c r="H58" s="14">
        <v>119</v>
      </c>
      <c r="I58" s="16">
        <f t="shared" si="12"/>
        <v>21.75</v>
      </c>
      <c r="J58" s="16">
        <f t="shared" si="13"/>
        <v>25.428571428571427</v>
      </c>
      <c r="K58" s="16">
        <f t="shared" si="14"/>
        <v>15</v>
      </c>
      <c r="L58" s="16" t="e">
        <f>H55/E55</f>
        <v>#DIV/0!</v>
      </c>
      <c r="M58" s="17">
        <f t="shared" si="36"/>
        <v>8.6999999999999993</v>
      </c>
      <c r="N58" s="17">
        <f t="shared" si="36"/>
        <v>8.9747899159663866</v>
      </c>
      <c r="O58" s="15">
        <v>1</v>
      </c>
      <c r="P58" s="15">
        <v>1</v>
      </c>
      <c r="Q58" s="15">
        <v>0</v>
      </c>
      <c r="R58" s="15">
        <v>1</v>
      </c>
      <c r="S58" s="15">
        <v>0</v>
      </c>
      <c r="T58" s="15">
        <v>1</v>
      </c>
      <c r="U58" s="15">
        <v>1</v>
      </c>
      <c r="V58" s="14">
        <f t="shared" si="15"/>
        <v>174</v>
      </c>
      <c r="W58" s="14">
        <v>13</v>
      </c>
      <c r="X58" s="18">
        <f t="shared" si="20"/>
        <v>0.2988505747126437</v>
      </c>
      <c r="Y58" s="14">
        <v>8</v>
      </c>
      <c r="Z58" s="18">
        <f t="shared" si="16"/>
        <v>0.27586206896551724</v>
      </c>
      <c r="AA58" s="19">
        <f t="shared" si="17"/>
        <v>0.57471264367816088</v>
      </c>
      <c r="AB58" s="23"/>
      <c r="AC58" s="23"/>
      <c r="AD58" s="23"/>
      <c r="AE58" s="23"/>
    </row>
    <row r="59" spans="1:31">
      <c r="A59" s="42"/>
      <c r="B59" s="13"/>
      <c r="C59" s="14"/>
      <c r="D59" s="14"/>
      <c r="E59" s="14"/>
      <c r="F59" s="14"/>
      <c r="G59" s="14"/>
      <c r="H59" s="14"/>
      <c r="I59" s="16" t="e">
        <f t="shared" si="12"/>
        <v>#DIV/0!</v>
      </c>
      <c r="J59" s="16" t="e">
        <f t="shared" si="13"/>
        <v>#DIV/0!</v>
      </c>
      <c r="K59" s="16" t="e">
        <f t="shared" si="14"/>
        <v>#DIV/0!</v>
      </c>
      <c r="L59" s="16">
        <f>H56/E56</f>
        <v>20</v>
      </c>
      <c r="M59" s="17" t="e">
        <f t="shared" si="36"/>
        <v>#DIV/0!</v>
      </c>
      <c r="N59" s="17" t="e">
        <f t="shared" si="36"/>
        <v>#DIV/0!</v>
      </c>
      <c r="O59" s="15"/>
      <c r="P59" s="15"/>
      <c r="Q59" s="15"/>
      <c r="R59" s="15"/>
      <c r="S59" s="15"/>
      <c r="T59" s="15"/>
      <c r="U59" s="15"/>
      <c r="V59" s="14" t="e">
        <f t="shared" si="15"/>
        <v>#DIV/0!</v>
      </c>
      <c r="W59" s="14"/>
      <c r="X59" s="18" t="e">
        <f t="shared" si="20"/>
        <v>#DIV/0!</v>
      </c>
      <c r="Y59" s="14"/>
      <c r="Z59" s="18" t="e">
        <f t="shared" si="16"/>
        <v>#DIV/0!</v>
      </c>
      <c r="AA59" s="19" t="e">
        <f t="shared" si="17"/>
        <v>#DIV/0!</v>
      </c>
      <c r="AB59" s="23"/>
      <c r="AC59" s="23"/>
      <c r="AD59" s="23"/>
      <c r="AE59" s="23"/>
    </row>
    <row r="60" spans="1:31">
      <c r="A60" s="27" t="s">
        <v>28</v>
      </c>
      <c r="B60" s="28">
        <f>SUM(B48:B59)</f>
        <v>10</v>
      </c>
      <c r="C60" s="29">
        <f t="shared" ref="C60:H60" si="46">SUM(C48:C59)</f>
        <v>1798</v>
      </c>
      <c r="D60" s="29">
        <f t="shared" si="46"/>
        <v>1692</v>
      </c>
      <c r="E60" s="29">
        <f t="shared" si="46"/>
        <v>55</v>
      </c>
      <c r="F60" s="29">
        <f t="shared" si="46"/>
        <v>54</v>
      </c>
      <c r="G60" s="29">
        <f t="shared" si="46"/>
        <v>1185</v>
      </c>
      <c r="H60" s="29">
        <f t="shared" si="46"/>
        <v>1156</v>
      </c>
      <c r="I60" s="30">
        <f t="shared" si="12"/>
        <v>33.296296296296298</v>
      </c>
      <c r="J60" s="30">
        <f t="shared" si="13"/>
        <v>30.763636363636362</v>
      </c>
      <c r="K60" s="30">
        <f t="shared" si="14"/>
        <v>21.944444444444443</v>
      </c>
      <c r="L60" s="30">
        <f>H60/E60</f>
        <v>21.018181818181819</v>
      </c>
      <c r="M60" s="31">
        <f t="shared" si="36"/>
        <v>9.1037974683544309</v>
      </c>
      <c r="N60" s="31">
        <f t="shared" si="36"/>
        <v>8.7820069204152258</v>
      </c>
      <c r="O60" s="29">
        <f t="shared" ref="O60:U60" si="47">SUM(O48:O59)</f>
        <v>9</v>
      </c>
      <c r="P60" s="29">
        <f>SUM(P48:P59)</f>
        <v>8</v>
      </c>
      <c r="Q60" s="29">
        <f t="shared" si="47"/>
        <v>1</v>
      </c>
      <c r="R60" s="29">
        <f t="shared" si="47"/>
        <v>11</v>
      </c>
      <c r="S60" s="29">
        <f t="shared" si="47"/>
        <v>10</v>
      </c>
      <c r="T60" s="29">
        <f t="shared" si="47"/>
        <v>14</v>
      </c>
      <c r="U60" s="29">
        <f t="shared" si="47"/>
        <v>9</v>
      </c>
      <c r="V60" s="28">
        <f t="shared" si="15"/>
        <v>179.8</v>
      </c>
      <c r="W60" s="29">
        <f>SUM(W48:W59)</f>
        <v>157</v>
      </c>
      <c r="X60" s="32">
        <f t="shared" si="20"/>
        <v>0.34927697441601779</v>
      </c>
      <c r="Y60" s="29">
        <f>SUM(Y48:Y59)</f>
        <v>74</v>
      </c>
      <c r="Z60" s="32">
        <f t="shared" si="16"/>
        <v>0.24694104560622915</v>
      </c>
      <c r="AA60" s="33">
        <f t="shared" si="17"/>
        <v>0.59621802002224689</v>
      </c>
      <c r="AB60" s="23"/>
      <c r="AC60" s="23"/>
      <c r="AD60" s="23"/>
      <c r="AE60" s="23"/>
    </row>
    <row r="61" spans="1:31">
      <c r="AB61" s="23"/>
      <c r="AC61" s="23"/>
      <c r="AD61" s="23"/>
      <c r="AE61" s="23"/>
    </row>
    <row r="62" spans="1:31">
      <c r="A62" s="41" t="s">
        <v>34</v>
      </c>
      <c r="B62" s="2" t="s">
        <v>1</v>
      </c>
      <c r="C62" s="3" t="s">
        <v>2</v>
      </c>
      <c r="D62" s="3" t="s">
        <v>2</v>
      </c>
      <c r="E62" s="4" t="s">
        <v>3</v>
      </c>
      <c r="F62" s="4" t="s">
        <v>4</v>
      </c>
      <c r="G62" s="3" t="s">
        <v>5</v>
      </c>
      <c r="H62" s="3" t="s">
        <v>5</v>
      </c>
      <c r="I62" s="3" t="s">
        <v>6</v>
      </c>
      <c r="J62" s="3" t="s">
        <v>6</v>
      </c>
      <c r="K62" s="3" t="s">
        <v>7</v>
      </c>
      <c r="L62" s="3" t="s">
        <v>7</v>
      </c>
      <c r="M62" s="3" t="s">
        <v>8</v>
      </c>
      <c r="N62" s="3" t="s">
        <v>8</v>
      </c>
      <c r="O62" s="5">
        <v>150</v>
      </c>
      <c r="P62" s="5">
        <v>150</v>
      </c>
      <c r="Q62" s="5" t="s">
        <v>9</v>
      </c>
      <c r="R62" s="3">
        <v>50</v>
      </c>
      <c r="S62" s="3">
        <v>50</v>
      </c>
      <c r="T62" s="3" t="s">
        <v>30</v>
      </c>
      <c r="U62" s="3" t="s">
        <v>30</v>
      </c>
      <c r="V62" s="3" t="s">
        <v>10</v>
      </c>
      <c r="W62" s="2" t="s">
        <v>11</v>
      </c>
      <c r="X62" s="2" t="s">
        <v>12</v>
      </c>
      <c r="Y62" s="2" t="s">
        <v>13</v>
      </c>
      <c r="Z62" s="2" t="s">
        <v>12</v>
      </c>
      <c r="AA62" s="2" t="s">
        <v>14</v>
      </c>
      <c r="AB62" s="23"/>
      <c r="AC62" s="23"/>
      <c r="AD62" s="23"/>
      <c r="AE62" s="23"/>
    </row>
    <row r="63" spans="1:31" ht="14.5">
      <c r="A63" s="47"/>
      <c r="B63" s="7"/>
      <c r="C63" s="3" t="s">
        <v>15</v>
      </c>
      <c r="D63" s="3" t="s">
        <v>21</v>
      </c>
      <c r="E63" s="8" t="s">
        <v>17</v>
      </c>
      <c r="F63" s="8" t="s">
        <v>18</v>
      </c>
      <c r="G63" s="3" t="s">
        <v>19</v>
      </c>
      <c r="H63" s="3" t="s">
        <v>20</v>
      </c>
      <c r="I63" s="3" t="s">
        <v>15</v>
      </c>
      <c r="J63" s="3" t="s">
        <v>21</v>
      </c>
      <c r="K63" s="3" t="s">
        <v>22</v>
      </c>
      <c r="L63" s="3" t="s">
        <v>23</v>
      </c>
      <c r="M63" s="3" t="s">
        <v>15</v>
      </c>
      <c r="N63" s="3" t="s">
        <v>21</v>
      </c>
      <c r="O63" s="2" t="s">
        <v>24</v>
      </c>
      <c r="P63" s="2" t="s">
        <v>25</v>
      </c>
      <c r="Q63" s="2"/>
      <c r="R63" s="9" t="s">
        <v>24</v>
      </c>
      <c r="S63" s="48" t="s">
        <v>25</v>
      </c>
      <c r="T63" s="48" t="s">
        <v>24</v>
      </c>
      <c r="U63" s="48" t="s">
        <v>25</v>
      </c>
      <c r="V63" s="56"/>
      <c r="W63" s="11"/>
      <c r="X63" s="11"/>
      <c r="Y63" s="10"/>
      <c r="Z63" s="10"/>
      <c r="AA63" s="10"/>
      <c r="AB63" s="23"/>
      <c r="AC63" s="23"/>
      <c r="AD63" s="23"/>
      <c r="AE63" s="23"/>
    </row>
    <row r="64" spans="1:31">
      <c r="A64" s="25" t="s">
        <v>35</v>
      </c>
      <c r="B64" s="20">
        <v>1</v>
      </c>
      <c r="C64" s="15">
        <v>130</v>
      </c>
      <c r="D64" s="15">
        <v>129</v>
      </c>
      <c r="E64" s="20">
        <v>10</v>
      </c>
      <c r="F64" s="14">
        <v>4</v>
      </c>
      <c r="G64" s="14">
        <v>112</v>
      </c>
      <c r="H64" s="14">
        <v>118</v>
      </c>
      <c r="I64" s="16">
        <f>C64/F64</f>
        <v>32.5</v>
      </c>
      <c r="J64" s="16">
        <f>D64/E64</f>
        <v>12.9</v>
      </c>
      <c r="K64" s="16">
        <f>G64/F64</f>
        <v>28</v>
      </c>
      <c r="L64" s="16">
        <f>H64/E64</f>
        <v>11.8</v>
      </c>
      <c r="M64" s="17">
        <f>C64/(G64/6)</f>
        <v>6.9642857142857135</v>
      </c>
      <c r="N64" s="17">
        <f>D64/(H64/6)</f>
        <v>6.5593220338983045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1</v>
      </c>
      <c r="U64" s="15">
        <v>0</v>
      </c>
      <c r="V64" s="14">
        <f>C64/B64</f>
        <v>130</v>
      </c>
      <c r="W64" s="114">
        <v>9</v>
      </c>
      <c r="X64" s="115">
        <f>W64*4/C64</f>
        <v>0.27692307692307694</v>
      </c>
      <c r="Y64" s="114">
        <v>2</v>
      </c>
      <c r="Z64" s="18">
        <f>Y64*6/C64</f>
        <v>9.2307692307692313E-2</v>
      </c>
      <c r="AA64" s="19">
        <f t="shared" ref="AA64:AA91" si="48">X64+Z64</f>
        <v>0.36923076923076925</v>
      </c>
      <c r="AB64" s="23"/>
      <c r="AC64" s="23"/>
      <c r="AD64" s="23"/>
      <c r="AE64" s="23"/>
    </row>
    <row r="65" spans="1:31">
      <c r="A65" s="91" t="s">
        <v>0</v>
      </c>
      <c r="B65" s="92">
        <v>1</v>
      </c>
      <c r="C65" s="15">
        <v>159</v>
      </c>
      <c r="D65" s="15">
        <v>183</v>
      </c>
      <c r="E65" s="13">
        <v>6</v>
      </c>
      <c r="F65" s="14">
        <v>9</v>
      </c>
      <c r="G65" s="14">
        <v>120</v>
      </c>
      <c r="H65" s="14">
        <v>120</v>
      </c>
      <c r="I65" s="16">
        <f>C65/F65</f>
        <v>17.666666666666668</v>
      </c>
      <c r="J65" s="16">
        <f>D65/E65</f>
        <v>30.5</v>
      </c>
      <c r="K65" s="16">
        <f>G65/F65</f>
        <v>13.333333333333334</v>
      </c>
      <c r="L65" s="16">
        <f>H65/E65</f>
        <v>20</v>
      </c>
      <c r="M65" s="17">
        <f>C65/(G65/6)</f>
        <v>7.95</v>
      </c>
      <c r="N65" s="17">
        <f>D65/(H65/6)</f>
        <v>9.15</v>
      </c>
      <c r="O65" s="15">
        <v>1</v>
      </c>
      <c r="P65" s="15">
        <v>1</v>
      </c>
      <c r="Q65" s="15">
        <v>0</v>
      </c>
      <c r="R65" s="15">
        <v>0</v>
      </c>
      <c r="S65" s="15">
        <v>1</v>
      </c>
      <c r="T65" s="15">
        <v>0</v>
      </c>
      <c r="U65" s="15">
        <v>1</v>
      </c>
      <c r="V65" s="14">
        <f>C65/B65</f>
        <v>159</v>
      </c>
      <c r="W65" s="14">
        <v>12</v>
      </c>
      <c r="X65" s="18">
        <f>W65*4/C65</f>
        <v>0.30188679245283018</v>
      </c>
      <c r="Y65" s="14">
        <v>6</v>
      </c>
      <c r="Z65" s="18">
        <f>Y65*6/C65</f>
        <v>0.22641509433962265</v>
      </c>
      <c r="AA65" s="19">
        <f t="shared" si="48"/>
        <v>0.52830188679245282</v>
      </c>
      <c r="AB65" s="23"/>
      <c r="AC65" s="23"/>
      <c r="AD65" s="23"/>
      <c r="AE65" s="23"/>
    </row>
    <row r="66" spans="1:31">
      <c r="A66" s="25" t="s">
        <v>33</v>
      </c>
      <c r="B66" s="20">
        <v>1</v>
      </c>
      <c r="C66" s="15">
        <v>182</v>
      </c>
      <c r="D66" s="15">
        <v>181</v>
      </c>
      <c r="E66" s="13">
        <v>4</v>
      </c>
      <c r="F66" s="14">
        <v>1</v>
      </c>
      <c r="G66" s="14">
        <v>120</v>
      </c>
      <c r="H66" s="14">
        <v>120</v>
      </c>
      <c r="I66" s="16">
        <f t="shared" ref="I66:I91" si="49">C66/F66</f>
        <v>182</v>
      </c>
      <c r="J66" s="16">
        <f t="shared" ref="J66:J91" si="50">D66/E66</f>
        <v>45.25</v>
      </c>
      <c r="K66" s="16">
        <f t="shared" ref="K66:K91" si="51">G66/F66</f>
        <v>120</v>
      </c>
      <c r="L66" s="16">
        <f t="shared" ref="L66:L76" si="52">H66/E66</f>
        <v>30</v>
      </c>
      <c r="M66" s="17">
        <f t="shared" ref="M66:N91" si="53">C66/(G66/6)</f>
        <v>9.1</v>
      </c>
      <c r="N66" s="17">
        <f t="shared" si="53"/>
        <v>9.0500000000000007</v>
      </c>
      <c r="O66" s="15">
        <v>1</v>
      </c>
      <c r="P66" s="15">
        <v>1</v>
      </c>
      <c r="Q66" s="15">
        <v>0</v>
      </c>
      <c r="R66" s="15">
        <v>2</v>
      </c>
      <c r="S66" s="15">
        <v>2</v>
      </c>
      <c r="T66" s="15">
        <v>2</v>
      </c>
      <c r="U66" s="127">
        <v>1</v>
      </c>
      <c r="V66" s="14">
        <f t="shared" ref="V66:V91" si="54">C66/B66</f>
        <v>182</v>
      </c>
      <c r="W66" s="14">
        <v>15</v>
      </c>
      <c r="X66" s="18">
        <f t="shared" ref="X66:X77" si="55">W66*4/C66</f>
        <v>0.32967032967032966</v>
      </c>
      <c r="Y66" s="14">
        <v>6</v>
      </c>
      <c r="Z66" s="18">
        <f t="shared" ref="Z66:Z91" si="56">Y66*6/C66</f>
        <v>0.19780219780219779</v>
      </c>
      <c r="AA66" s="19">
        <f t="shared" si="48"/>
        <v>0.52747252747252749</v>
      </c>
      <c r="AB66" s="128" t="s">
        <v>61</v>
      </c>
      <c r="AC66" s="23"/>
      <c r="AD66" s="23"/>
      <c r="AE66" s="23"/>
    </row>
    <row r="67" spans="1:31">
      <c r="A67" s="25"/>
      <c r="B67" s="20">
        <v>1</v>
      </c>
      <c r="C67" s="57">
        <v>196</v>
      </c>
      <c r="D67" s="57">
        <v>154</v>
      </c>
      <c r="E67" s="58">
        <v>10</v>
      </c>
      <c r="F67" s="46">
        <v>8</v>
      </c>
      <c r="G67" s="46">
        <v>120</v>
      </c>
      <c r="H67" s="46">
        <v>109</v>
      </c>
      <c r="I67" s="16">
        <f t="shared" si="49"/>
        <v>24.5</v>
      </c>
      <c r="J67" s="16">
        <f t="shared" si="50"/>
        <v>15.4</v>
      </c>
      <c r="K67" s="16">
        <f t="shared" si="51"/>
        <v>15</v>
      </c>
      <c r="L67" s="16">
        <f t="shared" si="52"/>
        <v>10.9</v>
      </c>
      <c r="M67" s="17">
        <f t="shared" si="53"/>
        <v>9.8000000000000007</v>
      </c>
      <c r="N67" s="17">
        <f t="shared" si="53"/>
        <v>8.477064220183486</v>
      </c>
      <c r="O67" s="15">
        <v>1</v>
      </c>
      <c r="P67" s="15">
        <v>1</v>
      </c>
      <c r="Q67" s="15">
        <v>0</v>
      </c>
      <c r="R67" s="15">
        <v>1</v>
      </c>
      <c r="S67" s="15">
        <v>1</v>
      </c>
      <c r="T67" s="15">
        <v>1</v>
      </c>
      <c r="U67" s="15">
        <v>1</v>
      </c>
      <c r="V67" s="14">
        <f t="shared" si="54"/>
        <v>196</v>
      </c>
      <c r="W67" s="14">
        <v>18</v>
      </c>
      <c r="X67" s="18">
        <f t="shared" si="55"/>
        <v>0.36734693877551022</v>
      </c>
      <c r="Y67" s="14">
        <v>9</v>
      </c>
      <c r="Z67" s="18">
        <f t="shared" si="56"/>
        <v>0.27551020408163263</v>
      </c>
      <c r="AA67" s="19">
        <f t="shared" si="48"/>
        <v>0.64285714285714279</v>
      </c>
      <c r="AB67" s="51"/>
      <c r="AC67" s="23"/>
      <c r="AD67" s="23"/>
      <c r="AE67" s="23"/>
    </row>
    <row r="68" spans="1:31">
      <c r="A68" s="25" t="s">
        <v>67</v>
      </c>
      <c r="B68" s="20">
        <v>1</v>
      </c>
      <c r="C68" s="57">
        <v>133</v>
      </c>
      <c r="D68" s="57">
        <v>137</v>
      </c>
      <c r="E68" s="58">
        <v>9</v>
      </c>
      <c r="F68" s="46">
        <v>3</v>
      </c>
      <c r="G68" s="46">
        <v>111</v>
      </c>
      <c r="H68" s="46">
        <v>120</v>
      </c>
      <c r="I68" s="16">
        <f t="shared" si="49"/>
        <v>44.333333333333336</v>
      </c>
      <c r="J68" s="16">
        <f t="shared" si="50"/>
        <v>15.222222222222221</v>
      </c>
      <c r="K68" s="16">
        <f t="shared" si="51"/>
        <v>37</v>
      </c>
      <c r="L68" s="16">
        <f t="shared" si="52"/>
        <v>13.333333333333334</v>
      </c>
      <c r="M68" s="17">
        <f t="shared" si="53"/>
        <v>7.1891891891891895</v>
      </c>
      <c r="N68" s="17">
        <f t="shared" si="53"/>
        <v>6.85</v>
      </c>
      <c r="O68" s="15">
        <v>0</v>
      </c>
      <c r="P68" s="15">
        <v>0</v>
      </c>
      <c r="Q68" s="15">
        <v>0</v>
      </c>
      <c r="R68" s="15">
        <v>1</v>
      </c>
      <c r="S68" s="15">
        <v>0</v>
      </c>
      <c r="T68" s="15">
        <v>1</v>
      </c>
      <c r="U68" s="15">
        <v>0</v>
      </c>
      <c r="V68" s="14">
        <f t="shared" si="54"/>
        <v>133</v>
      </c>
      <c r="W68" s="14">
        <v>13</v>
      </c>
      <c r="X68" s="18">
        <f t="shared" si="55"/>
        <v>0.39097744360902253</v>
      </c>
      <c r="Y68" s="14">
        <v>1</v>
      </c>
      <c r="Z68" s="18">
        <f t="shared" si="56"/>
        <v>4.5112781954887216E-2</v>
      </c>
      <c r="AA68" s="19">
        <f t="shared" si="48"/>
        <v>0.43609022556390975</v>
      </c>
      <c r="AB68" s="95"/>
      <c r="AC68" s="23"/>
      <c r="AD68" s="23"/>
      <c r="AE68" s="23"/>
    </row>
    <row r="69" spans="1:31">
      <c r="A69" s="22"/>
      <c r="B69" s="20">
        <v>1</v>
      </c>
      <c r="C69" s="57">
        <v>161</v>
      </c>
      <c r="D69" s="57">
        <v>162</v>
      </c>
      <c r="E69" s="58">
        <v>5</v>
      </c>
      <c r="F69" s="46">
        <v>8</v>
      </c>
      <c r="G69" s="46">
        <v>120</v>
      </c>
      <c r="H69" s="46">
        <v>114</v>
      </c>
      <c r="I69" s="16">
        <f t="shared" si="49"/>
        <v>20.125</v>
      </c>
      <c r="J69" s="16">
        <f t="shared" si="50"/>
        <v>32.4</v>
      </c>
      <c r="K69" s="16">
        <f t="shared" si="51"/>
        <v>15</v>
      </c>
      <c r="L69" s="16">
        <f t="shared" si="52"/>
        <v>22.8</v>
      </c>
      <c r="M69" s="17">
        <f t="shared" si="53"/>
        <v>8.0500000000000007</v>
      </c>
      <c r="N69" s="17">
        <f t="shared" si="53"/>
        <v>8.526315789473685</v>
      </c>
      <c r="O69" s="15">
        <v>1</v>
      </c>
      <c r="P69" s="15">
        <v>1</v>
      </c>
      <c r="Q69" s="15">
        <v>0</v>
      </c>
      <c r="R69" s="15">
        <v>0</v>
      </c>
      <c r="S69" s="15">
        <v>1</v>
      </c>
      <c r="T69" s="15">
        <v>0</v>
      </c>
      <c r="U69" s="15">
        <v>0</v>
      </c>
      <c r="V69" s="14">
        <f t="shared" si="54"/>
        <v>161</v>
      </c>
      <c r="W69" s="14">
        <v>13</v>
      </c>
      <c r="X69" s="18">
        <f t="shared" si="55"/>
        <v>0.32298136645962733</v>
      </c>
      <c r="Y69" s="14">
        <v>4</v>
      </c>
      <c r="Z69" s="18">
        <f t="shared" si="56"/>
        <v>0.14906832298136646</v>
      </c>
      <c r="AA69" s="19">
        <f t="shared" si="48"/>
        <v>0.47204968944099379</v>
      </c>
      <c r="AB69" s="23"/>
      <c r="AC69" s="23"/>
      <c r="AD69" s="23"/>
      <c r="AE69" s="23"/>
    </row>
    <row r="70" spans="1:31">
      <c r="A70" s="25" t="s">
        <v>69</v>
      </c>
      <c r="B70" s="20">
        <v>1</v>
      </c>
      <c r="C70" s="57">
        <v>188</v>
      </c>
      <c r="D70" s="57">
        <v>136</v>
      </c>
      <c r="E70" s="58">
        <v>10</v>
      </c>
      <c r="F70" s="46">
        <v>4</v>
      </c>
      <c r="G70" s="46">
        <v>120</v>
      </c>
      <c r="H70" s="46">
        <v>111</v>
      </c>
      <c r="I70" s="16">
        <f t="shared" si="49"/>
        <v>47</v>
      </c>
      <c r="J70" s="16">
        <f t="shared" si="50"/>
        <v>13.6</v>
      </c>
      <c r="K70" s="16">
        <f t="shared" si="51"/>
        <v>30</v>
      </c>
      <c r="L70" s="16">
        <f t="shared" si="52"/>
        <v>11.1</v>
      </c>
      <c r="M70" s="17">
        <f t="shared" si="53"/>
        <v>9.4</v>
      </c>
      <c r="N70" s="17">
        <f t="shared" si="53"/>
        <v>7.3513513513513518</v>
      </c>
      <c r="O70" s="15">
        <v>1</v>
      </c>
      <c r="P70" s="15">
        <v>0</v>
      </c>
      <c r="Q70" s="15">
        <v>0</v>
      </c>
      <c r="R70" s="15">
        <v>1</v>
      </c>
      <c r="S70" s="15">
        <v>0</v>
      </c>
      <c r="T70" s="15">
        <v>1</v>
      </c>
      <c r="U70" s="15">
        <v>1</v>
      </c>
      <c r="V70" s="14">
        <f t="shared" si="54"/>
        <v>188</v>
      </c>
      <c r="W70" s="14">
        <v>17</v>
      </c>
      <c r="X70" s="18">
        <f t="shared" si="55"/>
        <v>0.36170212765957449</v>
      </c>
      <c r="Y70" s="14">
        <v>4</v>
      </c>
      <c r="Z70" s="18">
        <f t="shared" si="56"/>
        <v>0.1276595744680851</v>
      </c>
      <c r="AA70" s="19">
        <f t="shared" si="48"/>
        <v>0.48936170212765961</v>
      </c>
      <c r="AB70" s="24"/>
      <c r="AC70" s="23"/>
      <c r="AD70" s="23"/>
      <c r="AE70" s="23"/>
    </row>
    <row r="71" spans="1:31">
      <c r="A71" s="25" t="s">
        <v>33</v>
      </c>
      <c r="B71" s="20">
        <v>1</v>
      </c>
      <c r="C71" s="57">
        <v>169</v>
      </c>
      <c r="D71" s="57">
        <v>168</v>
      </c>
      <c r="E71" s="58">
        <v>5</v>
      </c>
      <c r="F71" s="46">
        <v>0</v>
      </c>
      <c r="G71" s="46">
        <v>99</v>
      </c>
      <c r="H71" s="46">
        <v>120</v>
      </c>
      <c r="I71" s="16" t="e">
        <f t="shared" si="49"/>
        <v>#DIV/0!</v>
      </c>
      <c r="J71" s="16">
        <f t="shared" si="50"/>
        <v>33.6</v>
      </c>
      <c r="K71" s="16" t="e">
        <f t="shared" si="51"/>
        <v>#DIV/0!</v>
      </c>
      <c r="L71" s="16">
        <f t="shared" si="52"/>
        <v>24</v>
      </c>
      <c r="M71" s="17">
        <f t="shared" si="53"/>
        <v>10.242424242424242</v>
      </c>
      <c r="N71" s="17">
        <f t="shared" si="53"/>
        <v>8.4</v>
      </c>
      <c r="O71" s="15">
        <v>1</v>
      </c>
      <c r="P71" s="15">
        <v>1</v>
      </c>
      <c r="Q71" s="15">
        <v>0</v>
      </c>
      <c r="R71" s="114">
        <v>2</v>
      </c>
      <c r="S71" s="15">
        <v>1</v>
      </c>
      <c r="T71" s="135">
        <v>1</v>
      </c>
      <c r="U71" s="15">
        <v>1</v>
      </c>
      <c r="V71" s="14">
        <f t="shared" si="54"/>
        <v>169</v>
      </c>
      <c r="W71" s="14">
        <v>17</v>
      </c>
      <c r="X71" s="18">
        <v>0.03</v>
      </c>
      <c r="Y71" s="14">
        <v>6</v>
      </c>
      <c r="Z71" s="18">
        <f t="shared" si="56"/>
        <v>0.21301775147928995</v>
      </c>
      <c r="AA71" s="19">
        <f t="shared" si="48"/>
        <v>0.24301775147928995</v>
      </c>
      <c r="AB71" s="97"/>
      <c r="AC71" s="97"/>
      <c r="AD71" s="23"/>
      <c r="AE71" s="23"/>
    </row>
    <row r="72" spans="1:31">
      <c r="A72" s="118" t="s">
        <v>71</v>
      </c>
      <c r="B72" s="13">
        <v>1</v>
      </c>
      <c r="C72" s="46">
        <v>145</v>
      </c>
      <c r="D72" s="46">
        <v>148</v>
      </c>
      <c r="E72" s="58">
        <v>8</v>
      </c>
      <c r="F72" s="46">
        <v>9</v>
      </c>
      <c r="G72" s="46">
        <v>120</v>
      </c>
      <c r="H72" s="46">
        <v>120</v>
      </c>
      <c r="I72" s="16">
        <f t="shared" si="49"/>
        <v>16.111111111111111</v>
      </c>
      <c r="J72" s="16">
        <f t="shared" si="50"/>
        <v>18.5</v>
      </c>
      <c r="K72" s="16">
        <f t="shared" si="51"/>
        <v>13.333333333333334</v>
      </c>
      <c r="L72" s="16">
        <f t="shared" si="52"/>
        <v>15</v>
      </c>
      <c r="M72" s="17">
        <f t="shared" si="53"/>
        <v>7.25</v>
      </c>
      <c r="N72" s="17">
        <f t="shared" si="53"/>
        <v>7.4</v>
      </c>
      <c r="O72" s="15">
        <v>0</v>
      </c>
      <c r="P72" s="15">
        <v>0</v>
      </c>
      <c r="Q72" s="15">
        <v>0</v>
      </c>
      <c r="R72" s="15">
        <v>1</v>
      </c>
      <c r="S72" s="15">
        <v>0</v>
      </c>
      <c r="T72" s="15">
        <v>0</v>
      </c>
      <c r="U72" s="15">
        <v>0</v>
      </c>
      <c r="V72" s="14">
        <f t="shared" si="54"/>
        <v>145</v>
      </c>
      <c r="W72" s="14">
        <v>15</v>
      </c>
      <c r="X72" s="18">
        <f t="shared" si="55"/>
        <v>0.41379310344827586</v>
      </c>
      <c r="Y72" s="14">
        <v>3</v>
      </c>
      <c r="Z72" s="18">
        <f t="shared" si="56"/>
        <v>0.12413793103448276</v>
      </c>
      <c r="AA72" s="19">
        <f t="shared" si="48"/>
        <v>0.53793103448275859</v>
      </c>
      <c r="AB72" s="24"/>
      <c r="AC72" s="23"/>
      <c r="AD72" s="23"/>
      <c r="AE72" s="23"/>
    </row>
    <row r="73" spans="1:31">
      <c r="A73" s="126" t="s">
        <v>67</v>
      </c>
      <c r="B73" s="13">
        <v>1</v>
      </c>
      <c r="C73" s="59">
        <v>165</v>
      </c>
      <c r="D73" s="59">
        <v>166</v>
      </c>
      <c r="E73" s="60">
        <v>4</v>
      </c>
      <c r="F73" s="59">
        <v>7</v>
      </c>
      <c r="G73" s="59">
        <v>120</v>
      </c>
      <c r="H73" s="59">
        <v>108</v>
      </c>
      <c r="I73" s="16">
        <f t="shared" si="49"/>
        <v>23.571428571428573</v>
      </c>
      <c r="J73" s="16">
        <f t="shared" si="50"/>
        <v>41.5</v>
      </c>
      <c r="K73" s="16">
        <f t="shared" si="51"/>
        <v>17.142857142857142</v>
      </c>
      <c r="L73" s="16">
        <f t="shared" si="52"/>
        <v>27</v>
      </c>
      <c r="M73" s="17">
        <f t="shared" si="53"/>
        <v>8.25</v>
      </c>
      <c r="N73" s="17">
        <f t="shared" si="53"/>
        <v>9.2222222222222214</v>
      </c>
      <c r="O73" s="15">
        <v>1</v>
      </c>
      <c r="P73" s="15">
        <v>1</v>
      </c>
      <c r="Q73" s="15">
        <v>0</v>
      </c>
      <c r="R73" s="15">
        <v>1</v>
      </c>
      <c r="S73" s="15">
        <v>2</v>
      </c>
      <c r="T73" s="15">
        <v>1</v>
      </c>
      <c r="U73" s="135">
        <v>1</v>
      </c>
      <c r="V73" s="14">
        <f t="shared" si="54"/>
        <v>165</v>
      </c>
      <c r="W73" s="14">
        <v>9</v>
      </c>
      <c r="X73" s="18">
        <f t="shared" si="55"/>
        <v>0.21818181818181817</v>
      </c>
      <c r="Y73" s="14">
        <v>5</v>
      </c>
      <c r="Z73" s="18">
        <f t="shared" si="56"/>
        <v>0.18181818181818182</v>
      </c>
      <c r="AA73" s="19">
        <f t="shared" si="48"/>
        <v>0.4</v>
      </c>
      <c r="AB73" s="138" t="s">
        <v>49</v>
      </c>
      <c r="AC73" s="23"/>
      <c r="AD73" s="23"/>
      <c r="AE73" s="23"/>
    </row>
    <row r="74" spans="1:31">
      <c r="A74" s="126" t="s">
        <v>67</v>
      </c>
      <c r="B74" s="13">
        <v>1</v>
      </c>
      <c r="C74" s="59">
        <v>168</v>
      </c>
      <c r="D74" s="59">
        <v>146</v>
      </c>
      <c r="E74" s="60">
        <v>9</v>
      </c>
      <c r="F74" s="59">
        <v>7</v>
      </c>
      <c r="G74" s="59">
        <v>120</v>
      </c>
      <c r="H74" s="59">
        <v>120</v>
      </c>
      <c r="I74" s="16">
        <f t="shared" si="49"/>
        <v>24</v>
      </c>
      <c r="J74" s="16">
        <f t="shared" si="50"/>
        <v>16.222222222222221</v>
      </c>
      <c r="K74" s="16">
        <f t="shared" si="51"/>
        <v>17.142857142857142</v>
      </c>
      <c r="L74" s="16">
        <f t="shared" si="52"/>
        <v>13.333333333333334</v>
      </c>
      <c r="M74" s="17">
        <f t="shared" si="53"/>
        <v>8.4</v>
      </c>
      <c r="N74" s="17">
        <f t="shared" si="53"/>
        <v>7.3</v>
      </c>
      <c r="O74" s="15">
        <v>1</v>
      </c>
      <c r="P74" s="15">
        <v>0</v>
      </c>
      <c r="Q74" s="15">
        <v>0</v>
      </c>
      <c r="R74" s="15">
        <v>0</v>
      </c>
      <c r="S74" s="15">
        <v>1</v>
      </c>
      <c r="T74" s="15">
        <v>1</v>
      </c>
      <c r="U74" s="15">
        <v>0</v>
      </c>
      <c r="V74" s="14">
        <f t="shared" si="54"/>
        <v>168</v>
      </c>
      <c r="W74" s="14">
        <v>14</v>
      </c>
      <c r="X74" s="18">
        <f t="shared" si="55"/>
        <v>0.33333333333333331</v>
      </c>
      <c r="Y74" s="14">
        <v>5</v>
      </c>
      <c r="Z74" s="18">
        <f t="shared" si="56"/>
        <v>0.17857142857142858</v>
      </c>
      <c r="AA74" s="19">
        <f t="shared" si="48"/>
        <v>0.51190476190476186</v>
      </c>
      <c r="AB74" s="24"/>
      <c r="AC74" s="23"/>
      <c r="AD74" s="23"/>
      <c r="AE74" s="23"/>
    </row>
    <row r="75" spans="1:31">
      <c r="B75" s="13"/>
      <c r="C75" s="59"/>
      <c r="D75" s="59"/>
      <c r="E75" s="60"/>
      <c r="F75" s="59"/>
      <c r="G75" s="59"/>
      <c r="H75" s="59"/>
      <c r="I75" s="16" t="e">
        <f t="shared" si="49"/>
        <v>#DIV/0!</v>
      </c>
      <c r="J75" s="16" t="e">
        <f t="shared" si="50"/>
        <v>#DIV/0!</v>
      </c>
      <c r="K75" s="16" t="e">
        <f t="shared" si="51"/>
        <v>#DIV/0!</v>
      </c>
      <c r="L75" s="16" t="e">
        <f t="shared" si="52"/>
        <v>#DIV/0!</v>
      </c>
      <c r="M75" s="17" t="e">
        <f t="shared" si="53"/>
        <v>#DIV/0!</v>
      </c>
      <c r="N75" s="17" t="e">
        <f t="shared" si="53"/>
        <v>#DIV/0!</v>
      </c>
      <c r="O75" s="15"/>
      <c r="P75" s="15"/>
      <c r="Q75" s="15"/>
      <c r="R75" s="15"/>
      <c r="S75" s="15"/>
      <c r="T75" s="15"/>
      <c r="U75" s="15"/>
      <c r="V75" s="14" t="e">
        <f t="shared" si="54"/>
        <v>#DIV/0!</v>
      </c>
      <c r="W75" s="14"/>
      <c r="X75" s="18" t="e">
        <f t="shared" si="55"/>
        <v>#DIV/0!</v>
      </c>
      <c r="Y75" s="14"/>
      <c r="Z75" s="18" t="e">
        <f t="shared" si="56"/>
        <v>#DIV/0!</v>
      </c>
      <c r="AA75" s="19" t="e">
        <f t="shared" si="48"/>
        <v>#DIV/0!</v>
      </c>
      <c r="AB75" s="23"/>
      <c r="AC75" s="23"/>
      <c r="AD75" s="23"/>
      <c r="AE75" s="23"/>
    </row>
    <row r="76" spans="1:31">
      <c r="B76" s="13"/>
      <c r="C76" s="59"/>
      <c r="D76" s="59"/>
      <c r="E76" s="60"/>
      <c r="F76" s="59"/>
      <c r="G76" s="59"/>
      <c r="H76" s="59"/>
      <c r="I76" s="16" t="e">
        <f t="shared" si="49"/>
        <v>#DIV/0!</v>
      </c>
      <c r="J76" s="16" t="e">
        <f t="shared" si="50"/>
        <v>#DIV/0!</v>
      </c>
      <c r="K76" s="16" t="e">
        <f t="shared" si="51"/>
        <v>#DIV/0!</v>
      </c>
      <c r="L76" s="16" t="e">
        <f t="shared" si="52"/>
        <v>#DIV/0!</v>
      </c>
      <c r="M76" s="17" t="e">
        <f t="shared" si="53"/>
        <v>#DIV/0!</v>
      </c>
      <c r="N76" s="17" t="e">
        <f t="shared" si="53"/>
        <v>#DIV/0!</v>
      </c>
      <c r="O76" s="15"/>
      <c r="P76" s="15"/>
      <c r="Q76" s="15"/>
      <c r="R76" s="15"/>
      <c r="S76" s="15"/>
      <c r="T76" s="15"/>
      <c r="U76" s="15"/>
      <c r="V76" s="14" t="e">
        <f t="shared" si="54"/>
        <v>#DIV/0!</v>
      </c>
      <c r="W76" s="14"/>
      <c r="X76" s="18" t="e">
        <f t="shared" si="55"/>
        <v>#DIV/0!</v>
      </c>
      <c r="Y76" s="14"/>
      <c r="Z76" s="18" t="e">
        <f t="shared" si="56"/>
        <v>#DIV/0!</v>
      </c>
      <c r="AA76" s="19" t="e">
        <f t="shared" si="48"/>
        <v>#DIV/0!</v>
      </c>
      <c r="AB76" s="23"/>
      <c r="AC76" s="23"/>
      <c r="AD76" s="23"/>
      <c r="AE76" s="23"/>
    </row>
    <row r="77" spans="1:31">
      <c r="A77" s="61" t="s">
        <v>28</v>
      </c>
      <c r="B77" s="28">
        <f t="shared" ref="B77:H77" si="57">SUM(B64:B76)</f>
        <v>11</v>
      </c>
      <c r="C77" s="62">
        <f t="shared" si="57"/>
        <v>1796</v>
      </c>
      <c r="D77" s="62">
        <f t="shared" si="57"/>
        <v>1710</v>
      </c>
      <c r="E77" s="63">
        <f t="shared" si="57"/>
        <v>80</v>
      </c>
      <c r="F77" s="62">
        <f t="shared" si="57"/>
        <v>60</v>
      </c>
      <c r="G77" s="62">
        <f t="shared" si="57"/>
        <v>1282</v>
      </c>
      <c r="H77" s="62">
        <f t="shared" si="57"/>
        <v>1280</v>
      </c>
      <c r="I77" s="30">
        <f t="shared" si="49"/>
        <v>29.933333333333334</v>
      </c>
      <c r="J77" s="30">
        <f t="shared" si="50"/>
        <v>21.375</v>
      </c>
      <c r="K77" s="30">
        <f t="shared" si="51"/>
        <v>21.366666666666667</v>
      </c>
      <c r="L77" s="30">
        <f>H77/E77</f>
        <v>16</v>
      </c>
      <c r="M77" s="31">
        <f t="shared" si="53"/>
        <v>8.4056162246489858</v>
      </c>
      <c r="N77" s="31">
        <f t="shared" si="53"/>
        <v>8.015625</v>
      </c>
      <c r="O77" s="29">
        <f t="shared" ref="O77:U77" si="58">SUM(O64:O76)</f>
        <v>8</v>
      </c>
      <c r="P77" s="29">
        <f t="shared" si="58"/>
        <v>6</v>
      </c>
      <c r="Q77" s="29">
        <f t="shared" si="58"/>
        <v>0</v>
      </c>
      <c r="R77" s="29">
        <f t="shared" si="58"/>
        <v>9</v>
      </c>
      <c r="S77" s="29">
        <f t="shared" si="58"/>
        <v>9</v>
      </c>
      <c r="T77" s="29">
        <f t="shared" si="58"/>
        <v>9</v>
      </c>
      <c r="U77" s="29">
        <f t="shared" si="58"/>
        <v>6</v>
      </c>
      <c r="V77" s="28">
        <f t="shared" si="54"/>
        <v>163.27272727272728</v>
      </c>
      <c r="W77" s="29">
        <f>SUM(W64:W76)</f>
        <v>152</v>
      </c>
      <c r="X77" s="32">
        <f t="shared" si="55"/>
        <v>0.33853006681514475</v>
      </c>
      <c r="Y77" s="29">
        <f>SUM(Y64:Y76)</f>
        <v>51</v>
      </c>
      <c r="Z77" s="32">
        <f t="shared" si="56"/>
        <v>0.17037861915367483</v>
      </c>
      <c r="AA77" s="33">
        <f t="shared" si="48"/>
        <v>0.50890868596881955</v>
      </c>
      <c r="AB77" s="23"/>
      <c r="AC77" s="23"/>
      <c r="AD77" s="23"/>
      <c r="AE77" s="23"/>
    </row>
    <row r="78" spans="1:31">
      <c r="A78" s="64" t="s">
        <v>35</v>
      </c>
      <c r="B78" s="2" t="s">
        <v>1</v>
      </c>
      <c r="C78" s="3" t="s">
        <v>2</v>
      </c>
      <c r="D78" s="3" t="s">
        <v>2</v>
      </c>
      <c r="E78" s="4" t="s">
        <v>3</v>
      </c>
      <c r="F78" s="4" t="s">
        <v>4</v>
      </c>
      <c r="G78" s="3" t="s">
        <v>5</v>
      </c>
      <c r="H78" s="3" t="s">
        <v>5</v>
      </c>
      <c r="I78" s="3" t="s">
        <v>6</v>
      </c>
      <c r="J78" s="3" t="s">
        <v>6</v>
      </c>
      <c r="K78" s="3" t="s">
        <v>7</v>
      </c>
      <c r="L78" s="3" t="s">
        <v>7</v>
      </c>
      <c r="M78" s="3" t="s">
        <v>8</v>
      </c>
      <c r="N78" s="3" t="s">
        <v>8</v>
      </c>
      <c r="O78" s="5">
        <v>150</v>
      </c>
      <c r="P78" s="5">
        <v>150</v>
      </c>
      <c r="Q78" s="5" t="s">
        <v>9</v>
      </c>
      <c r="R78" s="3">
        <v>50</v>
      </c>
      <c r="S78" s="3">
        <v>50</v>
      </c>
      <c r="T78" s="3" t="s">
        <v>30</v>
      </c>
      <c r="U78" s="3" t="s">
        <v>30</v>
      </c>
      <c r="V78" s="3" t="s">
        <v>10</v>
      </c>
      <c r="W78" s="2" t="s">
        <v>11</v>
      </c>
      <c r="X78" s="2" t="s">
        <v>12</v>
      </c>
      <c r="Y78" s="2" t="s">
        <v>13</v>
      </c>
      <c r="Z78" s="2" t="s">
        <v>12</v>
      </c>
      <c r="AA78" s="2" t="s">
        <v>14</v>
      </c>
      <c r="AB78" s="23"/>
      <c r="AC78" s="23"/>
      <c r="AD78" s="23"/>
      <c r="AE78" s="23"/>
    </row>
    <row r="79" spans="1:31">
      <c r="A79" s="65"/>
      <c r="B79" s="7"/>
      <c r="C79" s="3" t="s">
        <v>15</v>
      </c>
      <c r="D79" s="3" t="s">
        <v>21</v>
      </c>
      <c r="E79" s="8" t="s">
        <v>17</v>
      </c>
      <c r="F79" s="8" t="s">
        <v>18</v>
      </c>
      <c r="G79" s="3" t="s">
        <v>19</v>
      </c>
      <c r="H79" s="3" t="s">
        <v>20</v>
      </c>
      <c r="I79" s="3" t="s">
        <v>15</v>
      </c>
      <c r="J79" s="3" t="s">
        <v>21</v>
      </c>
      <c r="K79" s="3" t="s">
        <v>22</v>
      </c>
      <c r="L79" s="3" t="s">
        <v>23</v>
      </c>
      <c r="M79" s="3" t="s">
        <v>15</v>
      </c>
      <c r="N79" s="3" t="s">
        <v>21</v>
      </c>
      <c r="O79" s="2" t="s">
        <v>24</v>
      </c>
      <c r="P79" s="2" t="s">
        <v>25</v>
      </c>
      <c r="Q79" s="2"/>
      <c r="R79" s="52" t="s">
        <v>24</v>
      </c>
      <c r="S79" s="53" t="s">
        <v>25</v>
      </c>
      <c r="T79" s="53" t="s">
        <v>24</v>
      </c>
      <c r="U79" s="53" t="s">
        <v>25</v>
      </c>
      <c r="V79" s="66"/>
      <c r="W79" s="3"/>
      <c r="X79" s="11"/>
      <c r="Y79" s="10"/>
      <c r="Z79" s="10"/>
      <c r="AA79" s="10"/>
      <c r="AB79" s="23"/>
      <c r="AC79" s="23"/>
      <c r="AD79" s="23"/>
      <c r="AE79" s="23"/>
    </row>
    <row r="80" spans="1:31">
      <c r="A80" s="22" t="s">
        <v>34</v>
      </c>
      <c r="B80" s="20">
        <v>1</v>
      </c>
      <c r="C80" s="50">
        <v>129</v>
      </c>
      <c r="D80" s="50">
        <v>130</v>
      </c>
      <c r="E80" s="50">
        <v>4</v>
      </c>
      <c r="F80" s="50">
        <v>10</v>
      </c>
      <c r="G80" s="50">
        <v>118</v>
      </c>
      <c r="H80" s="50">
        <v>112</v>
      </c>
      <c r="I80" s="21">
        <f t="shared" si="49"/>
        <v>12.9</v>
      </c>
      <c r="J80" s="21">
        <f t="shared" si="50"/>
        <v>32.5</v>
      </c>
      <c r="K80" s="21">
        <f t="shared" si="51"/>
        <v>11.8</v>
      </c>
      <c r="L80" s="21">
        <f>H80/E80</f>
        <v>28</v>
      </c>
      <c r="M80" s="17">
        <f t="shared" si="53"/>
        <v>6.5593220338983045</v>
      </c>
      <c r="N80" s="17">
        <f t="shared" si="53"/>
        <v>6.9642857142857135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1</v>
      </c>
      <c r="V80" s="15">
        <f t="shared" si="54"/>
        <v>129</v>
      </c>
      <c r="W80" s="114">
        <v>12</v>
      </c>
      <c r="X80" s="115">
        <f t="shared" ref="X80:X91" si="59">W80*4/C80</f>
        <v>0.37209302325581395</v>
      </c>
      <c r="Y80" s="114">
        <v>1</v>
      </c>
      <c r="Z80" s="18">
        <f t="shared" si="56"/>
        <v>4.6511627906976744E-2</v>
      </c>
      <c r="AA80" s="18">
        <f t="shared" si="48"/>
        <v>0.41860465116279066</v>
      </c>
      <c r="AB80" s="23"/>
      <c r="AC80" s="23"/>
      <c r="AD80" s="23"/>
      <c r="AE80" s="23"/>
    </row>
    <row r="81" spans="1:31">
      <c r="A81" s="119" t="s">
        <v>52</v>
      </c>
      <c r="B81" s="20"/>
      <c r="C81" s="50"/>
      <c r="D81" s="50"/>
      <c r="E81" s="50"/>
      <c r="F81" s="50"/>
      <c r="G81" s="50"/>
      <c r="H81" s="50"/>
      <c r="I81" s="21" t="e">
        <f t="shared" si="49"/>
        <v>#DIV/0!</v>
      </c>
      <c r="J81" s="21" t="e">
        <f t="shared" si="50"/>
        <v>#DIV/0!</v>
      </c>
      <c r="K81" s="21" t="e">
        <f t="shared" si="51"/>
        <v>#DIV/0!</v>
      </c>
      <c r="L81" s="21" t="e">
        <f t="shared" ref="L81:L91" si="60">H81/E81</f>
        <v>#DIV/0!</v>
      </c>
      <c r="M81" s="17" t="e">
        <f t="shared" si="53"/>
        <v>#DIV/0!</v>
      </c>
      <c r="N81" s="17" t="e">
        <f t="shared" si="53"/>
        <v>#DIV/0!</v>
      </c>
      <c r="O81" s="15"/>
      <c r="P81" s="15"/>
      <c r="Q81" s="15"/>
      <c r="R81" s="15"/>
      <c r="S81" s="15"/>
      <c r="T81" s="15"/>
      <c r="U81" s="15"/>
      <c r="V81" s="15" t="e">
        <f t="shared" si="54"/>
        <v>#DIV/0!</v>
      </c>
      <c r="W81" s="15"/>
      <c r="X81" s="18" t="e">
        <f t="shared" si="59"/>
        <v>#DIV/0!</v>
      </c>
      <c r="Y81" s="14"/>
      <c r="Z81" s="18" t="e">
        <f t="shared" si="56"/>
        <v>#DIV/0!</v>
      </c>
      <c r="AA81" s="18" t="e">
        <f t="shared" si="48"/>
        <v>#DIV/0!</v>
      </c>
      <c r="AB81" s="49"/>
      <c r="AC81" s="23"/>
      <c r="AD81" s="23"/>
      <c r="AE81" s="23"/>
    </row>
    <row r="82" spans="1:31">
      <c r="A82" s="23"/>
      <c r="B82" s="20">
        <v>1</v>
      </c>
      <c r="C82" s="50">
        <v>164</v>
      </c>
      <c r="D82" s="50">
        <v>134</v>
      </c>
      <c r="E82" s="50">
        <v>9</v>
      </c>
      <c r="F82" s="50">
        <v>8</v>
      </c>
      <c r="G82" s="50">
        <v>120</v>
      </c>
      <c r="H82" s="50">
        <v>120</v>
      </c>
      <c r="I82" s="21">
        <f t="shared" si="49"/>
        <v>20.5</v>
      </c>
      <c r="J82" s="21">
        <f t="shared" si="50"/>
        <v>14.888888888888889</v>
      </c>
      <c r="K82" s="21">
        <f t="shared" si="51"/>
        <v>15</v>
      </c>
      <c r="L82" s="21">
        <f t="shared" si="60"/>
        <v>13.333333333333334</v>
      </c>
      <c r="M82" s="17">
        <f t="shared" si="53"/>
        <v>8.1999999999999993</v>
      </c>
      <c r="N82" s="17">
        <f t="shared" si="53"/>
        <v>6.7</v>
      </c>
      <c r="O82" s="15">
        <v>1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f t="shared" si="54"/>
        <v>164</v>
      </c>
      <c r="W82" s="15">
        <v>14</v>
      </c>
      <c r="X82" s="18">
        <f t="shared" si="59"/>
        <v>0.34146341463414637</v>
      </c>
      <c r="Y82" s="14">
        <v>5</v>
      </c>
      <c r="Z82" s="18">
        <f t="shared" si="56"/>
        <v>0.18292682926829268</v>
      </c>
      <c r="AA82" s="18">
        <f t="shared" si="48"/>
        <v>0.52439024390243905</v>
      </c>
      <c r="AB82" s="23"/>
      <c r="AC82" s="23"/>
      <c r="AD82" s="23"/>
      <c r="AE82" s="23"/>
    </row>
    <row r="83" spans="1:31">
      <c r="A83" s="23"/>
      <c r="B83" s="20">
        <v>1</v>
      </c>
      <c r="C83" s="57">
        <v>139</v>
      </c>
      <c r="D83" s="57">
        <v>190</v>
      </c>
      <c r="E83" s="57">
        <v>5</v>
      </c>
      <c r="F83" s="57">
        <v>10</v>
      </c>
      <c r="G83" s="57">
        <v>113</v>
      </c>
      <c r="H83" s="57">
        <v>120</v>
      </c>
      <c r="I83" s="21">
        <f t="shared" si="49"/>
        <v>13.9</v>
      </c>
      <c r="J83" s="21">
        <f t="shared" si="50"/>
        <v>38</v>
      </c>
      <c r="K83" s="21">
        <f t="shared" si="51"/>
        <v>11.3</v>
      </c>
      <c r="L83" s="21">
        <f t="shared" si="60"/>
        <v>24</v>
      </c>
      <c r="M83" s="17">
        <f t="shared" si="53"/>
        <v>7.3805309734513278</v>
      </c>
      <c r="N83" s="17">
        <f t="shared" si="53"/>
        <v>9.5</v>
      </c>
      <c r="O83" s="15">
        <v>0</v>
      </c>
      <c r="P83" s="15">
        <v>1</v>
      </c>
      <c r="Q83" s="15">
        <v>0</v>
      </c>
      <c r="R83" s="15">
        <v>0</v>
      </c>
      <c r="S83" s="15">
        <v>1</v>
      </c>
      <c r="T83" s="15">
        <v>1</v>
      </c>
      <c r="U83" s="15">
        <v>1</v>
      </c>
      <c r="V83" s="15">
        <f t="shared" si="54"/>
        <v>139</v>
      </c>
      <c r="W83" s="15">
        <v>8</v>
      </c>
      <c r="X83" s="18">
        <f t="shared" si="59"/>
        <v>0.23021582733812951</v>
      </c>
      <c r="Y83" s="14">
        <v>6</v>
      </c>
      <c r="Z83" s="18">
        <f t="shared" si="56"/>
        <v>0.25899280575539568</v>
      </c>
      <c r="AA83" s="18">
        <f t="shared" si="48"/>
        <v>0.48920863309352519</v>
      </c>
      <c r="AB83" s="51"/>
      <c r="AC83" s="23"/>
      <c r="AD83" s="23"/>
      <c r="AE83" s="23"/>
    </row>
    <row r="84" spans="1:31">
      <c r="A84" s="23" t="s">
        <v>67</v>
      </c>
      <c r="B84" s="67">
        <v>1</v>
      </c>
      <c r="C84" s="57">
        <v>194</v>
      </c>
      <c r="D84" s="57">
        <v>195</v>
      </c>
      <c r="E84" s="57">
        <v>3</v>
      </c>
      <c r="F84" s="57">
        <v>3</v>
      </c>
      <c r="G84" s="57">
        <v>120</v>
      </c>
      <c r="H84" s="57">
        <v>117</v>
      </c>
      <c r="I84" s="21">
        <f t="shared" si="49"/>
        <v>64.666666666666671</v>
      </c>
      <c r="J84" s="21">
        <f t="shared" si="50"/>
        <v>65</v>
      </c>
      <c r="K84" s="21">
        <f t="shared" si="51"/>
        <v>40</v>
      </c>
      <c r="L84" s="21">
        <f t="shared" si="60"/>
        <v>39</v>
      </c>
      <c r="M84" s="17">
        <f t="shared" si="53"/>
        <v>9.6999999999999993</v>
      </c>
      <c r="N84" s="17">
        <f t="shared" si="53"/>
        <v>10</v>
      </c>
      <c r="O84" s="15">
        <v>1</v>
      </c>
      <c r="P84" s="15">
        <v>1</v>
      </c>
      <c r="Q84" s="15">
        <v>0</v>
      </c>
      <c r="R84" s="15">
        <v>2</v>
      </c>
      <c r="S84" s="15">
        <v>2</v>
      </c>
      <c r="T84" s="135">
        <v>2</v>
      </c>
      <c r="U84" s="15">
        <v>2</v>
      </c>
      <c r="V84" s="15">
        <f t="shared" si="54"/>
        <v>194</v>
      </c>
      <c r="W84" s="15">
        <v>17</v>
      </c>
      <c r="X84" s="18">
        <f t="shared" si="59"/>
        <v>0.35051546391752575</v>
      </c>
      <c r="Y84" s="14">
        <v>8</v>
      </c>
      <c r="Z84" s="18">
        <f t="shared" si="56"/>
        <v>0.24742268041237114</v>
      </c>
      <c r="AA84" s="18">
        <f t="shared" si="48"/>
        <v>0.59793814432989689</v>
      </c>
      <c r="AB84" s="136" t="s">
        <v>70</v>
      </c>
      <c r="AC84" s="23"/>
      <c r="AD84" s="23"/>
      <c r="AE84" s="23"/>
    </row>
    <row r="85" spans="1:31">
      <c r="A85" s="45" t="s">
        <v>69</v>
      </c>
      <c r="B85" s="20">
        <v>1</v>
      </c>
      <c r="C85" s="57">
        <v>222</v>
      </c>
      <c r="D85" s="57">
        <v>219</v>
      </c>
      <c r="E85" s="57">
        <v>7</v>
      </c>
      <c r="F85" s="57">
        <v>3</v>
      </c>
      <c r="G85" s="57">
        <v>113</v>
      </c>
      <c r="H85" s="57">
        <v>120</v>
      </c>
      <c r="I85" s="21">
        <f t="shared" si="49"/>
        <v>74</v>
      </c>
      <c r="J85" s="21">
        <f t="shared" si="50"/>
        <v>31.285714285714285</v>
      </c>
      <c r="K85" s="21">
        <f t="shared" si="51"/>
        <v>37.666666666666664</v>
      </c>
      <c r="L85" s="21">
        <f t="shared" si="60"/>
        <v>17.142857142857142</v>
      </c>
      <c r="M85" s="17">
        <f t="shared" si="53"/>
        <v>11.787610619469028</v>
      </c>
      <c r="N85" s="17">
        <f t="shared" si="53"/>
        <v>10.95</v>
      </c>
      <c r="O85" s="15">
        <v>1</v>
      </c>
      <c r="P85" s="15">
        <v>1</v>
      </c>
      <c r="Q85" s="15">
        <v>1</v>
      </c>
      <c r="R85" s="15">
        <v>2</v>
      </c>
      <c r="S85" s="15">
        <v>2</v>
      </c>
      <c r="T85" s="15">
        <v>2</v>
      </c>
      <c r="U85" s="15">
        <v>1</v>
      </c>
      <c r="V85" s="15">
        <f t="shared" si="54"/>
        <v>222</v>
      </c>
      <c r="W85" s="15">
        <v>18</v>
      </c>
      <c r="X85" s="18">
        <v>0.12</v>
      </c>
      <c r="Y85" s="14">
        <v>12</v>
      </c>
      <c r="Z85" s="18">
        <f t="shared" si="56"/>
        <v>0.32432432432432434</v>
      </c>
      <c r="AA85" s="18">
        <f t="shared" si="48"/>
        <v>0.44432432432432434</v>
      </c>
      <c r="AB85" s="22"/>
      <c r="AC85" s="23"/>
      <c r="AD85" s="23"/>
      <c r="AE85" s="23"/>
    </row>
    <row r="86" spans="1:31">
      <c r="A86" s="22" t="s">
        <v>66</v>
      </c>
      <c r="B86" s="20">
        <v>1</v>
      </c>
      <c r="C86" s="57">
        <v>164</v>
      </c>
      <c r="D86" s="57">
        <v>181</v>
      </c>
      <c r="E86" s="57">
        <v>8</v>
      </c>
      <c r="F86" s="57">
        <v>8</v>
      </c>
      <c r="G86" s="57">
        <v>120</v>
      </c>
      <c r="H86" s="57">
        <v>120</v>
      </c>
      <c r="I86" s="21">
        <f t="shared" si="49"/>
        <v>20.5</v>
      </c>
      <c r="J86" s="21">
        <f t="shared" si="50"/>
        <v>22.625</v>
      </c>
      <c r="K86" s="21">
        <f t="shared" si="51"/>
        <v>15</v>
      </c>
      <c r="L86" s="21">
        <f t="shared" si="60"/>
        <v>15</v>
      </c>
      <c r="M86" s="17">
        <f t="shared" si="53"/>
        <v>8.1999999999999993</v>
      </c>
      <c r="N86" s="17">
        <f t="shared" si="53"/>
        <v>9.0500000000000007</v>
      </c>
      <c r="O86" s="15">
        <v>1</v>
      </c>
      <c r="P86" s="15">
        <v>1</v>
      </c>
      <c r="Q86" s="15">
        <v>0</v>
      </c>
      <c r="R86" s="15">
        <v>1</v>
      </c>
      <c r="S86" s="15">
        <v>1</v>
      </c>
      <c r="T86" s="15">
        <v>1</v>
      </c>
      <c r="U86" s="15">
        <v>2</v>
      </c>
      <c r="V86" s="15">
        <f t="shared" si="54"/>
        <v>164</v>
      </c>
      <c r="W86" s="15">
        <v>13</v>
      </c>
      <c r="X86" s="18">
        <f t="shared" si="59"/>
        <v>0.31707317073170732</v>
      </c>
      <c r="Y86" s="14">
        <v>4</v>
      </c>
      <c r="Z86" s="18">
        <f t="shared" si="56"/>
        <v>0.14634146341463414</v>
      </c>
      <c r="AA86" s="18">
        <f t="shared" si="48"/>
        <v>0.46341463414634143</v>
      </c>
      <c r="AB86" s="45"/>
      <c r="AC86" s="45"/>
      <c r="AD86" s="45"/>
      <c r="AE86" s="23"/>
    </row>
    <row r="87" spans="1:31">
      <c r="A87" s="23" t="s">
        <v>62</v>
      </c>
      <c r="B87" s="20">
        <v>1</v>
      </c>
      <c r="C87" s="57">
        <v>148</v>
      </c>
      <c r="D87" s="57">
        <v>145</v>
      </c>
      <c r="E87" s="57">
        <v>9</v>
      </c>
      <c r="F87" s="57">
        <v>8</v>
      </c>
      <c r="G87" s="57">
        <v>120</v>
      </c>
      <c r="H87" s="57">
        <v>120</v>
      </c>
      <c r="I87" s="21">
        <f t="shared" si="49"/>
        <v>18.5</v>
      </c>
      <c r="J87" s="21">
        <f t="shared" si="50"/>
        <v>16.111111111111111</v>
      </c>
      <c r="K87" s="21">
        <f t="shared" si="51"/>
        <v>15</v>
      </c>
      <c r="L87" s="21">
        <f t="shared" si="60"/>
        <v>13.333333333333334</v>
      </c>
      <c r="M87" s="17">
        <f t="shared" si="53"/>
        <v>7.4</v>
      </c>
      <c r="N87" s="17">
        <f t="shared" si="53"/>
        <v>7.25</v>
      </c>
      <c r="O87" s="15">
        <v>0</v>
      </c>
      <c r="P87" s="15">
        <v>0</v>
      </c>
      <c r="Q87" s="15">
        <v>0</v>
      </c>
      <c r="R87" s="15">
        <v>0</v>
      </c>
      <c r="S87" s="15">
        <v>1</v>
      </c>
      <c r="T87" s="15">
        <v>0</v>
      </c>
      <c r="U87" s="15">
        <v>0</v>
      </c>
      <c r="V87" s="15">
        <f t="shared" si="54"/>
        <v>148</v>
      </c>
      <c r="W87" s="15">
        <v>13</v>
      </c>
      <c r="X87" s="18">
        <f t="shared" si="59"/>
        <v>0.35135135135135137</v>
      </c>
      <c r="Y87" s="14">
        <v>2</v>
      </c>
      <c r="Z87" s="18">
        <f t="shared" si="56"/>
        <v>8.1081081081081086E-2</v>
      </c>
      <c r="AA87" s="19">
        <f t="shared" si="48"/>
        <v>0.43243243243243246</v>
      </c>
      <c r="AB87" s="22"/>
      <c r="AC87" s="23"/>
      <c r="AD87" s="23"/>
      <c r="AE87" s="23"/>
    </row>
    <row r="88" spans="1:31">
      <c r="A88" s="23" t="s">
        <v>69</v>
      </c>
      <c r="B88" s="20">
        <v>1</v>
      </c>
      <c r="C88" s="57">
        <v>154</v>
      </c>
      <c r="D88" s="57">
        <v>156</v>
      </c>
      <c r="E88" s="57">
        <v>5</v>
      </c>
      <c r="F88" s="57">
        <v>7</v>
      </c>
      <c r="G88" s="57">
        <v>120</v>
      </c>
      <c r="H88" s="57">
        <v>118</v>
      </c>
      <c r="I88" s="21">
        <f t="shared" si="49"/>
        <v>22</v>
      </c>
      <c r="J88" s="21">
        <f t="shared" si="50"/>
        <v>31.2</v>
      </c>
      <c r="K88" s="21">
        <f t="shared" si="51"/>
        <v>17.142857142857142</v>
      </c>
      <c r="L88" s="21">
        <f t="shared" si="60"/>
        <v>23.6</v>
      </c>
      <c r="M88" s="17">
        <f t="shared" si="53"/>
        <v>7.7</v>
      </c>
      <c r="N88" s="17">
        <f t="shared" si="53"/>
        <v>7.9322033898305078</v>
      </c>
      <c r="O88" s="15">
        <v>1</v>
      </c>
      <c r="P88" s="15">
        <v>1</v>
      </c>
      <c r="Q88" s="15">
        <v>0</v>
      </c>
      <c r="R88" s="15">
        <v>1</v>
      </c>
      <c r="S88" s="15">
        <v>1</v>
      </c>
      <c r="T88" s="15">
        <v>0</v>
      </c>
      <c r="U88" s="15">
        <v>0</v>
      </c>
      <c r="V88" s="15">
        <f t="shared" si="54"/>
        <v>154</v>
      </c>
      <c r="W88" s="15">
        <v>16</v>
      </c>
      <c r="X88" s="18">
        <f t="shared" si="59"/>
        <v>0.41558441558441561</v>
      </c>
      <c r="Y88" s="14">
        <v>2</v>
      </c>
      <c r="Z88" s="18">
        <f t="shared" si="56"/>
        <v>7.792207792207792E-2</v>
      </c>
      <c r="AA88" s="19">
        <f t="shared" si="48"/>
        <v>0.49350649350649356</v>
      </c>
      <c r="AB88" s="22"/>
      <c r="AC88" s="23"/>
      <c r="AD88" s="23"/>
      <c r="AE88" s="23"/>
    </row>
    <row r="89" spans="1:31">
      <c r="A89" s="23" t="s">
        <v>33</v>
      </c>
      <c r="B89" s="13">
        <v>1</v>
      </c>
      <c r="C89" s="57">
        <v>168</v>
      </c>
      <c r="D89" s="57">
        <v>167</v>
      </c>
      <c r="E89" s="57">
        <v>5</v>
      </c>
      <c r="F89" s="57">
        <v>4</v>
      </c>
      <c r="G89" s="57">
        <v>113</v>
      </c>
      <c r="H89" s="57">
        <v>120</v>
      </c>
      <c r="I89" s="16">
        <f t="shared" si="49"/>
        <v>42</v>
      </c>
      <c r="J89" s="16">
        <f t="shared" si="50"/>
        <v>33.4</v>
      </c>
      <c r="K89" s="16">
        <f t="shared" si="51"/>
        <v>28.25</v>
      </c>
      <c r="L89" s="16">
        <f t="shared" si="60"/>
        <v>24</v>
      </c>
      <c r="M89" s="17">
        <f t="shared" si="53"/>
        <v>8.9203539823008864</v>
      </c>
      <c r="N89" s="17">
        <f t="shared" si="53"/>
        <v>8.35</v>
      </c>
      <c r="O89" s="15">
        <v>1</v>
      </c>
      <c r="P89" s="15">
        <v>1</v>
      </c>
      <c r="Q89" s="15">
        <v>0</v>
      </c>
      <c r="R89" s="15">
        <v>1</v>
      </c>
      <c r="S89" s="15">
        <v>2</v>
      </c>
      <c r="T89" s="135">
        <v>1</v>
      </c>
      <c r="U89" s="135">
        <v>1</v>
      </c>
      <c r="V89" s="15">
        <f t="shared" si="54"/>
        <v>168</v>
      </c>
      <c r="W89" s="15">
        <v>17</v>
      </c>
      <c r="X89" s="18">
        <f t="shared" si="59"/>
        <v>0.40476190476190477</v>
      </c>
      <c r="Y89" s="14">
        <v>5</v>
      </c>
      <c r="Z89" s="18">
        <f t="shared" si="56"/>
        <v>0.17857142857142858</v>
      </c>
      <c r="AA89" s="19">
        <f t="shared" si="48"/>
        <v>0.58333333333333337</v>
      </c>
      <c r="AB89" s="141" t="s">
        <v>70</v>
      </c>
      <c r="AC89" s="23"/>
      <c r="AD89" s="23"/>
      <c r="AE89" s="23"/>
    </row>
    <row r="90" spans="1:31">
      <c r="B90" s="13"/>
      <c r="C90" s="57"/>
      <c r="D90" s="57"/>
      <c r="E90" s="57"/>
      <c r="F90" s="57"/>
      <c r="G90" s="57"/>
      <c r="H90" s="57"/>
      <c r="I90" s="16" t="e">
        <f t="shared" si="49"/>
        <v>#DIV/0!</v>
      </c>
      <c r="J90" s="16" t="e">
        <f t="shared" si="50"/>
        <v>#DIV/0!</v>
      </c>
      <c r="K90" s="16" t="e">
        <f t="shared" si="51"/>
        <v>#DIV/0!</v>
      </c>
      <c r="L90" s="16" t="e">
        <f t="shared" si="60"/>
        <v>#DIV/0!</v>
      </c>
      <c r="M90" s="17" t="e">
        <f t="shared" si="53"/>
        <v>#DIV/0!</v>
      </c>
      <c r="N90" s="17" t="e">
        <f t="shared" si="53"/>
        <v>#DIV/0!</v>
      </c>
      <c r="O90" s="15"/>
      <c r="P90" s="15"/>
      <c r="Q90" s="15"/>
      <c r="R90" s="15"/>
      <c r="S90" s="15"/>
      <c r="T90" s="15"/>
      <c r="U90" s="15"/>
      <c r="V90" s="15" t="e">
        <f t="shared" si="54"/>
        <v>#DIV/0!</v>
      </c>
      <c r="W90" s="15"/>
      <c r="X90" s="18" t="e">
        <f t="shared" si="59"/>
        <v>#DIV/0!</v>
      </c>
      <c r="Y90" s="14"/>
      <c r="Z90" s="18" t="e">
        <f t="shared" si="56"/>
        <v>#DIV/0!</v>
      </c>
      <c r="AA90" s="19" t="e">
        <f t="shared" si="48"/>
        <v>#DIV/0!</v>
      </c>
      <c r="AB90" s="22"/>
      <c r="AC90" s="23"/>
      <c r="AD90" s="23"/>
      <c r="AE90" s="23"/>
    </row>
    <row r="91" spans="1:31">
      <c r="A91" s="68" t="s">
        <v>28</v>
      </c>
      <c r="B91" s="28">
        <f t="shared" ref="B91:H91" si="61">SUM(B80:B90)</f>
        <v>9</v>
      </c>
      <c r="C91" s="69">
        <f t="shared" si="61"/>
        <v>1482</v>
      </c>
      <c r="D91" s="69">
        <f t="shared" si="61"/>
        <v>1517</v>
      </c>
      <c r="E91" s="69">
        <f t="shared" si="61"/>
        <v>55</v>
      </c>
      <c r="F91" s="69">
        <f t="shared" si="61"/>
        <v>61</v>
      </c>
      <c r="G91" s="69">
        <f t="shared" si="61"/>
        <v>1057</v>
      </c>
      <c r="H91" s="69">
        <f t="shared" si="61"/>
        <v>1067</v>
      </c>
      <c r="I91" s="30">
        <f t="shared" si="49"/>
        <v>24.295081967213115</v>
      </c>
      <c r="J91" s="30">
        <f t="shared" si="50"/>
        <v>27.581818181818182</v>
      </c>
      <c r="K91" s="30">
        <f t="shared" si="51"/>
        <v>17.327868852459016</v>
      </c>
      <c r="L91" s="30">
        <f t="shared" si="60"/>
        <v>19.399999999999999</v>
      </c>
      <c r="M91" s="31">
        <f t="shared" si="53"/>
        <v>8.4124881740775788</v>
      </c>
      <c r="N91" s="31">
        <f t="shared" si="53"/>
        <v>8.5304592314901591</v>
      </c>
      <c r="O91" s="29">
        <f t="shared" ref="O91:U91" si="62">SUM(O80:O90)</f>
        <v>6</v>
      </c>
      <c r="P91" s="29">
        <f t="shared" si="62"/>
        <v>6</v>
      </c>
      <c r="Q91" s="29">
        <f t="shared" si="62"/>
        <v>1</v>
      </c>
      <c r="R91" s="29">
        <f t="shared" si="62"/>
        <v>7</v>
      </c>
      <c r="S91" s="29">
        <f t="shared" si="62"/>
        <v>10</v>
      </c>
      <c r="T91" s="29">
        <f t="shared" si="62"/>
        <v>7</v>
      </c>
      <c r="U91" s="29">
        <f t="shared" si="62"/>
        <v>8</v>
      </c>
      <c r="V91" s="28">
        <f t="shared" si="54"/>
        <v>164.66666666666666</v>
      </c>
      <c r="W91" s="29">
        <f>SUM(W80:W90)</f>
        <v>128</v>
      </c>
      <c r="X91" s="32">
        <f t="shared" si="59"/>
        <v>0.34547908232118757</v>
      </c>
      <c r="Y91" s="29">
        <f>SUM(Y80:Y90)</f>
        <v>45</v>
      </c>
      <c r="Z91" s="32">
        <f t="shared" si="56"/>
        <v>0.18218623481781376</v>
      </c>
      <c r="AA91" s="33">
        <f t="shared" si="48"/>
        <v>0.52766531713900133</v>
      </c>
      <c r="AB91" s="22"/>
      <c r="AC91" s="23"/>
      <c r="AD91" s="23"/>
      <c r="AE91" s="23"/>
    </row>
    <row r="92" spans="1:31">
      <c r="B92" s="13"/>
      <c r="F92" s="70"/>
      <c r="I92" s="16"/>
      <c r="J92" s="16"/>
      <c r="K92" s="16"/>
      <c r="L92" s="16"/>
      <c r="M92" s="17"/>
      <c r="N92" s="17"/>
      <c r="O92" s="14"/>
      <c r="P92" s="14"/>
      <c r="Q92" s="14"/>
      <c r="R92" s="14"/>
      <c r="S92" s="14"/>
      <c r="T92" s="15"/>
      <c r="U92" s="15"/>
      <c r="V92" s="15"/>
      <c r="W92" s="15"/>
      <c r="X92" s="18"/>
      <c r="Y92" s="14"/>
      <c r="Z92" s="18"/>
      <c r="AA92" s="19"/>
      <c r="AB92" s="23"/>
    </row>
    <row r="93" spans="1:31">
      <c r="A93" s="71" t="s">
        <v>50</v>
      </c>
      <c r="B93" s="2" t="s">
        <v>1</v>
      </c>
      <c r="C93" s="3" t="s">
        <v>2</v>
      </c>
      <c r="D93" s="3" t="s">
        <v>2</v>
      </c>
      <c r="E93" s="4" t="s">
        <v>3</v>
      </c>
      <c r="F93" s="4" t="s">
        <v>4</v>
      </c>
      <c r="G93" s="3" t="s">
        <v>5</v>
      </c>
      <c r="H93" s="3" t="s">
        <v>5</v>
      </c>
      <c r="I93" s="3" t="s">
        <v>6</v>
      </c>
      <c r="J93" s="3" t="s">
        <v>6</v>
      </c>
      <c r="K93" s="3" t="s">
        <v>7</v>
      </c>
      <c r="L93" s="3" t="s">
        <v>7</v>
      </c>
      <c r="M93" s="3" t="s">
        <v>8</v>
      </c>
      <c r="N93" s="3" t="s">
        <v>8</v>
      </c>
      <c r="O93" s="5">
        <v>150</v>
      </c>
      <c r="P93" s="5">
        <v>150</v>
      </c>
      <c r="Q93" s="5" t="s">
        <v>9</v>
      </c>
      <c r="R93" s="3">
        <v>50</v>
      </c>
      <c r="S93" s="3">
        <v>50</v>
      </c>
      <c r="T93" s="3" t="s">
        <v>30</v>
      </c>
      <c r="U93" s="3" t="s">
        <v>30</v>
      </c>
      <c r="V93" s="3" t="s">
        <v>10</v>
      </c>
      <c r="W93" s="2" t="s">
        <v>11</v>
      </c>
      <c r="X93" s="2" t="s">
        <v>12</v>
      </c>
      <c r="Y93" s="2" t="s">
        <v>13</v>
      </c>
      <c r="Z93" s="2" t="s">
        <v>12</v>
      </c>
      <c r="AA93" s="2" t="s">
        <v>14</v>
      </c>
      <c r="AB93" s="23"/>
    </row>
    <row r="94" spans="1:31">
      <c r="A94" s="72"/>
      <c r="B94" s="73"/>
      <c r="C94" s="4" t="s">
        <v>15</v>
      </c>
      <c r="D94" s="4" t="s">
        <v>21</v>
      </c>
      <c r="E94" s="4" t="s">
        <v>17</v>
      </c>
      <c r="F94" s="4" t="s">
        <v>18</v>
      </c>
      <c r="G94" s="4" t="s">
        <v>19</v>
      </c>
      <c r="H94" s="4" t="s">
        <v>20</v>
      </c>
      <c r="I94" s="4" t="s">
        <v>15</v>
      </c>
      <c r="J94" s="4" t="s">
        <v>21</v>
      </c>
      <c r="K94" s="4" t="s">
        <v>22</v>
      </c>
      <c r="L94" s="4" t="s">
        <v>23</v>
      </c>
      <c r="M94" s="4" t="s">
        <v>15</v>
      </c>
      <c r="N94" s="4" t="s">
        <v>21</v>
      </c>
      <c r="O94" s="74" t="s">
        <v>24</v>
      </c>
      <c r="P94" s="74" t="s">
        <v>25</v>
      </c>
      <c r="Q94" s="74"/>
      <c r="R94" s="75" t="s">
        <v>24</v>
      </c>
      <c r="S94" s="44" t="s">
        <v>25</v>
      </c>
      <c r="T94" s="44" t="s">
        <v>24</v>
      </c>
      <c r="U94" s="44" t="s">
        <v>25</v>
      </c>
      <c r="V94" s="76"/>
      <c r="W94" s="76"/>
      <c r="X94" s="116"/>
      <c r="Y94" s="76"/>
      <c r="Z94" s="116"/>
      <c r="AA94" s="77"/>
      <c r="AB94" s="23"/>
    </row>
    <row r="95" spans="1:31">
      <c r="A95" s="78" t="s">
        <v>36</v>
      </c>
      <c r="B95" s="98">
        <v>10</v>
      </c>
      <c r="C95" s="108">
        <v>1707</v>
      </c>
      <c r="D95" s="109">
        <v>1758</v>
      </c>
      <c r="E95" s="109">
        <v>61</v>
      </c>
      <c r="F95" s="109">
        <v>62</v>
      </c>
      <c r="G95" s="109">
        <v>1181</v>
      </c>
      <c r="H95" s="99">
        <v>1185</v>
      </c>
      <c r="I95" s="7">
        <v>27.532258064516128</v>
      </c>
      <c r="J95" s="7">
        <v>28.819672131147541</v>
      </c>
      <c r="K95" s="7">
        <v>19.048387096774192</v>
      </c>
      <c r="L95" s="7">
        <v>19.42622950819672</v>
      </c>
      <c r="M95" s="111">
        <v>8.6723116003386949</v>
      </c>
      <c r="N95" s="111">
        <v>8.9012658227848096</v>
      </c>
      <c r="O95" s="11">
        <v>7</v>
      </c>
      <c r="P95" s="11">
        <v>8</v>
      </c>
      <c r="Q95" s="110">
        <v>1</v>
      </c>
      <c r="R95" s="110">
        <v>7</v>
      </c>
      <c r="S95" s="110">
        <v>11</v>
      </c>
      <c r="T95" s="110">
        <v>9</v>
      </c>
      <c r="U95" s="110">
        <v>12</v>
      </c>
      <c r="V95" s="112">
        <v>170.7</v>
      </c>
      <c r="W95" s="110">
        <v>137</v>
      </c>
      <c r="X95" s="117">
        <v>0.32103104862331577</v>
      </c>
      <c r="Y95" s="110">
        <v>72</v>
      </c>
      <c r="Z95" s="117">
        <v>0.2530755711775044</v>
      </c>
      <c r="AA95" s="19">
        <v>0.57410661980082023</v>
      </c>
      <c r="AB95" s="23"/>
    </row>
    <row r="96" spans="1:31">
      <c r="A96" s="78" t="s">
        <v>37</v>
      </c>
      <c r="B96" s="106">
        <v>9</v>
      </c>
      <c r="C96" s="98">
        <v>1482</v>
      </c>
      <c r="D96" s="99">
        <v>1517</v>
      </c>
      <c r="E96" s="99">
        <v>55</v>
      </c>
      <c r="F96" s="99">
        <v>61</v>
      </c>
      <c r="G96" s="99">
        <v>1057</v>
      </c>
      <c r="H96" s="99">
        <v>1067</v>
      </c>
      <c r="I96" s="7">
        <v>24.295081967213115</v>
      </c>
      <c r="J96" s="7">
        <v>27.581818181818182</v>
      </c>
      <c r="K96" s="7">
        <v>17.327868852459016</v>
      </c>
      <c r="L96" s="7">
        <v>19.399999999999999</v>
      </c>
      <c r="M96" s="111">
        <v>8.4124881740775788</v>
      </c>
      <c r="N96" s="111">
        <v>8.5304592314901591</v>
      </c>
      <c r="O96" s="11">
        <v>6</v>
      </c>
      <c r="P96" s="11">
        <v>6</v>
      </c>
      <c r="Q96" s="79">
        <v>1</v>
      </c>
      <c r="R96" s="79">
        <v>7</v>
      </c>
      <c r="S96" s="79">
        <v>10</v>
      </c>
      <c r="T96" s="79">
        <v>7</v>
      </c>
      <c r="U96" s="79">
        <v>8</v>
      </c>
      <c r="V96" s="112">
        <v>164.66666666666666</v>
      </c>
      <c r="W96" s="79">
        <v>128</v>
      </c>
      <c r="X96" s="113">
        <v>0.34547908232118757</v>
      </c>
      <c r="Y96" s="79">
        <v>45</v>
      </c>
      <c r="Z96" s="113">
        <v>0.18218623481781376</v>
      </c>
      <c r="AA96" s="80">
        <v>0.52766531713900133</v>
      </c>
      <c r="AB96" s="23"/>
    </row>
    <row r="97" spans="1:28">
      <c r="A97" s="78" t="s">
        <v>0</v>
      </c>
      <c r="B97" s="106">
        <v>9</v>
      </c>
      <c r="C97" s="98">
        <v>1544</v>
      </c>
      <c r="D97" s="99">
        <v>1460</v>
      </c>
      <c r="E97" s="99">
        <v>61</v>
      </c>
      <c r="F97" s="99">
        <v>64</v>
      </c>
      <c r="G97" s="99">
        <v>1063</v>
      </c>
      <c r="H97" s="99">
        <v>1025</v>
      </c>
      <c r="I97" s="7">
        <v>24.125</v>
      </c>
      <c r="J97" s="7">
        <v>23.934426229508198</v>
      </c>
      <c r="K97" s="7">
        <v>16.609375</v>
      </c>
      <c r="L97" s="7">
        <v>16.803278688524589</v>
      </c>
      <c r="M97" s="111">
        <v>8.7149576669802453</v>
      </c>
      <c r="N97" s="111">
        <v>8.5463414634146329</v>
      </c>
      <c r="O97" s="11">
        <v>6</v>
      </c>
      <c r="P97" s="11">
        <v>6</v>
      </c>
      <c r="Q97" s="79">
        <v>2</v>
      </c>
      <c r="R97" s="79">
        <v>6</v>
      </c>
      <c r="S97" s="79">
        <v>4</v>
      </c>
      <c r="T97" s="79">
        <v>9</v>
      </c>
      <c r="U97" s="79">
        <v>10</v>
      </c>
      <c r="V97" s="112">
        <v>171.55555555555554</v>
      </c>
      <c r="W97" s="79">
        <v>104</v>
      </c>
      <c r="X97" s="113">
        <v>0.26943005181347152</v>
      </c>
      <c r="Y97" s="79">
        <v>72</v>
      </c>
      <c r="Z97" s="113">
        <v>0.27979274611398963</v>
      </c>
      <c r="AA97" s="80">
        <v>0.54922279792746109</v>
      </c>
      <c r="AB97" s="23"/>
    </row>
    <row r="98" spans="1:28">
      <c r="A98" s="78" t="s">
        <v>29</v>
      </c>
      <c r="B98" s="20">
        <v>9</v>
      </c>
      <c r="C98" s="79">
        <v>1476</v>
      </c>
      <c r="D98" s="79">
        <v>1666</v>
      </c>
      <c r="E98" s="79">
        <v>55</v>
      </c>
      <c r="F98" s="79">
        <v>66</v>
      </c>
      <c r="G98" s="79">
        <v>1018</v>
      </c>
      <c r="H98" s="79">
        <v>1073</v>
      </c>
      <c r="I98" s="111">
        <v>22.363636363636363</v>
      </c>
      <c r="J98" s="111">
        <v>30.290909090909089</v>
      </c>
      <c r="K98" s="111">
        <v>15.424242424242424</v>
      </c>
      <c r="L98" s="111">
        <v>19.509090909090908</v>
      </c>
      <c r="M98" s="111">
        <v>8.6994106090373293</v>
      </c>
      <c r="N98" s="111">
        <v>9.315936626281454</v>
      </c>
      <c r="O98" s="79">
        <v>7</v>
      </c>
      <c r="P98" s="79">
        <v>9</v>
      </c>
      <c r="Q98" s="79">
        <v>1</v>
      </c>
      <c r="R98" s="79">
        <v>9</v>
      </c>
      <c r="S98" s="79">
        <v>5</v>
      </c>
      <c r="T98" s="79">
        <v>6</v>
      </c>
      <c r="U98" s="79">
        <v>9</v>
      </c>
      <c r="V98" s="112">
        <v>164</v>
      </c>
      <c r="W98" s="79">
        <v>130</v>
      </c>
      <c r="X98" s="113">
        <v>0.35230352303523033</v>
      </c>
      <c r="Y98" s="79">
        <v>51</v>
      </c>
      <c r="Z98" s="113">
        <v>0.2073170731707317</v>
      </c>
      <c r="AA98" s="113">
        <v>0.55962059620596205</v>
      </c>
      <c r="AB98" s="23"/>
    </row>
    <row r="99" spans="1:28">
      <c r="A99" s="78" t="s">
        <v>32</v>
      </c>
      <c r="B99" s="106">
        <v>10</v>
      </c>
      <c r="C99" s="98">
        <v>1798</v>
      </c>
      <c r="D99" s="99">
        <v>1692</v>
      </c>
      <c r="E99" s="99">
        <v>55</v>
      </c>
      <c r="F99" s="99">
        <v>54</v>
      </c>
      <c r="G99" s="99">
        <v>1185</v>
      </c>
      <c r="H99" s="99">
        <v>1156</v>
      </c>
      <c r="I99" s="7">
        <v>33.296296296296298</v>
      </c>
      <c r="J99" s="7">
        <v>30.763636363636362</v>
      </c>
      <c r="K99" s="7">
        <v>21.944444444444443</v>
      </c>
      <c r="L99" s="7">
        <v>21.018181818181819</v>
      </c>
      <c r="M99" s="111">
        <v>9.1037974683544309</v>
      </c>
      <c r="N99" s="111">
        <v>8.7820069204152258</v>
      </c>
      <c r="O99" s="11">
        <v>9</v>
      </c>
      <c r="P99" s="11">
        <v>8</v>
      </c>
      <c r="Q99" s="79">
        <v>1</v>
      </c>
      <c r="R99" s="79">
        <v>11</v>
      </c>
      <c r="S99" s="79">
        <v>10</v>
      </c>
      <c r="T99" s="79">
        <v>14</v>
      </c>
      <c r="U99" s="79">
        <v>9</v>
      </c>
      <c r="V99" s="112">
        <v>179.8</v>
      </c>
      <c r="W99" s="79">
        <v>157</v>
      </c>
      <c r="X99" s="113">
        <v>0.34927697441601779</v>
      </c>
      <c r="Y99" s="79">
        <v>74</v>
      </c>
      <c r="Z99" s="113">
        <v>0.24694104560622915</v>
      </c>
      <c r="AA99" s="80">
        <v>0.59621802002224689</v>
      </c>
      <c r="AB99" s="23"/>
    </row>
    <row r="100" spans="1:28">
      <c r="A100" s="78" t="s">
        <v>34</v>
      </c>
      <c r="B100" s="106">
        <v>11</v>
      </c>
      <c r="C100" s="98">
        <v>1796</v>
      </c>
      <c r="D100" s="99">
        <v>1710</v>
      </c>
      <c r="E100" s="99">
        <v>80</v>
      </c>
      <c r="F100" s="99">
        <v>60</v>
      </c>
      <c r="G100" s="99">
        <v>1282</v>
      </c>
      <c r="H100" s="99">
        <v>1280</v>
      </c>
      <c r="I100" s="7">
        <v>29.933333333333334</v>
      </c>
      <c r="J100" s="7">
        <v>21.375</v>
      </c>
      <c r="K100" s="7">
        <v>21.366666666666667</v>
      </c>
      <c r="L100" s="7">
        <v>16</v>
      </c>
      <c r="M100" s="111">
        <v>8.4056162246489858</v>
      </c>
      <c r="N100" s="111">
        <v>8.015625</v>
      </c>
      <c r="O100" s="11">
        <v>8</v>
      </c>
      <c r="P100" s="11">
        <v>6</v>
      </c>
      <c r="Q100" s="79">
        <v>0</v>
      </c>
      <c r="R100" s="79">
        <v>9</v>
      </c>
      <c r="S100" s="79">
        <v>9</v>
      </c>
      <c r="T100" s="79">
        <v>9</v>
      </c>
      <c r="U100" s="79">
        <v>6</v>
      </c>
      <c r="V100" s="112">
        <v>163.27272727272728</v>
      </c>
      <c r="W100" s="79">
        <v>152</v>
      </c>
      <c r="X100" s="113">
        <v>0.33853006681514475</v>
      </c>
      <c r="Y100" s="79">
        <v>51</v>
      </c>
      <c r="Z100" s="113">
        <v>0.17037861915367483</v>
      </c>
      <c r="AA100" s="80">
        <v>0.50890868596881955</v>
      </c>
      <c r="AB100" s="23"/>
    </row>
    <row r="101" spans="1:28">
      <c r="A101" s="81" t="s">
        <v>28</v>
      </c>
      <c r="B101" s="107">
        <f t="shared" ref="B101:H101" si="63">SUM(B95:B100)</f>
        <v>58</v>
      </c>
      <c r="C101" s="101">
        <f t="shared" si="63"/>
        <v>9803</v>
      </c>
      <c r="D101" s="101">
        <f t="shared" si="63"/>
        <v>9803</v>
      </c>
      <c r="E101" s="101">
        <f>SUM(E95:E100)</f>
        <v>367</v>
      </c>
      <c r="F101" s="101">
        <f>SUM(F95:F100)</f>
        <v>367</v>
      </c>
      <c r="G101" s="101">
        <f t="shared" si="63"/>
        <v>6786</v>
      </c>
      <c r="H101" s="101">
        <f t="shared" si="63"/>
        <v>6786</v>
      </c>
      <c r="I101" s="103">
        <f t="shared" ref="I101" si="64">C101/F101</f>
        <v>26.711171662125341</v>
      </c>
      <c r="J101" s="102">
        <f t="shared" ref="J101" si="65">D101/E101</f>
        <v>26.711171662125341</v>
      </c>
      <c r="K101" s="102">
        <f t="shared" ref="K101" si="66">G101/F101</f>
        <v>18.490463215258856</v>
      </c>
      <c r="L101" s="102">
        <f t="shared" ref="L101" si="67">H101/E101</f>
        <v>18.490463215258856</v>
      </c>
      <c r="M101" s="103">
        <f t="shared" ref="M101" si="68">C101/(G101/6)</f>
        <v>8.6675508399646333</v>
      </c>
      <c r="N101" s="103">
        <f t="shared" ref="N101" si="69">D101/(H101/6)</f>
        <v>8.6675508399646333</v>
      </c>
      <c r="O101" s="101">
        <f>SUM(O95:O100)</f>
        <v>43</v>
      </c>
      <c r="P101" s="101">
        <f>SUM(P94:P100)</f>
        <v>43</v>
      </c>
      <c r="Q101" s="101">
        <f>SUM(Q95:Q100)</f>
        <v>6</v>
      </c>
      <c r="R101" s="101">
        <f>SUM(R95:R100)</f>
        <v>49</v>
      </c>
      <c r="S101" s="101">
        <f>SUM(S95:S100)</f>
        <v>49</v>
      </c>
      <c r="T101" s="101">
        <f>SUM(T95:T100)</f>
        <v>54</v>
      </c>
      <c r="U101" s="101">
        <f>SUM(U95:U100)</f>
        <v>54</v>
      </c>
      <c r="V101" s="100">
        <f t="shared" ref="V101" si="70">C101/B101</f>
        <v>169.01724137931035</v>
      </c>
      <c r="W101" s="101">
        <f>SUM(W95:W100)</f>
        <v>808</v>
      </c>
      <c r="X101" s="104">
        <f>W101*4/C101</f>
        <v>0.32969499132918495</v>
      </c>
      <c r="Y101" s="101">
        <f>SUM(Y95:Y100)</f>
        <v>365</v>
      </c>
      <c r="Z101" s="104">
        <f>Y101*6/C101</f>
        <v>0.22340099969397123</v>
      </c>
      <c r="AA101" s="105">
        <f t="shared" ref="AA101" si="71">X101+Z101</f>
        <v>0.55309599102315621</v>
      </c>
      <c r="AB101" s="23"/>
    </row>
    <row r="102" spans="1:28">
      <c r="E102" s="82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B102" s="23"/>
    </row>
    <row r="103" spans="1:28">
      <c r="M103" s="83"/>
      <c r="N103" s="23"/>
      <c r="O103" s="23"/>
      <c r="P103" s="23"/>
      <c r="Q103" s="23"/>
      <c r="R103" s="23"/>
      <c r="S103" s="23"/>
      <c r="T103" s="84"/>
      <c r="U103" s="23"/>
      <c r="V103" s="23"/>
      <c r="W103" s="23"/>
      <c r="X103" s="23"/>
      <c r="Y103" s="23"/>
      <c r="Z103" s="23"/>
      <c r="AB103" s="23"/>
    </row>
    <row r="104" spans="1:28">
      <c r="B104" s="140">
        <v>58</v>
      </c>
      <c r="C104" s="140">
        <v>9803</v>
      </c>
      <c r="D104" s="140">
        <v>43</v>
      </c>
      <c r="E104" s="140">
        <v>6</v>
      </c>
      <c r="F104" s="140">
        <v>14</v>
      </c>
      <c r="G104" s="140">
        <v>15</v>
      </c>
      <c r="H104" s="140">
        <v>6786</v>
      </c>
      <c r="I104" s="140">
        <v>367</v>
      </c>
      <c r="J104" s="130">
        <v>8.6675508399646333</v>
      </c>
      <c r="K104" s="130">
        <v>26.711171662125341</v>
      </c>
      <c r="L104" s="129">
        <v>18.490463215258856</v>
      </c>
      <c r="M104" s="142">
        <v>169.01724137931035</v>
      </c>
      <c r="N104" s="143">
        <v>808</v>
      </c>
      <c r="O104" s="143">
        <v>365</v>
      </c>
      <c r="P104" s="130">
        <v>55.309599102315623</v>
      </c>
      <c r="Q104" s="130">
        <v>32.969499132918493</v>
      </c>
      <c r="R104" s="130">
        <v>22.340099969397123</v>
      </c>
      <c r="S104" s="140">
        <v>49</v>
      </c>
      <c r="T104" s="140">
        <v>54</v>
      </c>
      <c r="U104" s="2"/>
      <c r="V104" s="2"/>
      <c r="W104" s="2"/>
      <c r="X104" s="2"/>
      <c r="Y104" s="2"/>
      <c r="Z104" s="2"/>
      <c r="AA104" s="2"/>
      <c r="AB104" s="23"/>
    </row>
    <row r="105" spans="1:28">
      <c r="B105" s="8" t="s">
        <v>38</v>
      </c>
      <c r="C105" s="85" t="s">
        <v>2</v>
      </c>
      <c r="D105" s="85" t="s">
        <v>39</v>
      </c>
      <c r="E105" s="85" t="s">
        <v>9</v>
      </c>
      <c r="F105" s="85" t="s">
        <v>40</v>
      </c>
      <c r="G105" s="85" t="s">
        <v>63</v>
      </c>
      <c r="H105" s="85" t="s">
        <v>41</v>
      </c>
      <c r="I105" s="86" t="s">
        <v>4</v>
      </c>
      <c r="J105" s="132" t="s">
        <v>8</v>
      </c>
      <c r="K105" s="131" t="s">
        <v>42</v>
      </c>
      <c r="L105" s="86" t="s">
        <v>7</v>
      </c>
      <c r="M105" s="133" t="s">
        <v>43</v>
      </c>
      <c r="N105" s="133" t="s">
        <v>11</v>
      </c>
      <c r="O105" s="86" t="s">
        <v>13</v>
      </c>
      <c r="P105" s="132" t="s">
        <v>12</v>
      </c>
      <c r="Q105" s="134" t="s">
        <v>44</v>
      </c>
      <c r="R105" s="86" t="s">
        <v>45</v>
      </c>
      <c r="S105" s="86" t="s">
        <v>47</v>
      </c>
      <c r="T105" s="86" t="s">
        <v>46</v>
      </c>
      <c r="U105" s="85"/>
      <c r="V105" s="86"/>
      <c r="W105" s="85"/>
      <c r="X105" s="87"/>
      <c r="Y105" s="85"/>
      <c r="Z105" s="87"/>
      <c r="AA105" s="88"/>
      <c r="AB105" s="23"/>
    </row>
    <row r="106" spans="1:28">
      <c r="D106" s="23"/>
      <c r="F106" s="23"/>
      <c r="G106" s="23"/>
      <c r="H106" s="23"/>
      <c r="AB106" s="23"/>
    </row>
    <row r="107" spans="1:28">
      <c r="D107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2019-12-14T21:08:33Z</dcterms:created>
  <dcterms:modified xsi:type="dcterms:W3CDTF">2020-12-25T23:29:51Z</dcterms:modified>
</cp:coreProperties>
</file>