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60" yWindow="110" windowWidth="15300" windowHeight="7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34" i="1"/>
  <c r="Q33"/>
  <c r="P33"/>
  <c r="O33" s="1"/>
  <c r="K33"/>
  <c r="M35"/>
  <c r="N35"/>
  <c r="Q35"/>
  <c r="P35"/>
  <c r="O35" s="1"/>
  <c r="R16" l="1"/>
  <c r="R15"/>
  <c r="R14"/>
  <c r="R13"/>
  <c r="R12"/>
  <c r="R11"/>
  <c r="R10"/>
  <c r="R9"/>
  <c r="R8"/>
  <c r="R7"/>
  <c r="R6"/>
  <c r="R5"/>
  <c r="R4"/>
  <c r="R3"/>
  <c r="Q34"/>
  <c r="Q32"/>
  <c r="Q31"/>
  <c r="Q30"/>
  <c r="Q29"/>
  <c r="Q28"/>
  <c r="Q27"/>
  <c r="Q26"/>
  <c r="Q25"/>
  <c r="Q24"/>
  <c r="Q23"/>
  <c r="Q22"/>
  <c r="Q21"/>
  <c r="Q20"/>
  <c r="P32"/>
  <c r="O32" s="1"/>
  <c r="P31"/>
  <c r="O31" s="1"/>
  <c r="P30"/>
  <c r="O30" s="1"/>
  <c r="P29"/>
  <c r="P28"/>
  <c r="P27"/>
  <c r="O27" s="1"/>
  <c r="P26"/>
  <c r="P25"/>
  <c r="P24"/>
  <c r="O24" s="1"/>
  <c r="P23"/>
  <c r="O23" s="1"/>
  <c r="P22"/>
  <c r="O22" s="1"/>
  <c r="P21"/>
  <c r="P20"/>
  <c r="O20" s="1"/>
  <c r="I15"/>
  <c r="I14"/>
  <c r="I13"/>
  <c r="I12"/>
  <c r="I11"/>
  <c r="I10"/>
  <c r="I9"/>
  <c r="I8"/>
  <c r="I7"/>
  <c r="I6"/>
  <c r="I5"/>
  <c r="I4"/>
  <c r="I3"/>
  <c r="K35"/>
  <c r="K32"/>
  <c r="K31"/>
  <c r="K30"/>
  <c r="K29"/>
  <c r="K28"/>
  <c r="K27"/>
  <c r="K26"/>
  <c r="K25"/>
  <c r="K24"/>
  <c r="K23"/>
  <c r="K22"/>
  <c r="K21"/>
  <c r="K20"/>
  <c r="G16"/>
  <c r="I16" s="1"/>
  <c r="H16"/>
  <c r="H15"/>
  <c r="O21" l="1"/>
  <c r="O29"/>
  <c r="O28"/>
  <c r="O26"/>
  <c r="O25"/>
  <c r="O34"/>
  <c r="S16"/>
</calcChain>
</file>

<file path=xl/sharedStrings.xml><?xml version="1.0" encoding="utf-8"?>
<sst xmlns="http://schemas.openxmlformats.org/spreadsheetml/2006/main" count="67" uniqueCount="44">
  <si>
    <t>Inns</t>
  </si>
  <si>
    <t>Runs</t>
  </si>
  <si>
    <t>150-200</t>
  </si>
  <si>
    <t>200+</t>
  </si>
  <si>
    <t>bat 1st</t>
  </si>
  <si>
    <t>Bat 2nd</t>
  </si>
  <si>
    <t>balls</t>
  </si>
  <si>
    <t>Wkts</t>
  </si>
  <si>
    <t>R/O</t>
  </si>
  <si>
    <t>R/Wt</t>
  </si>
  <si>
    <t>R/Inns</t>
  </si>
  <si>
    <t>Fours</t>
  </si>
  <si>
    <t>Sixes</t>
  </si>
  <si>
    <t>% of runs</t>
  </si>
  <si>
    <t>% fours</t>
  </si>
  <si>
    <t>%sixes</t>
  </si>
  <si>
    <t>50 pp</t>
  </si>
  <si>
    <t>50 run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</si>
  <si>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</si>
  <si>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</si>
  <si>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</si>
  <si>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</si>
  <si>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</si>
  <si>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</si>
  <si>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</si>
  <si>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</si>
  <si>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</si>
  <si>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</si>
  <si>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</si>
  <si>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150+</t>
  </si>
  <si>
    <t>2016/17</t>
  </si>
  <si>
    <t>Total</t>
  </si>
  <si>
    <t>2017/18</t>
  </si>
  <si>
    <t xml:space="preserve">50 part </t>
  </si>
  <si>
    <t xml:space="preserve">Four </t>
  </si>
  <si>
    <t>Grounds</t>
  </si>
  <si>
    <t>Teams</t>
  </si>
  <si>
    <t>Ins</t>
  </si>
  <si>
    <t xml:space="preserve">Balls </t>
  </si>
  <si>
    <t>R/W</t>
  </si>
  <si>
    <t>S/R</t>
  </si>
  <si>
    <t>r/inns</t>
  </si>
  <si>
    <t>2019/20</t>
  </si>
  <si>
    <t>2018/19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</si>
</sst>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10" fontId="4" fillId="0" borderId="1" xfId="0" applyNumberFormat="1" applyFont="1" applyFill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0" fontId="5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2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6" fillId="0" borderId="0" xfId="0" applyFont="1"/>
    <xf numFmtId="1" fontId="4" fillId="0" borderId="1" xfId="0" applyNumberFormat="1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Fill="1" applyBorder="1"/>
    <xf numFmtId="0" fontId="3" fillId="0" borderId="0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V42"/>
  <sheetViews>
    <sheetView tabSelected="1" topLeftCell="A16" workbookViewId="0">
      <selection activeCell="T21" sqref="T21"/>
    </sheetView>
  </sheetViews>
  <sheetFormatPr defaultRowHeight="14.5"/>
  <cols>
    <col min="1" max="1" width="7.81640625" customWidth="1"/>
    <col min="2" max="2" width="5.08984375" customWidth="1"/>
    <col min="3" max="3" width="7.1796875" customWidth="1"/>
    <col min="4" max="4" width="6.90625" customWidth="1"/>
    <col min="5" max="5" width="5.1796875" customWidth="1"/>
    <col min="6" max="6" width="5.453125" customWidth="1"/>
    <col min="7" max="7" width="6.6328125" customWidth="1"/>
    <col min="8" max="8" width="7.26953125" customWidth="1"/>
    <col min="9" max="9" width="6.453125" customWidth="1"/>
    <col min="10" max="10" width="6.1796875" customWidth="1"/>
    <col min="11" max="11" width="6.6328125" customWidth="1"/>
    <col min="12" max="12" width="5.7265625" customWidth="1"/>
    <col min="13" max="13" width="6.36328125" customWidth="1"/>
    <col min="14" max="14" width="6" customWidth="1"/>
    <col min="15" max="15" width="7.36328125" customWidth="1"/>
    <col min="16" max="16" width="6.36328125" customWidth="1"/>
    <col min="17" max="17" width="7.7265625" customWidth="1"/>
    <col min="18" max="18" width="8" customWidth="1"/>
    <col min="19" max="19" width="5.1796875" customWidth="1"/>
  </cols>
  <sheetData>
    <row r="2" spans="1:22">
      <c r="A2" s="28" t="s">
        <v>36</v>
      </c>
      <c r="B2" s="2" t="s">
        <v>37</v>
      </c>
      <c r="C2" s="2" t="s">
        <v>1</v>
      </c>
      <c r="D2" s="2" t="s">
        <v>38</v>
      </c>
      <c r="E2" s="2" t="s">
        <v>29</v>
      </c>
      <c r="F2" s="2" t="s">
        <v>3</v>
      </c>
      <c r="G2" s="2" t="s">
        <v>7</v>
      </c>
      <c r="H2" s="2" t="s">
        <v>8</v>
      </c>
      <c r="I2" s="2" t="s">
        <v>39</v>
      </c>
      <c r="J2" s="2" t="s">
        <v>40</v>
      </c>
      <c r="K2" s="2" t="s">
        <v>41</v>
      </c>
      <c r="L2" s="2">
        <v>50</v>
      </c>
      <c r="M2" s="2" t="s">
        <v>33</v>
      </c>
      <c r="N2" s="2" t="s">
        <v>11</v>
      </c>
      <c r="O2" s="2" t="s">
        <v>34</v>
      </c>
      <c r="P2" s="2" t="s">
        <v>12</v>
      </c>
      <c r="Q2" s="2" t="s">
        <v>12</v>
      </c>
      <c r="R2" s="2" t="s">
        <v>13</v>
      </c>
      <c r="S2" s="2" t="s">
        <v>17</v>
      </c>
      <c r="T2" s="1"/>
    </row>
    <row r="3" spans="1:22">
      <c r="A3" s="27" t="s">
        <v>18</v>
      </c>
      <c r="B3" s="19">
        <v>14</v>
      </c>
      <c r="C3" s="19">
        <v>2358</v>
      </c>
      <c r="D3" s="19">
        <v>1600</v>
      </c>
      <c r="E3" s="19">
        <v>12</v>
      </c>
      <c r="F3" s="19">
        <v>2</v>
      </c>
      <c r="G3" s="19">
        <v>80</v>
      </c>
      <c r="H3" s="9">
        <v>8.8424999999999994</v>
      </c>
      <c r="I3" s="25">
        <f>C3/G3</f>
        <v>29.475000000000001</v>
      </c>
      <c r="J3" s="9">
        <v>20</v>
      </c>
      <c r="K3" s="26">
        <v>168.42857142857142</v>
      </c>
      <c r="L3" s="26">
        <v>12</v>
      </c>
      <c r="M3" s="19">
        <v>13</v>
      </c>
      <c r="N3" s="19">
        <v>214</v>
      </c>
      <c r="O3" s="10">
        <v>0.36301950805767602</v>
      </c>
      <c r="P3" s="29">
        <v>71</v>
      </c>
      <c r="Q3" s="11">
        <v>0.1806615776081425</v>
      </c>
      <c r="R3" s="32">
        <f>O3+Q3</f>
        <v>0.54368108566581852</v>
      </c>
      <c r="S3" s="19">
        <v>12</v>
      </c>
      <c r="T3" s="1"/>
      <c r="U3" s="21"/>
      <c r="V3" s="22"/>
    </row>
    <row r="4" spans="1:22">
      <c r="A4" s="27" t="s">
        <v>19</v>
      </c>
      <c r="B4" s="19">
        <v>30</v>
      </c>
      <c r="C4" s="19">
        <v>4775</v>
      </c>
      <c r="D4" s="19">
        <v>3484</v>
      </c>
      <c r="E4" s="19">
        <v>20</v>
      </c>
      <c r="F4" s="19">
        <v>2</v>
      </c>
      <c r="G4" s="19">
        <v>200</v>
      </c>
      <c r="H4" s="9">
        <v>8.2233065442020674</v>
      </c>
      <c r="I4" s="25">
        <f t="shared" ref="I4:I16" si="0">C4/G4</f>
        <v>23.875</v>
      </c>
      <c r="J4" s="9">
        <v>17.420000000000002</v>
      </c>
      <c r="K4" s="26">
        <v>159.16666666666666</v>
      </c>
      <c r="L4" s="26">
        <v>21</v>
      </c>
      <c r="M4" s="19">
        <v>24</v>
      </c>
      <c r="N4" s="19">
        <v>437</v>
      </c>
      <c r="O4" s="10">
        <v>0.36607329842931935</v>
      </c>
      <c r="P4" s="29">
        <v>121</v>
      </c>
      <c r="Q4" s="11">
        <v>0.15204188481675393</v>
      </c>
      <c r="R4" s="32">
        <f t="shared" ref="R4:R16" si="1">O4+Q4</f>
        <v>0.51811518324607331</v>
      </c>
      <c r="S4" s="19">
        <v>21</v>
      </c>
      <c r="T4" s="1"/>
      <c r="U4" s="21"/>
      <c r="V4" s="22"/>
    </row>
    <row r="5" spans="1:22">
      <c r="A5" s="3" t="s">
        <v>20</v>
      </c>
      <c r="B5" s="19">
        <v>32</v>
      </c>
      <c r="C5" s="19">
        <v>4960</v>
      </c>
      <c r="D5" s="19">
        <v>3673</v>
      </c>
      <c r="E5" s="19">
        <v>15</v>
      </c>
      <c r="F5" s="19">
        <v>1</v>
      </c>
      <c r="G5" s="19">
        <v>191</v>
      </c>
      <c r="H5" s="9">
        <v>8.1023686359923772</v>
      </c>
      <c r="I5" s="25">
        <f t="shared" si="0"/>
        <v>25.968586387434556</v>
      </c>
      <c r="J5" s="9">
        <v>19.230366492146597</v>
      </c>
      <c r="K5" s="26">
        <v>155</v>
      </c>
      <c r="L5" s="26">
        <v>13</v>
      </c>
      <c r="M5" s="19">
        <v>23</v>
      </c>
      <c r="N5" s="19">
        <v>422</v>
      </c>
      <c r="O5" s="10">
        <v>0.3403225806451613</v>
      </c>
      <c r="P5" s="29">
        <v>160</v>
      </c>
      <c r="Q5" s="11">
        <v>0.19354838709677419</v>
      </c>
      <c r="R5" s="32">
        <f t="shared" si="1"/>
        <v>0.53387096774193554</v>
      </c>
      <c r="S5" s="19">
        <v>13</v>
      </c>
      <c r="T5" s="1"/>
      <c r="U5" s="21"/>
      <c r="V5" s="22"/>
    </row>
    <row r="6" spans="1:22">
      <c r="A6" s="3" t="s">
        <v>21</v>
      </c>
      <c r="B6" s="19">
        <v>42</v>
      </c>
      <c r="C6" s="19">
        <v>6483</v>
      </c>
      <c r="D6" s="19">
        <v>4841</v>
      </c>
      <c r="E6" s="19">
        <v>22</v>
      </c>
      <c r="F6" s="19">
        <v>3</v>
      </c>
      <c r="G6" s="19">
        <v>279</v>
      </c>
      <c r="H6" s="9">
        <v>8.0351167114232585</v>
      </c>
      <c r="I6" s="25">
        <f t="shared" si="0"/>
        <v>23.236559139784948</v>
      </c>
      <c r="J6" s="9">
        <v>17.351254480286737</v>
      </c>
      <c r="K6" s="26">
        <v>154.35714285714286</v>
      </c>
      <c r="L6" s="26">
        <v>26</v>
      </c>
      <c r="M6" s="19">
        <v>34</v>
      </c>
      <c r="N6" s="19">
        <v>513</v>
      </c>
      <c r="O6" s="10">
        <v>0.3165201295696437</v>
      </c>
      <c r="P6" s="29">
        <v>233</v>
      </c>
      <c r="Q6" s="11">
        <v>0.21564090698750579</v>
      </c>
      <c r="R6" s="32">
        <f t="shared" si="1"/>
        <v>0.53216103655714952</v>
      </c>
      <c r="S6" s="19">
        <v>26</v>
      </c>
      <c r="T6" s="1"/>
      <c r="U6" s="21"/>
      <c r="V6" s="22"/>
    </row>
    <row r="7" spans="1:22">
      <c r="A7" s="3" t="s">
        <v>22</v>
      </c>
      <c r="B7" s="19">
        <v>58</v>
      </c>
      <c r="C7" s="19">
        <v>8991</v>
      </c>
      <c r="D7" s="19">
        <v>6690</v>
      </c>
      <c r="E7" s="19">
        <v>35</v>
      </c>
      <c r="F7" s="19">
        <v>4</v>
      </c>
      <c r="G7" s="19">
        <v>400</v>
      </c>
      <c r="H7" s="9">
        <v>8.0636771300448427</v>
      </c>
      <c r="I7" s="25">
        <f t="shared" si="0"/>
        <v>22.477499999999999</v>
      </c>
      <c r="J7" s="9">
        <v>16.725000000000001</v>
      </c>
      <c r="K7" s="26">
        <v>155.01724137931035</v>
      </c>
      <c r="L7" s="26">
        <v>44</v>
      </c>
      <c r="M7" s="19">
        <v>42</v>
      </c>
      <c r="N7" s="19">
        <v>697</v>
      </c>
      <c r="O7" s="10">
        <v>0.31008786564342122</v>
      </c>
      <c r="P7" s="29">
        <v>335</v>
      </c>
      <c r="Q7" s="11">
        <v>0.2235568902235569</v>
      </c>
      <c r="R7" s="32">
        <f t="shared" si="1"/>
        <v>0.53364475586697813</v>
      </c>
      <c r="S7" s="19">
        <v>44</v>
      </c>
      <c r="T7" s="1"/>
      <c r="U7" s="21"/>
      <c r="V7" s="22"/>
    </row>
    <row r="8" spans="1:22">
      <c r="A8" s="3" t="s">
        <v>23</v>
      </c>
      <c r="B8" s="19">
        <v>52</v>
      </c>
      <c r="C8" s="19">
        <v>7620</v>
      </c>
      <c r="D8" s="19">
        <v>5703</v>
      </c>
      <c r="E8" s="19">
        <v>26</v>
      </c>
      <c r="F8" s="19">
        <v>4</v>
      </c>
      <c r="G8" s="19">
        <v>337</v>
      </c>
      <c r="H8" s="9">
        <v>8.0168332456601785</v>
      </c>
      <c r="I8" s="25">
        <f t="shared" si="0"/>
        <v>22.611275964391691</v>
      </c>
      <c r="J8" s="9">
        <v>16.922848664688427</v>
      </c>
      <c r="K8" s="26">
        <v>146.53846153846155</v>
      </c>
      <c r="L8" s="26">
        <v>26</v>
      </c>
      <c r="M8" s="19">
        <v>41</v>
      </c>
      <c r="N8" s="19">
        <v>605</v>
      </c>
      <c r="O8" s="10">
        <v>0.31758530183727035</v>
      </c>
      <c r="P8" s="29">
        <v>280</v>
      </c>
      <c r="Q8" s="11">
        <v>0.22047244094488189</v>
      </c>
      <c r="R8" s="32">
        <f t="shared" si="1"/>
        <v>0.53805774278215224</v>
      </c>
      <c r="S8" s="19">
        <v>26</v>
      </c>
      <c r="T8" s="1"/>
      <c r="U8" s="21"/>
      <c r="V8" s="22"/>
    </row>
    <row r="9" spans="1:22">
      <c r="A9" s="3" t="s">
        <v>24</v>
      </c>
      <c r="B9" s="19">
        <v>52</v>
      </c>
      <c r="C9" s="19">
        <v>7809</v>
      </c>
      <c r="D9" s="19">
        <v>5593</v>
      </c>
      <c r="E9" s="19">
        <v>34</v>
      </c>
      <c r="F9" s="19">
        <v>3</v>
      </c>
      <c r="G9" s="19">
        <v>310</v>
      </c>
      <c r="H9" s="9">
        <v>8.3772572858930818</v>
      </c>
      <c r="I9" s="25">
        <f t="shared" si="0"/>
        <v>25.190322580645162</v>
      </c>
      <c r="J9" s="9">
        <v>18.041935483870969</v>
      </c>
      <c r="K9" s="26">
        <v>150.17307692307693</v>
      </c>
      <c r="L9" s="26">
        <v>28</v>
      </c>
      <c r="M9" s="19">
        <v>43</v>
      </c>
      <c r="N9" s="19">
        <v>577</v>
      </c>
      <c r="O9" s="10">
        <v>0.29555640927135357</v>
      </c>
      <c r="P9" s="29">
        <v>293</v>
      </c>
      <c r="Q9" s="11">
        <v>0.22512485593545908</v>
      </c>
      <c r="R9" s="32">
        <f t="shared" si="1"/>
        <v>0.52068126520681268</v>
      </c>
      <c r="S9" s="19">
        <v>28</v>
      </c>
      <c r="T9" s="1"/>
      <c r="U9" s="21"/>
      <c r="V9" s="22"/>
    </row>
    <row r="10" spans="1:22">
      <c r="A10" s="3" t="s">
        <v>25</v>
      </c>
      <c r="B10" s="19">
        <v>62</v>
      </c>
      <c r="C10" s="19">
        <v>10415</v>
      </c>
      <c r="D10" s="19">
        <v>7341</v>
      </c>
      <c r="E10" s="19">
        <v>50</v>
      </c>
      <c r="F10" s="19">
        <v>4</v>
      </c>
      <c r="G10" s="19">
        <v>374</v>
      </c>
      <c r="H10" s="9">
        <v>8.5124642419288925</v>
      </c>
      <c r="I10" s="25">
        <f t="shared" si="0"/>
        <v>27.847593582887701</v>
      </c>
      <c r="J10" s="9">
        <v>19.628342245989305</v>
      </c>
      <c r="K10" s="26">
        <v>167.98387096774192</v>
      </c>
      <c r="L10" s="26">
        <v>57</v>
      </c>
      <c r="M10" s="19">
        <v>59</v>
      </c>
      <c r="N10" s="19">
        <v>840</v>
      </c>
      <c r="O10" s="10">
        <v>0.32261161785885739</v>
      </c>
      <c r="P10" s="29">
        <v>384</v>
      </c>
      <c r="Q10" s="11">
        <v>0.2212193951032165</v>
      </c>
      <c r="R10" s="32">
        <f t="shared" si="1"/>
        <v>0.54383101296207392</v>
      </c>
      <c r="S10" s="19">
        <v>57</v>
      </c>
      <c r="T10" s="1"/>
      <c r="U10" s="21"/>
      <c r="V10" s="22"/>
    </row>
    <row r="11" spans="1:22">
      <c r="A11" s="24" t="s">
        <v>26</v>
      </c>
      <c r="B11" s="19">
        <v>52</v>
      </c>
      <c r="C11" s="19">
        <v>7950</v>
      </c>
      <c r="D11" s="19">
        <v>5735</v>
      </c>
      <c r="E11" s="19">
        <v>33</v>
      </c>
      <c r="F11" s="19">
        <v>7</v>
      </c>
      <c r="G11" s="19">
        <v>314</v>
      </c>
      <c r="H11" s="9">
        <v>8.3173496076721882</v>
      </c>
      <c r="I11" s="25">
        <f t="shared" si="0"/>
        <v>25.318471337579616</v>
      </c>
      <c r="J11" s="9">
        <v>18.264331210191084</v>
      </c>
      <c r="K11" s="26">
        <v>159</v>
      </c>
      <c r="L11" s="26">
        <v>31</v>
      </c>
      <c r="M11" s="19">
        <v>44</v>
      </c>
      <c r="N11" s="19">
        <v>583</v>
      </c>
      <c r="O11" s="10">
        <v>0.29333333333333333</v>
      </c>
      <c r="P11" s="29">
        <v>317</v>
      </c>
      <c r="Q11" s="11">
        <v>0.23924528301886794</v>
      </c>
      <c r="R11" s="32">
        <f t="shared" si="1"/>
        <v>0.53257861635220127</v>
      </c>
      <c r="S11" s="19">
        <v>31</v>
      </c>
      <c r="T11" s="1"/>
      <c r="U11" s="21"/>
      <c r="V11" s="22"/>
    </row>
    <row r="12" spans="1:22">
      <c r="A12" s="3" t="s">
        <v>27</v>
      </c>
      <c r="B12" s="19">
        <v>60</v>
      </c>
      <c r="C12" s="19">
        <v>8710</v>
      </c>
      <c r="D12" s="19">
        <v>6870</v>
      </c>
      <c r="E12" s="19">
        <v>21</v>
      </c>
      <c r="F12" s="19">
        <v>1</v>
      </c>
      <c r="G12" s="19">
        <v>356</v>
      </c>
      <c r="H12" s="9">
        <v>7.6144796380090494</v>
      </c>
      <c r="I12" s="25">
        <f t="shared" si="0"/>
        <v>24.466292134831459</v>
      </c>
      <c r="J12" s="9">
        <v>18.997134670487107</v>
      </c>
      <c r="K12" s="26">
        <v>145.06896551724137</v>
      </c>
      <c r="L12" s="26">
        <v>35</v>
      </c>
      <c r="M12" s="19">
        <v>48</v>
      </c>
      <c r="N12" s="19">
        <v>644</v>
      </c>
      <c r="O12" s="10">
        <v>0.29575200918484501</v>
      </c>
      <c r="P12" s="29">
        <v>312</v>
      </c>
      <c r="Q12" s="11">
        <v>0.21492537313432836</v>
      </c>
      <c r="R12" s="32">
        <f t="shared" si="1"/>
        <v>0.51067738231917337</v>
      </c>
      <c r="S12" s="19">
        <v>35</v>
      </c>
      <c r="T12" s="1"/>
      <c r="U12" s="21"/>
      <c r="V12" s="22"/>
    </row>
    <row r="13" spans="1:22">
      <c r="A13" s="3" t="s">
        <v>28</v>
      </c>
      <c r="B13" s="19">
        <v>59</v>
      </c>
      <c r="C13" s="19">
        <v>8617</v>
      </c>
      <c r="D13" s="19">
        <v>6639</v>
      </c>
      <c r="E13" s="19">
        <v>28</v>
      </c>
      <c r="F13" s="19">
        <v>3</v>
      </c>
      <c r="G13" s="19">
        <v>391</v>
      </c>
      <c r="H13" s="9">
        <v>7.76</v>
      </c>
      <c r="I13" s="25">
        <f t="shared" si="0"/>
        <v>22.038363171355499</v>
      </c>
      <c r="J13" s="9">
        <v>17.16</v>
      </c>
      <c r="K13" s="26">
        <v>145.15789473684211</v>
      </c>
      <c r="L13" s="26">
        <v>34</v>
      </c>
      <c r="M13" s="19">
        <v>44</v>
      </c>
      <c r="N13" s="19">
        <v>651</v>
      </c>
      <c r="O13" s="10">
        <v>0.30219333874898457</v>
      </c>
      <c r="P13" s="29">
        <v>326</v>
      </c>
      <c r="Q13" s="11">
        <v>0.22699315306951376</v>
      </c>
      <c r="R13" s="32">
        <f t="shared" si="1"/>
        <v>0.52918649181849831</v>
      </c>
      <c r="S13" s="19">
        <v>34</v>
      </c>
      <c r="T13" s="1"/>
      <c r="U13" s="21"/>
      <c r="V13" s="22"/>
    </row>
    <row r="14" spans="1:22">
      <c r="A14" s="3" t="s">
        <v>30</v>
      </c>
      <c r="B14" s="19">
        <v>60</v>
      </c>
      <c r="C14" s="19">
        <v>9843</v>
      </c>
      <c r="D14" s="19">
        <v>6891</v>
      </c>
      <c r="E14" s="19">
        <v>44</v>
      </c>
      <c r="F14" s="19">
        <v>4</v>
      </c>
      <c r="G14" s="19">
        <v>353</v>
      </c>
      <c r="H14" s="9">
        <v>8.5703090988245538</v>
      </c>
      <c r="I14" s="25">
        <f t="shared" si="0"/>
        <v>27.883852691218131</v>
      </c>
      <c r="J14" s="9">
        <v>19.521246458923514</v>
      </c>
      <c r="K14" s="26">
        <v>164.05</v>
      </c>
      <c r="L14" s="26">
        <v>46</v>
      </c>
      <c r="M14" s="19">
        <v>53</v>
      </c>
      <c r="N14" s="19">
        <v>826</v>
      </c>
      <c r="O14" s="10">
        <v>0.33567001930305801</v>
      </c>
      <c r="P14" s="29">
        <v>363</v>
      </c>
      <c r="Q14" s="11">
        <v>0.22127400182871076</v>
      </c>
      <c r="R14" s="32">
        <f t="shared" si="1"/>
        <v>0.55694402113176877</v>
      </c>
      <c r="S14" s="19">
        <v>46</v>
      </c>
      <c r="T14" s="1"/>
      <c r="U14" s="21"/>
      <c r="V14" s="22"/>
    </row>
    <row r="15" spans="1:22">
      <c r="A15" s="3" t="s">
        <v>32</v>
      </c>
      <c r="B15" s="19">
        <v>56</v>
      </c>
      <c r="C15" s="19">
        <v>9171</v>
      </c>
      <c r="D15" s="19">
        <v>6341</v>
      </c>
      <c r="E15" s="19">
        <v>36</v>
      </c>
      <c r="F15" s="19">
        <v>13</v>
      </c>
      <c r="G15" s="19">
        <v>382</v>
      </c>
      <c r="H15" s="9">
        <f>C15/(D15/6)</f>
        <v>8.677811070809021</v>
      </c>
      <c r="I15" s="25">
        <f t="shared" si="0"/>
        <v>24.007853403141361</v>
      </c>
      <c r="J15" s="9">
        <v>16.599476439790575</v>
      </c>
      <c r="K15" s="26">
        <v>164</v>
      </c>
      <c r="L15" s="26">
        <v>41</v>
      </c>
      <c r="M15" s="19">
        <v>55</v>
      </c>
      <c r="N15" s="19">
        <v>773</v>
      </c>
      <c r="O15" s="10">
        <v>0.33714971104568747</v>
      </c>
      <c r="P15" s="29">
        <v>354</v>
      </c>
      <c r="Q15" s="11">
        <v>0.23159960745829244</v>
      </c>
      <c r="R15" s="32">
        <f t="shared" si="1"/>
        <v>0.56874931850397992</v>
      </c>
      <c r="S15" s="19">
        <v>41</v>
      </c>
      <c r="T15" s="1"/>
      <c r="U15" s="21"/>
      <c r="V15" s="22"/>
    </row>
    <row r="16" spans="1:22">
      <c r="A16" s="34" t="s">
        <v>31</v>
      </c>
      <c r="B16" s="14">
        <v>629</v>
      </c>
      <c r="C16" s="14">
        <v>97702</v>
      </c>
      <c r="D16" s="14">
        <v>71401</v>
      </c>
      <c r="E16" s="14">
        <v>376</v>
      </c>
      <c r="F16" s="14">
        <v>51</v>
      </c>
      <c r="G16" s="14">
        <f>SUM(G3:G15)</f>
        <v>3967</v>
      </c>
      <c r="H16" s="17">
        <f>C16/(D16/6)</f>
        <v>8.2101371129255902</v>
      </c>
      <c r="I16" s="12">
        <f t="shared" si="0"/>
        <v>24.628686664986137</v>
      </c>
      <c r="J16" s="17">
        <v>18.030555555555555</v>
      </c>
      <c r="K16" s="13">
        <v>155.32909379968203</v>
      </c>
      <c r="L16" s="13">
        <v>414</v>
      </c>
      <c r="M16" s="14">
        <v>523</v>
      </c>
      <c r="N16" s="14">
        <v>7782</v>
      </c>
      <c r="O16" s="15">
        <v>0.31860146158727559</v>
      </c>
      <c r="P16" s="30">
        <v>3549</v>
      </c>
      <c r="Q16" s="16">
        <v>0.21794845550756381</v>
      </c>
      <c r="R16" s="15">
        <f t="shared" si="1"/>
        <v>0.53654991709483935</v>
      </c>
      <c r="S16" s="14">
        <f>SUM(S3:S15)</f>
        <v>414</v>
      </c>
      <c r="T16" s="1"/>
      <c r="U16" s="23"/>
      <c r="V16" s="22"/>
    </row>
    <row r="17" spans="1:20">
      <c r="A17" s="4"/>
      <c r="B17" s="5"/>
      <c r="C17" s="5"/>
      <c r="D17" s="8"/>
      <c r="E17" s="8"/>
      <c r="F17" s="5"/>
      <c r="G17" s="5"/>
      <c r="H17" s="5"/>
      <c r="I17" s="5"/>
      <c r="J17" s="6"/>
      <c r="K17" s="6"/>
      <c r="L17" s="7"/>
      <c r="M17" s="5"/>
      <c r="N17" s="5"/>
      <c r="O17" s="6"/>
      <c r="P17" s="6"/>
      <c r="Q17" s="6"/>
      <c r="R17" s="5"/>
      <c r="S17" s="5"/>
      <c r="T17" s="1"/>
    </row>
    <row r="18" spans="1:20">
      <c r="A18" s="28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>
      <c r="A19" s="28" t="s">
        <v>35</v>
      </c>
      <c r="B19" s="2" t="s">
        <v>0</v>
      </c>
      <c r="C19" s="2" t="s">
        <v>1</v>
      </c>
      <c r="D19" s="2" t="s">
        <v>2</v>
      </c>
      <c r="E19" s="2" t="s">
        <v>3</v>
      </c>
      <c r="F19" s="2" t="s">
        <v>4</v>
      </c>
      <c r="G19" s="2" t="s">
        <v>5</v>
      </c>
      <c r="H19" s="2" t="s">
        <v>6</v>
      </c>
      <c r="I19" s="2" t="s">
        <v>7</v>
      </c>
      <c r="J19" s="2" t="s">
        <v>8</v>
      </c>
      <c r="K19" s="2" t="s">
        <v>9</v>
      </c>
      <c r="L19" s="2" t="s">
        <v>10</v>
      </c>
      <c r="M19" s="2" t="s">
        <v>11</v>
      </c>
      <c r="N19" s="2" t="s">
        <v>12</v>
      </c>
      <c r="O19" s="2" t="s">
        <v>13</v>
      </c>
      <c r="P19" s="2" t="s">
        <v>14</v>
      </c>
      <c r="Q19" s="2" t="s">
        <v>15</v>
      </c>
      <c r="R19" s="20" t="s">
        <v>16</v>
      </c>
      <c r="S19" s="2" t="s">
        <v>17</v>
      </c>
      <c r="T19" s="1"/>
    </row>
    <row r="20" spans="1:20">
      <c r="A20" s="3" t="s">
        <v>18</v>
      </c>
      <c r="B20" s="19">
        <v>14</v>
      </c>
      <c r="C20" s="19">
        <v>2358</v>
      </c>
      <c r="D20" s="19">
        <v>12</v>
      </c>
      <c r="E20" s="19">
        <v>2</v>
      </c>
      <c r="F20" s="19"/>
      <c r="G20" s="19">
        <v>7</v>
      </c>
      <c r="H20" s="29">
        <v>1600</v>
      </c>
      <c r="I20" s="26">
        <v>80</v>
      </c>
      <c r="J20" s="25">
        <v>8.8424999999999994</v>
      </c>
      <c r="K20" s="25">
        <f>C20/I20</f>
        <v>29.475000000000001</v>
      </c>
      <c r="L20" s="26">
        <v>168.42857142857142</v>
      </c>
      <c r="M20" s="19">
        <v>214</v>
      </c>
      <c r="N20" s="19">
        <v>71</v>
      </c>
      <c r="O20" s="10">
        <f>P20+Q20</f>
        <v>0.54368108566581852</v>
      </c>
      <c r="P20" s="10">
        <f>M20*4/C20</f>
        <v>0.36301950805767602</v>
      </c>
      <c r="Q20" s="10">
        <f>N20*6/C20</f>
        <v>0.1806615776081425</v>
      </c>
      <c r="R20" s="26">
        <v>13</v>
      </c>
      <c r="S20" s="26">
        <v>12</v>
      </c>
      <c r="T20" s="1"/>
    </row>
    <row r="21" spans="1:20">
      <c r="A21" s="3" t="s">
        <v>19</v>
      </c>
      <c r="B21" s="19">
        <v>30</v>
      </c>
      <c r="C21" s="19">
        <v>4775</v>
      </c>
      <c r="D21" s="19">
        <v>20</v>
      </c>
      <c r="E21" s="19">
        <v>2</v>
      </c>
      <c r="F21" s="19">
        <v>9</v>
      </c>
      <c r="G21" s="19">
        <v>6</v>
      </c>
      <c r="H21" s="29">
        <v>3484</v>
      </c>
      <c r="I21" s="26">
        <v>200</v>
      </c>
      <c r="J21" s="25">
        <v>8.2233065442020674</v>
      </c>
      <c r="K21" s="25">
        <f t="shared" ref="K21:K35" si="2">C21/I21</f>
        <v>23.875</v>
      </c>
      <c r="L21" s="26">
        <v>159.16666666666666</v>
      </c>
      <c r="M21" s="19">
        <v>437</v>
      </c>
      <c r="N21" s="19">
        <v>121</v>
      </c>
      <c r="O21" s="10">
        <f t="shared" ref="O21:O33" si="3">P21+Q21</f>
        <v>0.51811518324607331</v>
      </c>
      <c r="P21" s="10">
        <f t="shared" ref="P21:P32" si="4">M21*4/C21</f>
        <v>0.36607329842931935</v>
      </c>
      <c r="Q21" s="10">
        <f t="shared" ref="Q21:Q32" si="5">N21*6/C21</f>
        <v>0.15204188481675393</v>
      </c>
      <c r="R21" s="26">
        <v>24</v>
      </c>
      <c r="S21" s="26">
        <v>21</v>
      </c>
      <c r="T21" s="1"/>
    </row>
    <row r="22" spans="1:20">
      <c r="A22" s="3" t="s">
        <v>20</v>
      </c>
      <c r="B22" s="19">
        <v>32</v>
      </c>
      <c r="C22" s="19">
        <v>4960</v>
      </c>
      <c r="D22" s="19">
        <v>15</v>
      </c>
      <c r="E22" s="19">
        <v>1</v>
      </c>
      <c r="F22" s="19">
        <v>6</v>
      </c>
      <c r="G22" s="19">
        <v>10</v>
      </c>
      <c r="H22" s="29">
        <v>3673</v>
      </c>
      <c r="I22" s="26">
        <v>191</v>
      </c>
      <c r="J22" s="25">
        <v>8.1023686359923772</v>
      </c>
      <c r="K22" s="25">
        <f t="shared" si="2"/>
        <v>25.968586387434556</v>
      </c>
      <c r="L22" s="26">
        <v>155</v>
      </c>
      <c r="M22" s="19">
        <v>422</v>
      </c>
      <c r="N22" s="19">
        <v>160</v>
      </c>
      <c r="O22" s="10">
        <f t="shared" si="3"/>
        <v>0.53387096774193554</v>
      </c>
      <c r="P22" s="10">
        <f t="shared" si="4"/>
        <v>0.3403225806451613</v>
      </c>
      <c r="Q22" s="10">
        <f t="shared" si="5"/>
        <v>0.19354838709677419</v>
      </c>
      <c r="R22" s="26">
        <v>23</v>
      </c>
      <c r="S22" s="26">
        <v>13</v>
      </c>
      <c r="T22" s="1"/>
    </row>
    <row r="23" spans="1:20">
      <c r="A23" s="3" t="s">
        <v>21</v>
      </c>
      <c r="B23" s="19">
        <v>42</v>
      </c>
      <c r="C23" s="19">
        <v>6483</v>
      </c>
      <c r="D23" s="19">
        <v>22</v>
      </c>
      <c r="E23" s="19">
        <v>3</v>
      </c>
      <c r="F23" s="19">
        <v>10</v>
      </c>
      <c r="G23" s="19">
        <v>11</v>
      </c>
      <c r="H23" s="29">
        <v>4841</v>
      </c>
      <c r="I23" s="26">
        <v>279</v>
      </c>
      <c r="J23" s="25">
        <v>8.0351167114232585</v>
      </c>
      <c r="K23" s="25">
        <f t="shared" si="2"/>
        <v>23.236559139784948</v>
      </c>
      <c r="L23" s="26">
        <v>154.35714285714286</v>
      </c>
      <c r="M23" s="19">
        <v>513</v>
      </c>
      <c r="N23" s="19">
        <v>233</v>
      </c>
      <c r="O23" s="10">
        <f t="shared" si="3"/>
        <v>0.53216103655714952</v>
      </c>
      <c r="P23" s="10">
        <f t="shared" si="4"/>
        <v>0.3165201295696437</v>
      </c>
      <c r="Q23" s="10">
        <f t="shared" si="5"/>
        <v>0.21564090698750579</v>
      </c>
      <c r="R23" s="26">
        <v>34</v>
      </c>
      <c r="S23" s="26">
        <v>26</v>
      </c>
      <c r="T23" s="1"/>
    </row>
    <row r="24" spans="1:20">
      <c r="A24" s="3" t="s">
        <v>22</v>
      </c>
      <c r="B24" s="19">
        <v>58</v>
      </c>
      <c r="C24" s="19">
        <v>8991</v>
      </c>
      <c r="D24" s="19">
        <v>35</v>
      </c>
      <c r="E24" s="19">
        <v>4</v>
      </c>
      <c r="F24" s="19">
        <v>15</v>
      </c>
      <c r="G24" s="19">
        <v>13</v>
      </c>
      <c r="H24" s="29">
        <v>6690</v>
      </c>
      <c r="I24" s="26">
        <v>400</v>
      </c>
      <c r="J24" s="25">
        <v>8.0636771300448427</v>
      </c>
      <c r="K24" s="25">
        <f t="shared" si="2"/>
        <v>22.477499999999999</v>
      </c>
      <c r="L24" s="26">
        <v>155.01724137931035</v>
      </c>
      <c r="M24" s="19">
        <v>697</v>
      </c>
      <c r="N24" s="19">
        <v>335</v>
      </c>
      <c r="O24" s="10">
        <f t="shared" si="3"/>
        <v>0.53364475586697813</v>
      </c>
      <c r="P24" s="10">
        <f t="shared" si="4"/>
        <v>0.31008786564342122</v>
      </c>
      <c r="Q24" s="10">
        <f t="shared" si="5"/>
        <v>0.2235568902235569</v>
      </c>
      <c r="R24" s="26">
        <v>42</v>
      </c>
      <c r="S24" s="26">
        <v>44</v>
      </c>
      <c r="T24" s="1"/>
    </row>
    <row r="25" spans="1:20">
      <c r="A25" s="3" t="s">
        <v>23</v>
      </c>
      <c r="B25" s="19">
        <v>52</v>
      </c>
      <c r="C25" s="19">
        <v>7620</v>
      </c>
      <c r="D25" s="19">
        <v>26</v>
      </c>
      <c r="E25" s="19">
        <v>4</v>
      </c>
      <c r="F25" s="19">
        <v>14</v>
      </c>
      <c r="G25" s="19">
        <v>12</v>
      </c>
      <c r="H25" s="29">
        <v>5703</v>
      </c>
      <c r="I25" s="26">
        <v>337</v>
      </c>
      <c r="J25" s="25">
        <v>8.0168332456601785</v>
      </c>
      <c r="K25" s="25">
        <f t="shared" si="2"/>
        <v>22.611275964391691</v>
      </c>
      <c r="L25" s="26">
        <v>146.53846153846155</v>
      </c>
      <c r="M25" s="19">
        <v>605</v>
      </c>
      <c r="N25" s="19">
        <v>280</v>
      </c>
      <c r="O25" s="10">
        <f t="shared" si="3"/>
        <v>0.53805774278215224</v>
      </c>
      <c r="P25" s="10">
        <f t="shared" si="4"/>
        <v>0.31758530183727035</v>
      </c>
      <c r="Q25" s="10">
        <f t="shared" si="5"/>
        <v>0.22047244094488189</v>
      </c>
      <c r="R25" s="26">
        <v>41</v>
      </c>
      <c r="S25" s="26">
        <v>26</v>
      </c>
      <c r="T25" s="1"/>
    </row>
    <row r="26" spans="1:20">
      <c r="A26" s="3" t="s">
        <v>24</v>
      </c>
      <c r="B26" s="19">
        <v>52</v>
      </c>
      <c r="C26" s="19">
        <v>7809</v>
      </c>
      <c r="D26" s="19">
        <v>34</v>
      </c>
      <c r="E26" s="19">
        <v>3</v>
      </c>
      <c r="F26" s="19">
        <v>13</v>
      </c>
      <c r="G26" s="19">
        <v>13</v>
      </c>
      <c r="H26" s="29">
        <v>5593</v>
      </c>
      <c r="I26" s="26">
        <v>310</v>
      </c>
      <c r="J26" s="25">
        <v>8.3772572858930818</v>
      </c>
      <c r="K26" s="25">
        <f t="shared" si="2"/>
        <v>25.190322580645162</v>
      </c>
      <c r="L26" s="26">
        <v>150.17307692307693</v>
      </c>
      <c r="M26" s="19">
        <v>577</v>
      </c>
      <c r="N26" s="19">
        <v>293</v>
      </c>
      <c r="O26" s="10">
        <f t="shared" si="3"/>
        <v>0.52068126520681268</v>
      </c>
      <c r="P26" s="10">
        <f t="shared" si="4"/>
        <v>0.29555640927135357</v>
      </c>
      <c r="Q26" s="10">
        <f t="shared" si="5"/>
        <v>0.22512485593545908</v>
      </c>
      <c r="R26" s="26">
        <v>43</v>
      </c>
      <c r="S26" s="26">
        <v>28</v>
      </c>
      <c r="T26" s="1"/>
    </row>
    <row r="27" spans="1:20">
      <c r="A27" s="3" t="s">
        <v>25</v>
      </c>
      <c r="B27" s="19">
        <v>62</v>
      </c>
      <c r="C27" s="19">
        <v>10415</v>
      </c>
      <c r="D27" s="19">
        <v>50</v>
      </c>
      <c r="E27" s="19">
        <v>4</v>
      </c>
      <c r="F27" s="19">
        <v>19</v>
      </c>
      <c r="G27" s="19">
        <v>12</v>
      </c>
      <c r="H27" s="29">
        <v>7341</v>
      </c>
      <c r="I27" s="26">
        <v>374</v>
      </c>
      <c r="J27" s="25">
        <v>8.5124642419288925</v>
      </c>
      <c r="K27" s="25">
        <f t="shared" si="2"/>
        <v>27.847593582887701</v>
      </c>
      <c r="L27" s="26">
        <v>167.98387096774192</v>
      </c>
      <c r="M27" s="19">
        <v>840</v>
      </c>
      <c r="N27" s="19">
        <v>384</v>
      </c>
      <c r="O27" s="10">
        <f t="shared" si="3"/>
        <v>0.54383101296207392</v>
      </c>
      <c r="P27" s="10">
        <f t="shared" si="4"/>
        <v>0.32261161785885739</v>
      </c>
      <c r="Q27" s="10">
        <f t="shared" si="5"/>
        <v>0.2212193951032165</v>
      </c>
      <c r="R27" s="26">
        <v>59</v>
      </c>
      <c r="S27" s="26">
        <v>57</v>
      </c>
      <c r="T27" s="1"/>
    </row>
    <row r="28" spans="1:20">
      <c r="A28" s="24" t="s">
        <v>26</v>
      </c>
      <c r="B28" s="19">
        <v>52</v>
      </c>
      <c r="C28" s="19">
        <v>7950</v>
      </c>
      <c r="D28" s="19">
        <v>33</v>
      </c>
      <c r="E28" s="19">
        <v>7</v>
      </c>
      <c r="F28" s="19">
        <v>14</v>
      </c>
      <c r="G28" s="19">
        <v>11</v>
      </c>
      <c r="H28" s="29">
        <v>5735</v>
      </c>
      <c r="I28" s="26">
        <v>314</v>
      </c>
      <c r="J28" s="25">
        <v>8.3173496076721882</v>
      </c>
      <c r="K28" s="25">
        <f t="shared" si="2"/>
        <v>25.318471337579616</v>
      </c>
      <c r="L28" s="26">
        <v>159</v>
      </c>
      <c r="M28" s="19">
        <v>583</v>
      </c>
      <c r="N28" s="19">
        <v>317</v>
      </c>
      <c r="O28" s="10">
        <f t="shared" si="3"/>
        <v>0.53257861635220127</v>
      </c>
      <c r="P28" s="10">
        <f t="shared" si="4"/>
        <v>0.29333333333333333</v>
      </c>
      <c r="Q28" s="10">
        <f t="shared" si="5"/>
        <v>0.23924528301886794</v>
      </c>
      <c r="R28" s="26">
        <v>44</v>
      </c>
      <c r="S28" s="26">
        <v>31</v>
      </c>
      <c r="T28" s="1"/>
    </row>
    <row r="29" spans="1:20">
      <c r="A29" s="3" t="s">
        <v>27</v>
      </c>
      <c r="B29" s="19">
        <v>60</v>
      </c>
      <c r="C29" s="19">
        <v>8710</v>
      </c>
      <c r="D29" s="19">
        <v>21</v>
      </c>
      <c r="E29" s="19">
        <v>1</v>
      </c>
      <c r="F29" s="19">
        <v>13</v>
      </c>
      <c r="G29" s="19">
        <v>17</v>
      </c>
      <c r="H29" s="29">
        <v>6870</v>
      </c>
      <c r="I29" s="26">
        <v>356</v>
      </c>
      <c r="J29" s="25">
        <v>7.606986899563319</v>
      </c>
      <c r="K29" s="25">
        <f t="shared" si="2"/>
        <v>24.466292134831459</v>
      </c>
      <c r="L29" s="26">
        <v>145.16666666666666</v>
      </c>
      <c r="M29" s="19">
        <v>644</v>
      </c>
      <c r="N29" s="19">
        <v>312</v>
      </c>
      <c r="O29" s="10">
        <f t="shared" si="3"/>
        <v>0.51067738231917337</v>
      </c>
      <c r="P29" s="10">
        <f t="shared" si="4"/>
        <v>0.29575200918484501</v>
      </c>
      <c r="Q29" s="10">
        <f t="shared" si="5"/>
        <v>0.21492537313432836</v>
      </c>
      <c r="R29" s="26">
        <v>48</v>
      </c>
      <c r="S29" s="26">
        <v>35</v>
      </c>
      <c r="T29" s="1"/>
    </row>
    <row r="30" spans="1:20">
      <c r="A30" s="3" t="s">
        <v>28</v>
      </c>
      <c r="B30" s="19">
        <v>59</v>
      </c>
      <c r="C30" s="19">
        <v>8617</v>
      </c>
      <c r="D30" s="19">
        <v>28</v>
      </c>
      <c r="E30" s="19">
        <v>3</v>
      </c>
      <c r="F30" s="19">
        <v>14</v>
      </c>
      <c r="G30" s="19">
        <v>14</v>
      </c>
      <c r="H30" s="29">
        <v>6639</v>
      </c>
      <c r="I30" s="26">
        <v>391</v>
      </c>
      <c r="J30" s="25">
        <v>7.7876186172616357</v>
      </c>
      <c r="K30" s="25">
        <f t="shared" si="2"/>
        <v>22.038363171355499</v>
      </c>
      <c r="L30" s="26">
        <v>145</v>
      </c>
      <c r="M30" s="19">
        <v>651</v>
      </c>
      <c r="N30" s="19">
        <v>326</v>
      </c>
      <c r="O30" s="10">
        <f t="shared" si="3"/>
        <v>0.52918649181849831</v>
      </c>
      <c r="P30" s="10">
        <f t="shared" si="4"/>
        <v>0.30219333874898457</v>
      </c>
      <c r="Q30" s="10">
        <f t="shared" si="5"/>
        <v>0.22699315306951376</v>
      </c>
      <c r="R30" s="26">
        <v>44</v>
      </c>
      <c r="S30" s="26">
        <v>34</v>
      </c>
      <c r="T30" s="1"/>
    </row>
    <row r="31" spans="1:20">
      <c r="A31" s="3" t="s">
        <v>30</v>
      </c>
      <c r="B31" s="19">
        <v>60</v>
      </c>
      <c r="C31" s="19">
        <v>9843</v>
      </c>
      <c r="D31" s="19">
        <v>44</v>
      </c>
      <c r="E31" s="19">
        <v>4</v>
      </c>
      <c r="F31" s="19">
        <v>18</v>
      </c>
      <c r="G31" s="19">
        <v>11</v>
      </c>
      <c r="H31" s="29">
        <v>6891</v>
      </c>
      <c r="I31" s="26">
        <v>353</v>
      </c>
      <c r="J31" s="25">
        <v>8.5703090988245538</v>
      </c>
      <c r="K31" s="25">
        <f t="shared" si="2"/>
        <v>27.883852691218131</v>
      </c>
      <c r="L31" s="26">
        <v>164.05</v>
      </c>
      <c r="M31" s="19">
        <v>826</v>
      </c>
      <c r="N31" s="19">
        <v>363</v>
      </c>
      <c r="O31" s="10">
        <f t="shared" si="3"/>
        <v>0.55694402113176877</v>
      </c>
      <c r="P31" s="10">
        <f t="shared" si="4"/>
        <v>0.33567001930305801</v>
      </c>
      <c r="Q31" s="10">
        <f t="shared" si="5"/>
        <v>0.22127400182871076</v>
      </c>
      <c r="R31" s="26">
        <v>53</v>
      </c>
      <c r="S31" s="26">
        <v>46</v>
      </c>
      <c r="T31" s="1"/>
    </row>
    <row r="32" spans="1:20">
      <c r="A32" s="3" t="s">
        <v>32</v>
      </c>
      <c r="B32" s="19">
        <v>56</v>
      </c>
      <c r="C32" s="19">
        <v>9171</v>
      </c>
      <c r="D32" s="19">
        <v>36</v>
      </c>
      <c r="E32" s="19">
        <v>13</v>
      </c>
      <c r="F32" s="19">
        <v>14</v>
      </c>
      <c r="G32" s="19">
        <v>14</v>
      </c>
      <c r="H32" s="29">
        <v>6341</v>
      </c>
      <c r="I32" s="26">
        <v>382</v>
      </c>
      <c r="J32" s="25">
        <v>8.677811070809021</v>
      </c>
      <c r="K32" s="25">
        <f t="shared" si="2"/>
        <v>24.007853403141361</v>
      </c>
      <c r="L32" s="26">
        <v>163.76785714285714</v>
      </c>
      <c r="M32" s="19">
        <v>773</v>
      </c>
      <c r="N32" s="19">
        <v>354</v>
      </c>
      <c r="O32" s="10">
        <f t="shared" si="3"/>
        <v>0.56874931850397992</v>
      </c>
      <c r="P32" s="10">
        <f t="shared" si="4"/>
        <v>0.33714971104568747</v>
      </c>
      <c r="Q32" s="10">
        <f t="shared" si="5"/>
        <v>0.23159960745829244</v>
      </c>
      <c r="R32" s="26">
        <v>55</v>
      </c>
      <c r="S32" s="26">
        <v>41</v>
      </c>
      <c r="T32" s="1"/>
    </row>
    <row r="33" spans="1:20">
      <c r="A33" s="3" t="s">
        <v>43</v>
      </c>
      <c r="B33" s="19">
        <v>56</v>
      </c>
      <c r="C33" s="19">
        <v>8786</v>
      </c>
      <c r="D33" s="19">
        <v>33</v>
      </c>
      <c r="E33" s="19">
        <v>8</v>
      </c>
      <c r="F33" s="19">
        <v>13</v>
      </c>
      <c r="G33" s="19">
        <v>15</v>
      </c>
      <c r="H33" s="29">
        <v>6397</v>
      </c>
      <c r="I33" s="26">
        <v>365</v>
      </c>
      <c r="J33" s="25">
        <v>8.67</v>
      </c>
      <c r="K33" s="25">
        <f t="shared" si="2"/>
        <v>24.07123287671233</v>
      </c>
      <c r="L33" s="26">
        <v>157</v>
      </c>
      <c r="M33" s="19">
        <v>758</v>
      </c>
      <c r="N33" s="19">
        <v>291</v>
      </c>
      <c r="O33" s="10">
        <f t="shared" si="3"/>
        <v>0.54381971318005917</v>
      </c>
      <c r="P33" s="10">
        <f t="shared" ref="P33:P34" si="6">M33*4/C33</f>
        <v>0.34509446847256997</v>
      </c>
      <c r="Q33" s="10">
        <f t="shared" ref="Q33" si="7">N33*6/C33</f>
        <v>0.19872524470748917</v>
      </c>
      <c r="R33" s="26">
        <v>45</v>
      </c>
      <c r="S33" s="26">
        <v>40</v>
      </c>
      <c r="T33" s="1"/>
    </row>
    <row r="34" spans="1:20">
      <c r="A34" s="3" t="s">
        <v>42</v>
      </c>
      <c r="B34" s="19">
        <v>58</v>
      </c>
      <c r="C34" s="19">
        <v>9803</v>
      </c>
      <c r="D34" s="19">
        <v>43</v>
      </c>
      <c r="E34" s="19">
        <v>6</v>
      </c>
      <c r="F34" s="19">
        <v>14</v>
      </c>
      <c r="G34" s="19">
        <v>15</v>
      </c>
      <c r="H34" s="29">
        <v>6786</v>
      </c>
      <c r="I34" s="26">
        <v>367</v>
      </c>
      <c r="J34" s="25">
        <v>8.2100000000000009</v>
      </c>
      <c r="K34" s="25">
        <v>24.63</v>
      </c>
      <c r="L34" s="26">
        <v>169</v>
      </c>
      <c r="M34" s="19">
        <v>808</v>
      </c>
      <c r="N34" s="19">
        <v>365</v>
      </c>
      <c r="O34" s="10">
        <f>P34+Q34</f>
        <v>0.58792921376066021</v>
      </c>
      <c r="P34" s="10">
        <f t="shared" si="6"/>
        <v>0.32969499132918495</v>
      </c>
      <c r="Q34" s="10">
        <f>N35*6/C35</f>
        <v>0.25823422243147531</v>
      </c>
      <c r="R34" s="26">
        <v>49</v>
      </c>
      <c r="S34" s="26">
        <v>54</v>
      </c>
      <c r="T34" s="35"/>
    </row>
    <row r="35" spans="1:20">
      <c r="A35" s="33" t="s">
        <v>31</v>
      </c>
      <c r="B35" s="18">
        <v>629</v>
      </c>
      <c r="C35" s="18">
        <v>97702</v>
      </c>
      <c r="D35" s="18">
        <v>376</v>
      </c>
      <c r="E35" s="18">
        <v>51</v>
      </c>
      <c r="F35" s="18">
        <v>159</v>
      </c>
      <c r="G35" s="18">
        <v>151</v>
      </c>
      <c r="H35" s="30">
        <v>71401</v>
      </c>
      <c r="I35" s="13">
        <v>3967</v>
      </c>
      <c r="J35" s="12">
        <v>8.2101371129255902</v>
      </c>
      <c r="K35" s="12">
        <f t="shared" si="2"/>
        <v>24.628686664986137</v>
      </c>
      <c r="L35" s="31">
        <v>155.32909379968203</v>
      </c>
      <c r="M35" s="18">
        <f>SUM(M20:M34)</f>
        <v>9348</v>
      </c>
      <c r="N35" s="18">
        <f>SUM(N20:N34)</f>
        <v>4205</v>
      </c>
      <c r="O35" s="15" t="e">
        <f>P35+Q35</f>
        <v>#DIV/0!</v>
      </c>
      <c r="P35" s="15" t="e">
        <f>M36*4/C36</f>
        <v>#DIV/0!</v>
      </c>
      <c r="Q35" s="15" t="e">
        <f>N36*6/C36</f>
        <v>#DIV/0!</v>
      </c>
      <c r="R35" s="13">
        <v>523</v>
      </c>
      <c r="S35" s="31">
        <v>414</v>
      </c>
      <c r="T35" s="1"/>
    </row>
    <row r="36" spans="1:20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</row>
    <row r="38" spans="1:20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22"/>
    </row>
    <row r="39" spans="1:20">
      <c r="A39" s="37"/>
      <c r="B39" s="37"/>
      <c r="C39" s="37"/>
      <c r="D39" s="37"/>
      <c r="E39" s="37"/>
      <c r="F39" s="37"/>
      <c r="G39" s="37"/>
      <c r="H39" s="37"/>
      <c r="I39" s="38"/>
      <c r="J39" s="38"/>
      <c r="K39" s="38"/>
      <c r="L39" s="39"/>
      <c r="M39" s="37"/>
      <c r="N39" s="37"/>
      <c r="O39" s="38"/>
      <c r="P39" s="38"/>
      <c r="Q39" s="38"/>
      <c r="R39" s="37"/>
      <c r="S39" s="37"/>
      <c r="T39" s="22"/>
    </row>
    <row r="40" spans="1:20">
      <c r="A40" s="37"/>
      <c r="B40" s="37"/>
      <c r="C40" s="37"/>
      <c r="D40" s="37"/>
      <c r="E40" s="37"/>
      <c r="F40" s="37"/>
      <c r="G40" s="37"/>
      <c r="H40" s="37"/>
      <c r="I40" s="38"/>
      <c r="J40" s="38"/>
      <c r="K40" s="38"/>
      <c r="L40" s="39"/>
      <c r="M40" s="37"/>
      <c r="N40" s="37"/>
      <c r="O40" s="38"/>
      <c r="P40" s="38"/>
      <c r="Q40" s="38"/>
      <c r="R40" s="37"/>
      <c r="S40" s="37"/>
      <c r="T40" s="22"/>
    </row>
    <row r="41" spans="1:20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</row>
    <row r="42" spans="1:20">
      <c r="A42" s="37"/>
      <c r="B42" s="37"/>
      <c r="C42" s="37"/>
      <c r="D42" s="37"/>
      <c r="E42" s="37"/>
      <c r="F42" s="37"/>
      <c r="G42" s="37"/>
      <c r="H42" s="37"/>
      <c r="I42" s="38"/>
      <c r="J42" s="38"/>
      <c r="K42" s="37"/>
      <c r="L42" s="37"/>
      <c r="M42" s="37"/>
      <c r="N42" s="38"/>
      <c r="O42" s="38"/>
      <c r="P42" s="38"/>
      <c r="Q42" s="37"/>
      <c r="R42" s="37"/>
      <c r="S42" s="22"/>
      <c r="T42" s="22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2018-03-07T22:20:50Z</cp:lastPrinted>
  <dcterms:created xsi:type="dcterms:W3CDTF">2017-02-23T03:50:04Z</dcterms:created>
  <dcterms:modified xsi:type="dcterms:W3CDTF">2020-02-07T00:32:27Z</dcterms:modified>
</cp:coreProperties>
</file>