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20" yWindow="380" windowWidth="18900" windowHeight="706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30" i="1"/>
  <c r="C30"/>
  <c r="D30"/>
  <c r="E30"/>
  <c r="F30"/>
  <c r="R28"/>
  <c r="F14" l="1"/>
  <c r="G14"/>
  <c r="U26"/>
  <c r="U18"/>
  <c r="T29"/>
  <c r="U29" s="1"/>
  <c r="T28"/>
  <c r="U28" s="1"/>
  <c r="T27"/>
  <c r="U27" s="1"/>
  <c r="T26"/>
  <c r="T25"/>
  <c r="T24"/>
  <c r="T23"/>
  <c r="T22"/>
  <c r="U22" s="1"/>
  <c r="T21"/>
  <c r="U21" s="1"/>
  <c r="T20"/>
  <c r="U20" s="1"/>
  <c r="T19"/>
  <c r="U19" s="1"/>
  <c r="T18"/>
  <c r="R29"/>
  <c r="R27"/>
  <c r="R26"/>
  <c r="R25"/>
  <c r="U25" s="1"/>
  <c r="R24"/>
  <c r="U24" s="1"/>
  <c r="R23"/>
  <c r="U23" s="1"/>
  <c r="R22"/>
  <c r="R21"/>
  <c r="R20"/>
  <c r="R19"/>
  <c r="R18"/>
  <c r="Q13"/>
  <c r="Q12"/>
  <c r="Q11"/>
  <c r="Q10"/>
  <c r="Q9"/>
  <c r="Q8"/>
  <c r="Q7"/>
  <c r="Q6"/>
  <c r="Q5"/>
  <c r="Q4"/>
  <c r="Q3"/>
  <c r="Q2"/>
  <c r="P13"/>
  <c r="O13" s="1"/>
  <c r="P12"/>
  <c r="O12" s="1"/>
  <c r="P11"/>
  <c r="O11" s="1"/>
  <c r="P10"/>
  <c r="O10" s="1"/>
  <c r="P9"/>
  <c r="O9" s="1"/>
  <c r="P8"/>
  <c r="O8" s="1"/>
  <c r="P7"/>
  <c r="O7" s="1"/>
  <c r="P6"/>
  <c r="O6" s="1"/>
  <c r="P5"/>
  <c r="O5" s="1"/>
  <c r="P4"/>
  <c r="O4" s="1"/>
  <c r="P3"/>
  <c r="O3" s="1"/>
  <c r="P2"/>
  <c r="O2" s="1"/>
  <c r="M14" l="1"/>
  <c r="P14" s="1"/>
  <c r="O14" s="1"/>
  <c r="N14"/>
  <c r="Q14" s="1"/>
  <c r="Q30"/>
  <c r="R30" s="1"/>
  <c r="S30"/>
  <c r="T30" s="1"/>
  <c r="U30" l="1"/>
</calcChain>
</file>

<file path=xl/sharedStrings.xml><?xml version="1.0" encoding="utf-8"?>
<sst xmlns="http://schemas.openxmlformats.org/spreadsheetml/2006/main" count="67" uniqueCount="45">
  <si>
    <t>Inns</t>
  </si>
  <si>
    <t>Runs</t>
  </si>
  <si>
    <t>150-200</t>
  </si>
  <si>
    <t>200+</t>
  </si>
  <si>
    <t>bat 1st</t>
  </si>
  <si>
    <t>Bat 2nd</t>
  </si>
  <si>
    <t>balls</t>
  </si>
  <si>
    <t>Wkts</t>
  </si>
  <si>
    <t>R/O</t>
  </si>
  <si>
    <t>R/Wt</t>
  </si>
  <si>
    <t>R/Inns</t>
  </si>
  <si>
    <t>Fours</t>
  </si>
  <si>
    <t>Sixes</t>
  </si>
  <si>
    <t>% of runs</t>
  </si>
  <si>
    <t>% fours</t>
  </si>
  <si>
    <t>% sixes</t>
  </si>
  <si>
    <t>50 pp</t>
  </si>
  <si>
    <t>50 run</t>
  </si>
  <si>
    <t>2016/17</t>
  </si>
  <si>
    <t>2015/16</t>
  </si>
  <si>
    <t>2014/15</t>
  </si>
  <si>
    <t>2103/14</t>
  </si>
  <si>
    <t>2012/13</t>
  </si>
  <si>
    <t>2011/12</t>
  </si>
  <si>
    <t>2010/11</t>
  </si>
  <si>
    <t>2009/10</t>
  </si>
  <si>
    <t>2008/09</t>
  </si>
  <si>
    <t>2007/08</t>
  </si>
  <si>
    <t>2006/07</t>
  </si>
  <si>
    <t>2005/06</t>
  </si>
  <si>
    <t>Total</t>
  </si>
  <si>
    <t>Team</t>
  </si>
  <si>
    <t>Balls</t>
  </si>
  <si>
    <t>150+</t>
  </si>
  <si>
    <t>R/Wkt</t>
  </si>
  <si>
    <t>Balls/Wkt</t>
  </si>
  <si>
    <t>Position</t>
  </si>
  <si>
    <t>50 for</t>
  </si>
  <si>
    <t>50 agn</t>
  </si>
  <si>
    <t>50 part f</t>
  </si>
  <si>
    <t>50 part a</t>
  </si>
  <si>
    <t>2013/14</t>
  </si>
  <si>
    <t>Teams</t>
  </si>
  <si>
    <t>%sixes</t>
  </si>
  <si>
    <t>326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</si>
</sst>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sz val="9"/>
      <name val="Arial"/>
      <family val="2"/>
    </font>
    <font>
      <sz val="11"/>
      <name val="Calibri"/>
      <family val="2"/>
      <scheme val="minor"/>
    </font>
    <font>
      <sz val="8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b/>
      <sz val="8"/>
      <color rgb="FFFF0000"/>
      <name val="Arial"/>
      <family val="2"/>
    </font>
    <font>
      <b/>
      <sz val="9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0" fontId="2" fillId="0" borderId="1" xfId="0" applyNumberFormat="1" applyFont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0" fontId="1" fillId="0" borderId="1" xfId="0" applyFont="1" applyBorder="1"/>
    <xf numFmtId="0" fontId="0" fillId="0" borderId="0" xfId="0" applyBorder="1"/>
    <xf numFmtId="0" fontId="2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2" fontId="2" fillId="0" borderId="3" xfId="0" applyNumberFormat="1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1" fontId="2" fillId="0" borderId="3" xfId="0" applyNumberFormat="1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1" fontId="3" fillId="0" borderId="1" xfId="0" applyNumberFormat="1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0" fillId="0" borderId="0" xfId="0" applyFill="1"/>
    <xf numFmtId="0" fontId="0" fillId="0" borderId="0" xfId="0" applyFill="1" applyBorder="1"/>
    <xf numFmtId="0" fontId="5" fillId="0" borderId="0" xfId="0" applyFont="1" applyFill="1"/>
    <xf numFmtId="10" fontId="2" fillId="0" borderId="1" xfId="0" applyNumberFormat="1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6" fillId="0" borderId="0" xfId="0" applyFont="1" applyFill="1" applyBorder="1"/>
    <xf numFmtId="0" fontId="6" fillId="0" borderId="0" xfId="0" applyFont="1" applyFill="1" applyBorder="1" applyAlignment="1">
      <alignment horizontal="left"/>
    </xf>
    <xf numFmtId="0" fontId="4" fillId="0" borderId="1" xfId="0" applyFont="1" applyFill="1" applyBorder="1" applyAlignment="1">
      <alignment horizontal="center"/>
    </xf>
    <xf numFmtId="10" fontId="8" fillId="0" borderId="1" xfId="0" applyNumberFormat="1" applyFont="1" applyFill="1" applyBorder="1" applyAlignment="1">
      <alignment horizontal="center"/>
    </xf>
    <xf numFmtId="10" fontId="4" fillId="0" borderId="1" xfId="0" applyNumberFormat="1" applyFont="1" applyFill="1" applyBorder="1" applyAlignment="1">
      <alignment horizontal="center"/>
    </xf>
    <xf numFmtId="10" fontId="3" fillId="0" borderId="1" xfId="0" applyNumberFormat="1" applyFont="1" applyBorder="1" applyAlignment="1">
      <alignment horizontal="center"/>
    </xf>
    <xf numFmtId="0" fontId="1" fillId="0" borderId="0" xfId="0" applyFont="1" applyBorder="1"/>
    <xf numFmtId="0" fontId="9" fillId="0" borderId="0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2" fontId="4" fillId="0" borderId="1" xfId="0" applyNumberFormat="1" applyFont="1" applyFill="1" applyBorder="1" applyAlignment="1">
      <alignment horizontal="center"/>
    </xf>
    <xf numFmtId="1" fontId="4" fillId="0" borderId="1" xfId="0" applyNumberFormat="1" applyFont="1" applyFill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49" fontId="2" fillId="0" borderId="1" xfId="0" applyNumberFormat="1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10" fontId="3" fillId="0" borderId="1" xfId="0" applyNumberFormat="1" applyFont="1" applyFill="1" applyBorder="1" applyAlignment="1">
      <alignment horizontal="center"/>
    </xf>
    <xf numFmtId="2" fontId="4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48"/>
  <sheetViews>
    <sheetView tabSelected="1" topLeftCell="A13" workbookViewId="0">
      <selection activeCell="U11" sqref="U11"/>
    </sheetView>
  </sheetViews>
  <sheetFormatPr defaultRowHeight="14.5"/>
  <cols>
    <col min="2" max="2" width="4.54296875" customWidth="1"/>
    <col min="3" max="3" width="6.08984375" customWidth="1"/>
    <col min="4" max="4" width="6.54296875" customWidth="1"/>
    <col min="5" max="5" width="6.08984375" customWidth="1"/>
    <col min="6" max="6" width="4.90625" customWidth="1"/>
    <col min="7" max="7" width="6.08984375" customWidth="1"/>
    <col min="8" max="8" width="6.26953125" customWidth="1"/>
    <col min="9" max="9" width="5.7265625" customWidth="1"/>
    <col min="10" max="10" width="6.7265625" customWidth="1"/>
    <col min="11" max="11" width="7.7265625" customWidth="1"/>
    <col min="12" max="12" width="5.1796875" customWidth="1"/>
    <col min="13" max="13" width="6" customWidth="1"/>
    <col min="14" max="14" width="5.54296875" customWidth="1"/>
  </cols>
  <sheetData>
    <row r="1" spans="1:23">
      <c r="B1" s="8" t="s">
        <v>0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8</v>
      </c>
      <c r="K1" s="8" t="s">
        <v>9</v>
      </c>
      <c r="L1" s="8" t="s">
        <v>10</v>
      </c>
      <c r="M1" s="8" t="s">
        <v>11</v>
      </c>
      <c r="N1" s="8" t="s">
        <v>12</v>
      </c>
      <c r="O1" s="8" t="s">
        <v>13</v>
      </c>
      <c r="P1" s="8" t="s">
        <v>14</v>
      </c>
      <c r="Q1" s="8" t="s">
        <v>15</v>
      </c>
      <c r="R1" s="8" t="s">
        <v>16</v>
      </c>
      <c r="S1" s="8" t="s">
        <v>17</v>
      </c>
      <c r="T1" s="35"/>
      <c r="U1" s="9"/>
    </row>
    <row r="2" spans="1:23">
      <c r="A2" s="2" t="s">
        <v>18</v>
      </c>
      <c r="B2" s="15">
        <v>60</v>
      </c>
      <c r="C2" s="1">
        <v>9843</v>
      </c>
      <c r="D2" s="1">
        <v>44</v>
      </c>
      <c r="E2" s="1">
        <v>4</v>
      </c>
      <c r="F2" s="15">
        <v>18</v>
      </c>
      <c r="G2" s="15">
        <v>11</v>
      </c>
      <c r="H2" s="1">
        <v>6891</v>
      </c>
      <c r="I2" s="1">
        <v>353</v>
      </c>
      <c r="J2" s="3">
        <v>8.5703090988245538</v>
      </c>
      <c r="K2" s="3">
        <v>27.883852691218131</v>
      </c>
      <c r="L2" s="4">
        <v>189.28846153846155</v>
      </c>
      <c r="M2" s="1">
        <v>826</v>
      </c>
      <c r="N2" s="1">
        <v>363</v>
      </c>
      <c r="O2" s="6">
        <f>P2+Q2</f>
        <v>0.55694402113176877</v>
      </c>
      <c r="P2" s="33">
        <f>M2*4/C2</f>
        <v>0.33567001930305801</v>
      </c>
      <c r="Q2" s="33">
        <f>N2*6/C2</f>
        <v>0.22127400182871076</v>
      </c>
      <c r="R2" s="1">
        <v>53</v>
      </c>
      <c r="S2" s="1">
        <v>46</v>
      </c>
      <c r="T2" s="10"/>
      <c r="U2" s="10"/>
      <c r="V2" s="9"/>
      <c r="W2" s="9"/>
    </row>
    <row r="3" spans="1:23">
      <c r="A3" s="1" t="s">
        <v>19</v>
      </c>
      <c r="B3" s="1">
        <v>57</v>
      </c>
      <c r="C3" s="1">
        <v>8274</v>
      </c>
      <c r="D3" s="1">
        <v>26</v>
      </c>
      <c r="E3" s="1">
        <v>3</v>
      </c>
      <c r="F3" s="15">
        <v>13</v>
      </c>
      <c r="G3" s="15">
        <v>14</v>
      </c>
      <c r="H3" s="1">
        <v>6400</v>
      </c>
      <c r="I3" s="1">
        <v>373</v>
      </c>
      <c r="J3" s="3">
        <v>7.7568749999999991</v>
      </c>
      <c r="K3" s="3">
        <v>22.182305630026811</v>
      </c>
      <c r="L3" s="4">
        <v>145.15789473684211</v>
      </c>
      <c r="M3" s="15">
        <v>625</v>
      </c>
      <c r="N3" s="15">
        <v>310</v>
      </c>
      <c r="O3" s="6">
        <f t="shared" ref="O3:O14" si="0">P3+Q3</f>
        <v>0.52695189751027316</v>
      </c>
      <c r="P3" s="33">
        <f t="shared" ref="P3:P14" si="1">M3*4/C3</f>
        <v>0.30215131737974377</v>
      </c>
      <c r="Q3" s="33">
        <f t="shared" ref="Q3:Q14" si="2">N3*6/C3</f>
        <v>0.22480058013052936</v>
      </c>
      <c r="R3" s="1">
        <v>44</v>
      </c>
      <c r="S3" s="15">
        <v>30</v>
      </c>
      <c r="T3" s="16"/>
      <c r="U3" s="27"/>
      <c r="V3" s="27"/>
      <c r="W3" s="23"/>
    </row>
    <row r="4" spans="1:23">
      <c r="A4" s="1" t="s">
        <v>20</v>
      </c>
      <c r="B4" s="15">
        <v>60</v>
      </c>
      <c r="C4" s="15">
        <v>8710</v>
      </c>
      <c r="D4" s="1">
        <v>21</v>
      </c>
      <c r="E4" s="1">
        <v>1</v>
      </c>
      <c r="F4" s="15">
        <v>13</v>
      </c>
      <c r="G4" s="15">
        <v>17</v>
      </c>
      <c r="H4" s="15">
        <v>6870</v>
      </c>
      <c r="I4" s="15">
        <v>356</v>
      </c>
      <c r="J4" s="3">
        <v>7.606986899563319</v>
      </c>
      <c r="K4" s="3">
        <v>24.466292134831459</v>
      </c>
      <c r="L4" s="4">
        <v>145.16666666666666</v>
      </c>
      <c r="M4" s="15">
        <v>644</v>
      </c>
      <c r="N4" s="15">
        <v>312</v>
      </c>
      <c r="O4" s="6">
        <f t="shared" si="0"/>
        <v>0.51067738231917337</v>
      </c>
      <c r="P4" s="33">
        <f t="shared" si="1"/>
        <v>0.29575200918484501</v>
      </c>
      <c r="Q4" s="33">
        <f t="shared" si="2"/>
        <v>0.21492537313432836</v>
      </c>
      <c r="R4" s="1">
        <v>48</v>
      </c>
      <c r="S4" s="1">
        <v>35</v>
      </c>
      <c r="T4" s="16"/>
      <c r="U4" s="27"/>
      <c r="V4" s="27"/>
      <c r="W4" s="23"/>
    </row>
    <row r="5" spans="1:23">
      <c r="A5" s="1" t="s">
        <v>21</v>
      </c>
      <c r="B5" s="1">
        <v>52</v>
      </c>
      <c r="C5" s="1">
        <v>7950</v>
      </c>
      <c r="D5" s="1">
        <v>33</v>
      </c>
      <c r="E5" s="1">
        <v>7</v>
      </c>
      <c r="F5" s="15">
        <v>14</v>
      </c>
      <c r="G5" s="15">
        <v>11</v>
      </c>
      <c r="H5" s="15">
        <v>5735</v>
      </c>
      <c r="I5" s="1">
        <v>314</v>
      </c>
      <c r="J5" s="3">
        <v>8.3173496076721882</v>
      </c>
      <c r="K5" s="3">
        <v>25.318471337579616</v>
      </c>
      <c r="L5" s="4">
        <v>152.88461538461539</v>
      </c>
      <c r="M5" s="1">
        <v>583</v>
      </c>
      <c r="N5" s="1">
        <v>317</v>
      </c>
      <c r="O5" s="6">
        <f t="shared" si="0"/>
        <v>0.53257861635220127</v>
      </c>
      <c r="P5" s="33">
        <f t="shared" si="1"/>
        <v>0.29333333333333333</v>
      </c>
      <c r="Q5" s="33">
        <f t="shared" si="2"/>
        <v>0.23924528301886794</v>
      </c>
      <c r="R5" s="1">
        <v>44</v>
      </c>
      <c r="S5" s="15">
        <v>33</v>
      </c>
      <c r="T5" s="16"/>
      <c r="U5" s="27"/>
      <c r="V5" s="27"/>
      <c r="W5" s="23"/>
    </row>
    <row r="6" spans="1:23">
      <c r="A6" s="1" t="s">
        <v>22</v>
      </c>
      <c r="B6" s="1">
        <v>62</v>
      </c>
      <c r="C6" s="1">
        <v>10415</v>
      </c>
      <c r="D6" s="1">
        <v>50</v>
      </c>
      <c r="E6" s="1">
        <v>4</v>
      </c>
      <c r="F6" s="15">
        <v>19</v>
      </c>
      <c r="G6" s="15">
        <v>12</v>
      </c>
      <c r="H6" s="1">
        <v>7341</v>
      </c>
      <c r="I6" s="1">
        <v>374</v>
      </c>
      <c r="J6" s="3">
        <v>8.5124642419288925</v>
      </c>
      <c r="K6" s="3">
        <v>27.847593582887701</v>
      </c>
      <c r="L6" s="4">
        <v>167.98387096774192</v>
      </c>
      <c r="M6" s="1">
        <v>840</v>
      </c>
      <c r="N6" s="1">
        <v>384</v>
      </c>
      <c r="O6" s="6">
        <f t="shared" si="0"/>
        <v>0.54383101296207392</v>
      </c>
      <c r="P6" s="33">
        <f t="shared" si="1"/>
        <v>0.32261161785885739</v>
      </c>
      <c r="Q6" s="33">
        <f t="shared" si="2"/>
        <v>0.2212193951032165</v>
      </c>
      <c r="R6" s="1">
        <v>59</v>
      </c>
      <c r="S6" s="1">
        <v>57</v>
      </c>
      <c r="T6" s="16"/>
      <c r="U6" s="17"/>
      <c r="V6" s="17"/>
      <c r="W6" s="23"/>
    </row>
    <row r="7" spans="1:23">
      <c r="A7" s="1" t="s">
        <v>23</v>
      </c>
      <c r="B7" s="1">
        <v>52</v>
      </c>
      <c r="C7" s="1">
        <v>7809</v>
      </c>
      <c r="D7" s="1">
        <v>34</v>
      </c>
      <c r="E7" s="1">
        <v>3</v>
      </c>
      <c r="F7" s="15">
        <v>13</v>
      </c>
      <c r="G7" s="15">
        <v>13</v>
      </c>
      <c r="H7" s="1">
        <v>5593</v>
      </c>
      <c r="I7" s="1">
        <v>310</v>
      </c>
      <c r="J7" s="3">
        <v>8.3772572858930818</v>
      </c>
      <c r="K7" s="3">
        <v>25.190322580645162</v>
      </c>
      <c r="L7" s="4">
        <v>150.17307692307693</v>
      </c>
      <c r="M7" s="1">
        <v>577</v>
      </c>
      <c r="N7" s="1">
        <v>293</v>
      </c>
      <c r="O7" s="6">
        <f t="shared" si="0"/>
        <v>0.52068126520681268</v>
      </c>
      <c r="P7" s="33">
        <f t="shared" si="1"/>
        <v>0.29555640927135357</v>
      </c>
      <c r="Q7" s="33">
        <f t="shared" si="2"/>
        <v>0.22512485593545908</v>
      </c>
      <c r="R7" s="14">
        <v>37</v>
      </c>
      <c r="S7" s="15">
        <v>28</v>
      </c>
      <c r="T7" s="16"/>
      <c r="U7" s="27"/>
      <c r="V7" s="27"/>
      <c r="W7" s="23"/>
    </row>
    <row r="8" spans="1:23">
      <c r="A8" s="1" t="s">
        <v>24</v>
      </c>
      <c r="B8" s="1">
        <v>52</v>
      </c>
      <c r="C8" s="1">
        <v>7620</v>
      </c>
      <c r="D8" s="1">
        <v>26</v>
      </c>
      <c r="E8" s="1">
        <v>4</v>
      </c>
      <c r="F8" s="15">
        <v>14</v>
      </c>
      <c r="G8" s="15">
        <v>12</v>
      </c>
      <c r="H8" s="1">
        <v>5703</v>
      </c>
      <c r="I8" s="1">
        <v>337</v>
      </c>
      <c r="J8" s="3">
        <v>8.0168332456601785</v>
      </c>
      <c r="K8" s="3">
        <v>22.611275964391691</v>
      </c>
      <c r="L8" s="4">
        <v>146.53846153846155</v>
      </c>
      <c r="M8" s="1">
        <v>605</v>
      </c>
      <c r="N8" s="1">
        <v>280</v>
      </c>
      <c r="O8" s="6">
        <f t="shared" si="0"/>
        <v>0.53805774278215224</v>
      </c>
      <c r="P8" s="33">
        <f t="shared" si="1"/>
        <v>0.31758530183727035</v>
      </c>
      <c r="Q8" s="33">
        <f t="shared" si="2"/>
        <v>0.22047244094488189</v>
      </c>
      <c r="R8" s="14">
        <v>35</v>
      </c>
      <c r="S8" s="1">
        <v>26</v>
      </c>
      <c r="T8" s="16"/>
      <c r="U8" s="27"/>
      <c r="V8" s="27"/>
      <c r="W8" s="23"/>
    </row>
    <row r="9" spans="1:23">
      <c r="A9" s="1" t="s">
        <v>25</v>
      </c>
      <c r="B9" s="1">
        <v>58</v>
      </c>
      <c r="C9" s="1">
        <v>8991</v>
      </c>
      <c r="D9" s="1">
        <v>35</v>
      </c>
      <c r="E9" s="1">
        <v>4</v>
      </c>
      <c r="F9" s="15">
        <v>15</v>
      </c>
      <c r="G9" s="15">
        <v>13</v>
      </c>
      <c r="H9" s="1">
        <v>6690</v>
      </c>
      <c r="I9" s="1">
        <v>400</v>
      </c>
      <c r="J9" s="3">
        <v>8.0636771300448427</v>
      </c>
      <c r="K9" s="3">
        <v>22.477499999999999</v>
      </c>
      <c r="L9" s="4">
        <v>155.01724137931035</v>
      </c>
      <c r="M9" s="31">
        <v>697</v>
      </c>
      <c r="N9" s="31">
        <v>335</v>
      </c>
      <c r="O9" s="6">
        <f t="shared" si="0"/>
        <v>0.53364475586697813</v>
      </c>
      <c r="P9" s="33">
        <f t="shared" si="1"/>
        <v>0.31008786564342122</v>
      </c>
      <c r="Q9" s="33">
        <f t="shared" si="2"/>
        <v>0.2235568902235569</v>
      </c>
      <c r="R9" s="15">
        <v>42</v>
      </c>
      <c r="S9" s="15">
        <v>44</v>
      </c>
      <c r="T9" s="16"/>
      <c r="U9" s="36"/>
      <c r="V9" s="36"/>
      <c r="W9" s="23"/>
    </row>
    <row r="10" spans="1:23">
      <c r="A10" s="1" t="s">
        <v>26</v>
      </c>
      <c r="B10" s="1">
        <v>42</v>
      </c>
      <c r="C10" s="1">
        <v>6483</v>
      </c>
      <c r="D10" s="1">
        <v>22</v>
      </c>
      <c r="E10" s="1">
        <v>3</v>
      </c>
      <c r="F10" s="15">
        <v>10</v>
      </c>
      <c r="G10" s="15">
        <v>11</v>
      </c>
      <c r="H10" s="1">
        <v>4841</v>
      </c>
      <c r="I10" s="1">
        <v>279</v>
      </c>
      <c r="J10" s="3">
        <v>8.0351167114232585</v>
      </c>
      <c r="K10" s="3">
        <v>23.236559139784948</v>
      </c>
      <c r="L10" s="4">
        <v>154.35714285714286</v>
      </c>
      <c r="M10" s="15">
        <v>507</v>
      </c>
      <c r="N10" s="15">
        <v>226</v>
      </c>
      <c r="O10" s="6">
        <f t="shared" si="0"/>
        <v>0.52198056455344743</v>
      </c>
      <c r="P10" s="33">
        <f t="shared" si="1"/>
        <v>0.31281813975011569</v>
      </c>
      <c r="Q10" s="33">
        <f t="shared" si="2"/>
        <v>0.2091624248033318</v>
      </c>
      <c r="R10" s="15">
        <v>34</v>
      </c>
      <c r="S10" s="1">
        <v>26</v>
      </c>
      <c r="T10" s="10"/>
      <c r="U10" s="16"/>
      <c r="V10" s="22"/>
      <c r="W10" s="22"/>
    </row>
    <row r="11" spans="1:23">
      <c r="A11" s="1" t="s">
        <v>27</v>
      </c>
      <c r="B11" s="1">
        <v>32</v>
      </c>
      <c r="C11" s="1">
        <v>4960</v>
      </c>
      <c r="D11" s="15">
        <v>16</v>
      </c>
      <c r="E11" s="1">
        <v>1</v>
      </c>
      <c r="F11" s="15">
        <v>6</v>
      </c>
      <c r="G11" s="15">
        <v>10</v>
      </c>
      <c r="H11" s="1">
        <v>3673</v>
      </c>
      <c r="I11" s="1">
        <v>191</v>
      </c>
      <c r="J11" s="3">
        <v>8.1023686359923772</v>
      </c>
      <c r="K11" s="3">
        <v>25.968586387434556</v>
      </c>
      <c r="L11" s="4">
        <v>155</v>
      </c>
      <c r="M11" s="15">
        <v>422</v>
      </c>
      <c r="N11" s="15">
        <v>160</v>
      </c>
      <c r="O11" s="6">
        <f t="shared" si="0"/>
        <v>0.53387096774193554</v>
      </c>
      <c r="P11" s="33">
        <f t="shared" si="1"/>
        <v>0.3403225806451613</v>
      </c>
      <c r="Q11" s="33">
        <f t="shared" si="2"/>
        <v>0.19354838709677419</v>
      </c>
      <c r="R11" s="15">
        <v>23</v>
      </c>
      <c r="S11" s="1">
        <v>13</v>
      </c>
      <c r="T11" s="10"/>
      <c r="U11" s="10"/>
    </row>
    <row r="12" spans="1:23">
      <c r="A12" s="1" t="s">
        <v>28</v>
      </c>
      <c r="B12" s="1">
        <v>30</v>
      </c>
      <c r="C12" s="1">
        <v>4775</v>
      </c>
      <c r="D12" s="1">
        <v>20</v>
      </c>
      <c r="E12" s="1">
        <v>2</v>
      </c>
      <c r="F12" s="15">
        <v>9</v>
      </c>
      <c r="G12" s="15">
        <v>6</v>
      </c>
      <c r="H12" s="1">
        <v>3484</v>
      </c>
      <c r="I12" s="1">
        <v>200</v>
      </c>
      <c r="J12" s="3">
        <v>8.2233065442020674</v>
      </c>
      <c r="K12" s="3">
        <v>23.875</v>
      </c>
      <c r="L12" s="4">
        <v>159.16666666666666</v>
      </c>
      <c r="M12" s="15">
        <v>437</v>
      </c>
      <c r="N12" s="15">
        <v>121</v>
      </c>
      <c r="O12" s="6">
        <f t="shared" si="0"/>
        <v>0.51811518324607331</v>
      </c>
      <c r="P12" s="33">
        <f t="shared" si="1"/>
        <v>0.36607329842931935</v>
      </c>
      <c r="Q12" s="33">
        <f t="shared" si="2"/>
        <v>0.15204188481675393</v>
      </c>
      <c r="R12" s="1">
        <v>24</v>
      </c>
      <c r="S12" s="1">
        <v>21</v>
      </c>
      <c r="T12" s="10"/>
      <c r="U12" s="10"/>
    </row>
    <row r="13" spans="1:23">
      <c r="A13" s="12" t="s">
        <v>29</v>
      </c>
      <c r="B13" s="12">
        <v>14</v>
      </c>
      <c r="C13" s="12">
        <v>2358</v>
      </c>
      <c r="D13" s="12">
        <v>12</v>
      </c>
      <c r="E13" s="12">
        <v>2</v>
      </c>
      <c r="F13" s="19"/>
      <c r="G13" s="19">
        <v>7</v>
      </c>
      <c r="H13" s="12">
        <v>1600</v>
      </c>
      <c r="I13" s="12">
        <v>80</v>
      </c>
      <c r="J13" s="13">
        <v>8.8424999999999994</v>
      </c>
      <c r="K13" s="13">
        <v>29.475000000000001</v>
      </c>
      <c r="L13" s="18">
        <v>168.42857142857142</v>
      </c>
      <c r="M13" s="19">
        <v>214</v>
      </c>
      <c r="N13" s="19">
        <v>71</v>
      </c>
      <c r="O13" s="6">
        <f t="shared" si="0"/>
        <v>0.54368108566581852</v>
      </c>
      <c r="P13" s="33">
        <f t="shared" si="1"/>
        <v>0.36301950805767602</v>
      </c>
      <c r="Q13" s="33">
        <f t="shared" si="2"/>
        <v>0.1806615776081425</v>
      </c>
      <c r="R13" s="19">
        <v>13</v>
      </c>
      <c r="S13" s="15">
        <v>12</v>
      </c>
      <c r="T13" s="16"/>
      <c r="U13" s="10"/>
    </row>
    <row r="14" spans="1:23">
      <c r="A14" s="5" t="s">
        <v>30</v>
      </c>
      <c r="B14" s="5">
        <v>563</v>
      </c>
      <c r="C14" s="5">
        <v>88188</v>
      </c>
      <c r="D14" s="5">
        <v>338</v>
      </c>
      <c r="E14" s="5">
        <v>38</v>
      </c>
      <c r="F14" s="21">
        <f>SUM(F2:F13)</f>
        <v>144</v>
      </c>
      <c r="G14" s="21">
        <f>SUM(G2:G13)</f>
        <v>137</v>
      </c>
      <c r="H14" s="5">
        <v>64821</v>
      </c>
      <c r="I14" s="5">
        <v>3567</v>
      </c>
      <c r="J14" s="7">
        <v>8.16291016800111</v>
      </c>
      <c r="K14" s="7">
        <v>24.723296888141295</v>
      </c>
      <c r="L14" s="20">
        <v>156.63943161634103</v>
      </c>
      <c r="M14" s="21">
        <f>SUM(M2:M13)</f>
        <v>6977</v>
      </c>
      <c r="N14" s="21">
        <f>SUM(N2:N13)</f>
        <v>3172</v>
      </c>
      <c r="O14" s="34">
        <f t="shared" si="0"/>
        <v>0.53227196443960634</v>
      </c>
      <c r="P14" s="32">
        <f t="shared" si="1"/>
        <v>0.31646028938177528</v>
      </c>
      <c r="Q14" s="32">
        <f t="shared" si="2"/>
        <v>0.215811675057831</v>
      </c>
      <c r="R14" s="5">
        <v>459</v>
      </c>
      <c r="S14" s="5">
        <v>363</v>
      </c>
      <c r="T14" s="11"/>
      <c r="U14" s="10"/>
    </row>
    <row r="15" spans="1:23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</row>
    <row r="16" spans="1:23">
      <c r="A16" s="10" t="s">
        <v>42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</row>
    <row r="17" spans="1:26">
      <c r="A17" s="5" t="s">
        <v>31</v>
      </c>
      <c r="B17" s="5" t="s">
        <v>0</v>
      </c>
      <c r="C17" s="5" t="s">
        <v>1</v>
      </c>
      <c r="D17" s="5" t="s">
        <v>32</v>
      </c>
      <c r="E17" s="5" t="s">
        <v>33</v>
      </c>
      <c r="F17" s="5" t="s">
        <v>3</v>
      </c>
      <c r="G17" s="5" t="s">
        <v>7</v>
      </c>
      <c r="H17" s="5" t="s">
        <v>8</v>
      </c>
      <c r="I17" s="5" t="s">
        <v>34</v>
      </c>
      <c r="J17" s="5" t="s">
        <v>35</v>
      </c>
      <c r="K17" s="5" t="s">
        <v>10</v>
      </c>
      <c r="L17" s="5" t="s">
        <v>36</v>
      </c>
      <c r="M17" s="5" t="s">
        <v>37</v>
      </c>
      <c r="N17" s="5" t="s">
        <v>38</v>
      </c>
      <c r="O17" s="5" t="s">
        <v>39</v>
      </c>
      <c r="P17" s="5" t="s">
        <v>40</v>
      </c>
      <c r="Q17" s="5" t="s">
        <v>11</v>
      </c>
      <c r="R17" s="21" t="s">
        <v>14</v>
      </c>
      <c r="S17" s="5" t="s">
        <v>12</v>
      </c>
      <c r="T17" s="5" t="s">
        <v>43</v>
      </c>
      <c r="U17" s="5" t="s">
        <v>30</v>
      </c>
      <c r="V17" s="26"/>
      <c r="W17" s="23"/>
      <c r="X17" s="23"/>
      <c r="Y17" s="23"/>
      <c r="Z17" s="23"/>
    </row>
    <row r="18" spans="1:26">
      <c r="A18" s="47" t="s">
        <v>29</v>
      </c>
      <c r="B18" s="1">
        <v>14</v>
      </c>
      <c r="C18" s="1">
        <v>2358</v>
      </c>
      <c r="D18" s="1">
        <v>1600</v>
      </c>
      <c r="E18" s="1">
        <v>12</v>
      </c>
      <c r="F18" s="1">
        <v>2</v>
      </c>
      <c r="G18" s="1">
        <v>80</v>
      </c>
      <c r="H18" s="3">
        <v>8.8424999999999994</v>
      </c>
      <c r="I18" s="3">
        <v>29.475000000000001</v>
      </c>
      <c r="J18" s="3">
        <v>20</v>
      </c>
      <c r="K18" s="4">
        <v>168.42857142857142</v>
      </c>
      <c r="L18" s="1"/>
      <c r="M18" s="15">
        <v>12</v>
      </c>
      <c r="N18" s="15">
        <v>12</v>
      </c>
      <c r="O18" s="15">
        <v>13</v>
      </c>
      <c r="P18" s="15">
        <v>13</v>
      </c>
      <c r="Q18" s="15">
        <v>214</v>
      </c>
      <c r="R18" s="33">
        <f>Q18*4/C18</f>
        <v>0.36301950805767602</v>
      </c>
      <c r="S18" s="15">
        <v>71</v>
      </c>
      <c r="T18" s="33">
        <f>S18*6/C18</f>
        <v>0.1806615776081425</v>
      </c>
      <c r="U18" s="25">
        <f>T18+R18</f>
        <v>0.54368108566581852</v>
      </c>
      <c r="V18" s="16"/>
      <c r="W18" s="23"/>
      <c r="X18" s="27"/>
      <c r="Y18" s="27"/>
      <c r="Z18" s="23"/>
    </row>
    <row r="19" spans="1:26">
      <c r="A19" s="47" t="s">
        <v>28</v>
      </c>
      <c r="B19" s="1">
        <v>30</v>
      </c>
      <c r="C19" s="1">
        <v>4775</v>
      </c>
      <c r="D19" s="1">
        <v>3484</v>
      </c>
      <c r="E19" s="1">
        <v>20</v>
      </c>
      <c r="F19" s="1">
        <v>2</v>
      </c>
      <c r="G19" s="1">
        <v>200</v>
      </c>
      <c r="H19" s="3">
        <v>8.2233065442020674</v>
      </c>
      <c r="I19" s="3">
        <v>23.875</v>
      </c>
      <c r="J19" s="3">
        <v>17.420000000000002</v>
      </c>
      <c r="K19" s="4">
        <v>159.16666666666666</v>
      </c>
      <c r="L19" s="1"/>
      <c r="M19" s="1">
        <v>21</v>
      </c>
      <c r="N19" s="1">
        <v>21</v>
      </c>
      <c r="O19" s="1">
        <v>24</v>
      </c>
      <c r="P19" s="1">
        <v>24</v>
      </c>
      <c r="Q19" s="15">
        <v>437</v>
      </c>
      <c r="R19" s="33">
        <f t="shared" ref="R19:R30" si="3">Q19*4/C19</f>
        <v>0.36607329842931935</v>
      </c>
      <c r="S19" s="15">
        <v>121</v>
      </c>
      <c r="T19" s="33">
        <f t="shared" ref="T19:T30" si="4">S19*6/C19</f>
        <v>0.15204188481675393</v>
      </c>
      <c r="U19" s="25">
        <f t="shared" ref="U19:U30" si="5">T19+R19</f>
        <v>0.51811518324607331</v>
      </c>
      <c r="V19" s="22"/>
      <c r="W19" s="23"/>
      <c r="X19" s="27"/>
      <c r="Y19" s="27"/>
      <c r="Z19" s="23"/>
    </row>
    <row r="20" spans="1:26">
      <c r="A20" s="47" t="s">
        <v>27</v>
      </c>
      <c r="B20" s="1">
        <v>32</v>
      </c>
      <c r="C20" s="1">
        <v>4960</v>
      </c>
      <c r="D20" s="1">
        <v>3673</v>
      </c>
      <c r="E20" s="15">
        <v>16</v>
      </c>
      <c r="F20" s="1">
        <v>1</v>
      </c>
      <c r="G20" s="1">
        <v>191</v>
      </c>
      <c r="H20" s="3">
        <v>8.1023686359923772</v>
      </c>
      <c r="I20" s="3">
        <v>25.968586387434556</v>
      </c>
      <c r="J20" s="3">
        <v>19.230366492146597</v>
      </c>
      <c r="K20" s="4">
        <v>155</v>
      </c>
      <c r="L20" s="1"/>
      <c r="M20" s="1">
        <v>13</v>
      </c>
      <c r="N20" s="1">
        <v>13</v>
      </c>
      <c r="O20" s="15">
        <v>23</v>
      </c>
      <c r="P20" s="15">
        <v>23</v>
      </c>
      <c r="Q20" s="15">
        <v>422</v>
      </c>
      <c r="R20" s="33">
        <f t="shared" si="3"/>
        <v>0.3403225806451613</v>
      </c>
      <c r="S20" s="15">
        <v>160</v>
      </c>
      <c r="T20" s="33">
        <f t="shared" si="4"/>
        <v>0.19354838709677419</v>
      </c>
      <c r="U20" s="25">
        <f t="shared" si="5"/>
        <v>0.53387096774193554</v>
      </c>
      <c r="V20" s="22"/>
      <c r="W20" s="23"/>
      <c r="X20" s="27"/>
      <c r="Y20" s="27"/>
      <c r="Z20" s="23"/>
    </row>
    <row r="21" spans="1:26">
      <c r="A21" s="47" t="s">
        <v>26</v>
      </c>
      <c r="B21" s="1">
        <v>42</v>
      </c>
      <c r="C21" s="1">
        <v>6483</v>
      </c>
      <c r="D21" s="1">
        <v>4841</v>
      </c>
      <c r="E21" s="1">
        <v>22</v>
      </c>
      <c r="F21" s="1">
        <v>3</v>
      </c>
      <c r="G21" s="1">
        <v>279</v>
      </c>
      <c r="H21" s="3">
        <v>8.0351167114232585</v>
      </c>
      <c r="I21" s="3">
        <v>23.236559139784948</v>
      </c>
      <c r="J21" s="3">
        <v>17.351254480286737</v>
      </c>
      <c r="K21" s="4">
        <v>154.35714285714286</v>
      </c>
      <c r="L21" s="1"/>
      <c r="M21" s="1">
        <v>26</v>
      </c>
      <c r="N21" s="1">
        <v>26</v>
      </c>
      <c r="O21" s="15">
        <v>34</v>
      </c>
      <c r="P21" s="15">
        <v>34</v>
      </c>
      <c r="Q21" s="15">
        <v>507</v>
      </c>
      <c r="R21" s="33">
        <f t="shared" si="3"/>
        <v>0.31281813975011569</v>
      </c>
      <c r="S21" s="15">
        <v>226</v>
      </c>
      <c r="T21" s="33">
        <f t="shared" si="4"/>
        <v>0.2091624248033318</v>
      </c>
      <c r="U21" s="25">
        <f t="shared" si="5"/>
        <v>0.52198056455344743</v>
      </c>
      <c r="V21" s="23"/>
      <c r="W21" s="23"/>
      <c r="X21" s="27"/>
      <c r="Y21" s="27"/>
      <c r="Z21" s="23"/>
    </row>
    <row r="22" spans="1:26">
      <c r="A22" s="47" t="s">
        <v>25</v>
      </c>
      <c r="B22" s="1">
        <v>58</v>
      </c>
      <c r="C22" s="1">
        <v>8991</v>
      </c>
      <c r="D22" s="1">
        <v>6690</v>
      </c>
      <c r="E22" s="1">
        <v>35</v>
      </c>
      <c r="F22" s="1">
        <v>4</v>
      </c>
      <c r="G22" s="1">
        <v>400</v>
      </c>
      <c r="H22" s="3">
        <v>8.0636771300448427</v>
      </c>
      <c r="I22" s="3">
        <v>22.477499999999999</v>
      </c>
      <c r="J22" s="3">
        <v>16.725000000000001</v>
      </c>
      <c r="K22" s="4">
        <v>155.01724137931035</v>
      </c>
      <c r="L22" s="1"/>
      <c r="M22" s="15">
        <v>44</v>
      </c>
      <c r="N22" s="15">
        <v>44</v>
      </c>
      <c r="O22" s="15">
        <v>42</v>
      </c>
      <c r="P22" s="15">
        <v>42</v>
      </c>
      <c r="Q22" s="31">
        <v>697</v>
      </c>
      <c r="R22" s="33">
        <f t="shared" si="3"/>
        <v>0.31008786564342122</v>
      </c>
      <c r="S22" s="31">
        <v>335</v>
      </c>
      <c r="T22" s="33">
        <f t="shared" si="4"/>
        <v>0.2235568902235569</v>
      </c>
      <c r="U22" s="25">
        <f t="shared" si="5"/>
        <v>0.53364475586697813</v>
      </c>
      <c r="V22" s="23"/>
      <c r="W22" s="23"/>
      <c r="X22" s="27"/>
      <c r="Y22" s="27"/>
      <c r="Z22" s="23"/>
    </row>
    <row r="23" spans="1:26">
      <c r="A23" s="47" t="s">
        <v>24</v>
      </c>
      <c r="B23" s="1">
        <v>52</v>
      </c>
      <c r="C23" s="1">
        <v>7620</v>
      </c>
      <c r="D23" s="1">
        <v>5703</v>
      </c>
      <c r="E23" s="1">
        <v>26</v>
      </c>
      <c r="F23" s="1">
        <v>4</v>
      </c>
      <c r="G23" s="1">
        <v>337</v>
      </c>
      <c r="H23" s="3">
        <v>8.0168332456601785</v>
      </c>
      <c r="I23" s="3">
        <v>22.611275964391691</v>
      </c>
      <c r="J23" s="3">
        <v>16.922848664688427</v>
      </c>
      <c r="K23" s="4">
        <v>146.53846153846155</v>
      </c>
      <c r="L23" s="1"/>
      <c r="M23" s="1">
        <v>26</v>
      </c>
      <c r="N23" s="1">
        <v>26</v>
      </c>
      <c r="O23" s="14">
        <v>40</v>
      </c>
      <c r="P23" s="14">
        <v>40</v>
      </c>
      <c r="Q23" s="1">
        <v>605</v>
      </c>
      <c r="R23" s="33">
        <f t="shared" si="3"/>
        <v>0.31758530183727035</v>
      </c>
      <c r="S23" s="1">
        <v>280</v>
      </c>
      <c r="T23" s="33">
        <f t="shared" si="4"/>
        <v>0.22047244094488189</v>
      </c>
      <c r="U23" s="25">
        <f t="shared" si="5"/>
        <v>0.53805774278215224</v>
      </c>
      <c r="V23" s="16"/>
      <c r="W23" s="23"/>
      <c r="X23" s="27"/>
      <c r="Y23" s="27"/>
      <c r="Z23" s="23"/>
    </row>
    <row r="24" spans="1:26">
      <c r="A24" s="47" t="s">
        <v>23</v>
      </c>
      <c r="B24" s="1">
        <v>52</v>
      </c>
      <c r="C24" s="1">
        <v>7809</v>
      </c>
      <c r="D24" s="1">
        <v>5593</v>
      </c>
      <c r="E24" s="1">
        <v>34</v>
      </c>
      <c r="F24" s="1">
        <v>3</v>
      </c>
      <c r="G24" s="1">
        <v>310</v>
      </c>
      <c r="H24" s="3">
        <v>8.3772572858930818</v>
      </c>
      <c r="I24" s="3">
        <v>25.190322580645162</v>
      </c>
      <c r="J24" s="3">
        <v>18.041935483870969</v>
      </c>
      <c r="K24" s="4">
        <v>150.17307692307693</v>
      </c>
      <c r="L24" s="1"/>
      <c r="M24" s="15">
        <v>28</v>
      </c>
      <c r="N24" s="15">
        <v>28</v>
      </c>
      <c r="O24" s="14">
        <v>43</v>
      </c>
      <c r="P24" s="14">
        <v>43</v>
      </c>
      <c r="Q24" s="1">
        <v>577</v>
      </c>
      <c r="R24" s="33">
        <f t="shared" si="3"/>
        <v>0.29555640927135357</v>
      </c>
      <c r="S24" s="1">
        <v>293</v>
      </c>
      <c r="T24" s="33">
        <f t="shared" si="4"/>
        <v>0.22512485593545908</v>
      </c>
      <c r="U24" s="25">
        <f t="shared" si="5"/>
        <v>0.52068126520681268</v>
      </c>
      <c r="V24" s="16"/>
      <c r="W24" s="23"/>
      <c r="X24" s="28"/>
      <c r="Y24" s="28"/>
      <c r="Z24" s="23"/>
    </row>
    <row r="25" spans="1:26">
      <c r="A25" s="47" t="s">
        <v>22</v>
      </c>
      <c r="B25" s="1">
        <v>62</v>
      </c>
      <c r="C25" s="1">
        <v>10415</v>
      </c>
      <c r="D25" s="1">
        <v>7341</v>
      </c>
      <c r="E25" s="1">
        <v>50</v>
      </c>
      <c r="F25" s="1">
        <v>4</v>
      </c>
      <c r="G25" s="1">
        <v>374</v>
      </c>
      <c r="H25" s="3">
        <v>8.5124642419288925</v>
      </c>
      <c r="I25" s="3">
        <v>27.847593582887701</v>
      </c>
      <c r="J25" s="3">
        <v>19.628342245989305</v>
      </c>
      <c r="K25" s="4">
        <v>167.98387096774192</v>
      </c>
      <c r="L25" s="1"/>
      <c r="M25" s="1">
        <v>57</v>
      </c>
      <c r="N25" s="1">
        <v>57</v>
      </c>
      <c r="O25" s="1">
        <v>59</v>
      </c>
      <c r="P25" s="1">
        <v>59</v>
      </c>
      <c r="Q25" s="1">
        <v>840</v>
      </c>
      <c r="R25" s="33">
        <f t="shared" si="3"/>
        <v>0.32261161785885739</v>
      </c>
      <c r="S25" s="1">
        <v>384</v>
      </c>
      <c r="T25" s="33">
        <f t="shared" si="4"/>
        <v>0.2212193951032165</v>
      </c>
      <c r="U25" s="25">
        <f t="shared" si="5"/>
        <v>0.54383101296207392</v>
      </c>
      <c r="V25" s="17"/>
      <c r="W25" s="23"/>
      <c r="X25" s="27"/>
      <c r="Y25" s="27"/>
      <c r="Z25" s="23"/>
    </row>
    <row r="26" spans="1:26">
      <c r="A26" s="47" t="s">
        <v>41</v>
      </c>
      <c r="B26" s="1">
        <v>50</v>
      </c>
      <c r="C26" s="1">
        <v>7950</v>
      </c>
      <c r="D26" s="1">
        <v>5735</v>
      </c>
      <c r="E26" s="1">
        <v>33</v>
      </c>
      <c r="F26" s="1">
        <v>7</v>
      </c>
      <c r="G26" s="1">
        <v>314</v>
      </c>
      <c r="H26" s="3">
        <v>8.3173496076721882</v>
      </c>
      <c r="I26" s="3">
        <v>25.318471337579616</v>
      </c>
      <c r="J26" s="3">
        <v>18.264331210191084</v>
      </c>
      <c r="K26" s="4">
        <v>159</v>
      </c>
      <c r="L26" s="1"/>
      <c r="M26" s="15">
        <v>33</v>
      </c>
      <c r="N26" s="15">
        <v>33</v>
      </c>
      <c r="O26" s="15">
        <v>44</v>
      </c>
      <c r="P26" s="1">
        <v>44</v>
      </c>
      <c r="Q26" s="1">
        <v>583</v>
      </c>
      <c r="R26" s="33">
        <f t="shared" si="3"/>
        <v>0.29333333333333333</v>
      </c>
      <c r="S26" s="1">
        <v>317</v>
      </c>
      <c r="T26" s="33">
        <f t="shared" si="4"/>
        <v>0.23924528301886794</v>
      </c>
      <c r="U26" s="25">
        <f t="shared" si="5"/>
        <v>0.53257861635220127</v>
      </c>
      <c r="V26" s="16"/>
      <c r="W26" s="23"/>
      <c r="X26" s="23"/>
      <c r="Y26" s="23"/>
      <c r="Z26" s="23"/>
    </row>
    <row r="27" spans="1:26">
      <c r="A27" s="47" t="s">
        <v>20</v>
      </c>
      <c r="B27" s="15">
        <v>60</v>
      </c>
      <c r="C27" s="15">
        <v>8710</v>
      </c>
      <c r="D27" s="15">
        <v>6870</v>
      </c>
      <c r="E27" s="15">
        <v>21</v>
      </c>
      <c r="F27" s="15">
        <v>1</v>
      </c>
      <c r="G27" s="15">
        <v>356</v>
      </c>
      <c r="H27" s="3">
        <v>7.6144796380090494</v>
      </c>
      <c r="I27" s="3">
        <v>24.108882521489971</v>
      </c>
      <c r="J27" s="3">
        <v>18.997134670487107</v>
      </c>
      <c r="K27" s="4">
        <v>145.06896551724137</v>
      </c>
      <c r="L27" s="1"/>
      <c r="M27" s="15">
        <v>35</v>
      </c>
      <c r="N27" s="15">
        <v>35</v>
      </c>
      <c r="O27" s="15">
        <v>46</v>
      </c>
      <c r="P27" s="15">
        <v>46</v>
      </c>
      <c r="Q27" s="15">
        <v>644</v>
      </c>
      <c r="R27" s="33">
        <f t="shared" si="3"/>
        <v>0.29575200918484501</v>
      </c>
      <c r="S27" s="15">
        <v>312</v>
      </c>
      <c r="T27" s="33">
        <f t="shared" si="4"/>
        <v>0.21492537313432836</v>
      </c>
      <c r="U27" s="25">
        <f t="shared" si="5"/>
        <v>0.51067738231917337</v>
      </c>
      <c r="V27" s="22"/>
      <c r="W27" s="29"/>
      <c r="X27" s="27"/>
      <c r="Y27" s="27"/>
      <c r="Z27" s="23"/>
    </row>
    <row r="28" spans="1:26">
      <c r="A28" s="47" t="s">
        <v>19</v>
      </c>
      <c r="B28" s="37">
        <v>59</v>
      </c>
      <c r="C28" s="37">
        <v>8617</v>
      </c>
      <c r="D28" s="31">
        <v>6640</v>
      </c>
      <c r="E28" s="37">
        <v>26</v>
      </c>
      <c r="F28" s="37">
        <v>3</v>
      </c>
      <c r="G28" s="37">
        <v>391</v>
      </c>
      <c r="H28" s="40">
        <v>7.76</v>
      </c>
      <c r="I28" s="46">
        <v>22.18</v>
      </c>
      <c r="J28" s="46">
        <v>17.16</v>
      </c>
      <c r="K28" s="41">
        <v>145.15789473684211</v>
      </c>
      <c r="L28" s="31"/>
      <c r="M28" s="37">
        <v>34</v>
      </c>
      <c r="N28" s="37">
        <v>34</v>
      </c>
      <c r="O28" s="42">
        <v>45</v>
      </c>
      <c r="P28" s="42">
        <v>45</v>
      </c>
      <c r="Q28" s="41">
        <v>651</v>
      </c>
      <c r="R28" s="33">
        <f t="shared" si="3"/>
        <v>0.30219333874898457</v>
      </c>
      <c r="S28" s="43" t="s">
        <v>44</v>
      </c>
      <c r="T28" s="33">
        <f t="shared" si="4"/>
        <v>0.22699315306951376</v>
      </c>
      <c r="U28" s="25">
        <f t="shared" si="5"/>
        <v>0.52918649181849831</v>
      </c>
      <c r="V28" s="16"/>
      <c r="W28" s="29"/>
      <c r="X28" s="27"/>
      <c r="Y28" s="27"/>
      <c r="Z28" s="23"/>
    </row>
    <row r="29" spans="1:26">
      <c r="A29" s="47" t="s">
        <v>18</v>
      </c>
      <c r="B29" s="15">
        <v>60</v>
      </c>
      <c r="C29" s="1">
        <v>9843</v>
      </c>
      <c r="D29" s="1">
        <v>6891</v>
      </c>
      <c r="E29" s="1">
        <v>44</v>
      </c>
      <c r="F29" s="1">
        <v>4</v>
      </c>
      <c r="G29" s="1">
        <v>353</v>
      </c>
      <c r="H29" s="3">
        <v>8.5703090988245538</v>
      </c>
      <c r="I29" s="3">
        <v>27.883852691218131</v>
      </c>
      <c r="J29" s="3">
        <v>19.521246458923514</v>
      </c>
      <c r="K29" s="4">
        <v>164.05</v>
      </c>
      <c r="L29" s="1"/>
      <c r="M29" s="1">
        <v>46</v>
      </c>
      <c r="N29" s="1">
        <v>46</v>
      </c>
      <c r="O29" s="1">
        <v>53</v>
      </c>
      <c r="P29" s="1">
        <v>53</v>
      </c>
      <c r="Q29" s="1">
        <v>826</v>
      </c>
      <c r="R29" s="33">
        <f t="shared" si="3"/>
        <v>0.33567001930305801</v>
      </c>
      <c r="S29" s="1">
        <v>363</v>
      </c>
      <c r="T29" s="33">
        <f t="shared" si="4"/>
        <v>0.22127400182871076</v>
      </c>
      <c r="U29" s="25">
        <f t="shared" si="5"/>
        <v>0.55694402113176877</v>
      </c>
      <c r="V29" s="16"/>
      <c r="W29" s="29"/>
      <c r="X29" s="27"/>
      <c r="Y29" s="27"/>
      <c r="Z29" s="23"/>
    </row>
    <row r="30" spans="1:26">
      <c r="A30" s="48" t="s">
        <v>30</v>
      </c>
      <c r="B30" s="5">
        <f>SUM(B18:B29)</f>
        <v>571</v>
      </c>
      <c r="C30" s="5">
        <f>SUM(C18:C29)</f>
        <v>88531</v>
      </c>
      <c r="D30" s="5">
        <f>SUM(D18:D29)</f>
        <v>65061</v>
      </c>
      <c r="E30" s="5">
        <f>SUM(E18:E29)</f>
        <v>339</v>
      </c>
      <c r="F30" s="5">
        <f>SUM(F18:F29)</f>
        <v>38</v>
      </c>
      <c r="G30" s="5">
        <v>3560</v>
      </c>
      <c r="H30" s="7">
        <v>8.1657453430575551</v>
      </c>
      <c r="I30" s="7">
        <v>24.68876404494382</v>
      </c>
      <c r="J30" s="7">
        <v>18.140730337078651</v>
      </c>
      <c r="K30" s="44">
        <v>155.01234567901236</v>
      </c>
      <c r="L30" s="5"/>
      <c r="M30" s="5">
        <v>368</v>
      </c>
      <c r="N30" s="5">
        <v>368</v>
      </c>
      <c r="O30" s="5">
        <v>466</v>
      </c>
      <c r="P30" s="5">
        <v>466</v>
      </c>
      <c r="Q30" s="5">
        <f>SUM(Q18:Q29)</f>
        <v>7003</v>
      </c>
      <c r="R30" s="32">
        <f t="shared" si="3"/>
        <v>0.31640894150071724</v>
      </c>
      <c r="S30" s="5">
        <f>SUM(S18:S29)</f>
        <v>2862</v>
      </c>
      <c r="T30" s="32">
        <f t="shared" si="4"/>
        <v>0.19396595542804215</v>
      </c>
      <c r="U30" s="45">
        <f t="shared" si="5"/>
        <v>0.51037489692875937</v>
      </c>
      <c r="V30" s="16"/>
      <c r="W30" s="30"/>
      <c r="X30" s="27"/>
      <c r="Y30" s="27"/>
      <c r="Z30" s="23"/>
    </row>
    <row r="31" spans="1:26">
      <c r="U31" s="16"/>
      <c r="V31" s="16"/>
      <c r="W31" s="29"/>
      <c r="X31" s="27"/>
      <c r="Y31" s="27"/>
      <c r="Z31" s="23"/>
    </row>
    <row r="32" spans="1:26">
      <c r="O32" s="38"/>
      <c r="P32" s="17"/>
      <c r="Q32" s="9"/>
      <c r="U32" s="17"/>
      <c r="V32" s="17"/>
      <c r="W32" s="29"/>
      <c r="X32" s="27"/>
      <c r="Y32" s="27"/>
      <c r="Z32" s="23"/>
    </row>
    <row r="33" spans="15:26">
      <c r="O33" s="38"/>
      <c r="P33" s="17"/>
      <c r="Q33" s="9"/>
      <c r="U33" s="17"/>
      <c r="V33" s="17"/>
      <c r="W33" s="23"/>
      <c r="X33" s="28"/>
      <c r="Y33" s="28"/>
      <c r="Z33" s="23"/>
    </row>
    <row r="34" spans="15:26">
      <c r="O34" s="38"/>
      <c r="P34" s="17"/>
      <c r="Q34" s="9"/>
      <c r="U34" s="17"/>
      <c r="V34" s="17"/>
      <c r="W34" s="23"/>
      <c r="X34" s="23"/>
      <c r="Y34" s="23"/>
      <c r="Z34" s="23"/>
    </row>
    <row r="35" spans="15:26">
      <c r="O35" s="17"/>
      <c r="P35" s="17"/>
      <c r="Q35" s="9"/>
      <c r="U35" s="17"/>
      <c r="V35" s="17"/>
      <c r="W35" s="22"/>
    </row>
    <row r="36" spans="15:26">
      <c r="O36" s="38"/>
      <c r="P36" s="17"/>
      <c r="Q36" s="9"/>
      <c r="U36" s="17"/>
      <c r="V36" s="17"/>
      <c r="W36" s="22"/>
    </row>
    <row r="37" spans="15:26">
      <c r="O37" s="38"/>
      <c r="P37" s="17"/>
      <c r="Q37" s="9"/>
      <c r="U37" s="17"/>
      <c r="V37" s="17"/>
      <c r="W37" s="22"/>
    </row>
    <row r="38" spans="15:26">
      <c r="O38" s="39"/>
      <c r="P38" s="39"/>
      <c r="Q38" s="9"/>
      <c r="U38" s="17"/>
      <c r="V38" s="17"/>
      <c r="W38" s="22"/>
    </row>
    <row r="39" spans="15:26">
      <c r="O39" s="9"/>
      <c r="P39" s="9"/>
      <c r="Q39" s="9"/>
      <c r="U39" s="17"/>
      <c r="V39" s="17"/>
      <c r="W39" s="22"/>
    </row>
    <row r="40" spans="15:26">
      <c r="O40" s="9"/>
      <c r="P40" s="9"/>
      <c r="Q40" s="9"/>
      <c r="U40" s="24"/>
      <c r="V40" s="24"/>
      <c r="W40" s="22"/>
    </row>
    <row r="41" spans="15:26">
      <c r="U41" s="22"/>
      <c r="V41" s="22"/>
      <c r="W41" s="22"/>
    </row>
    <row r="42" spans="15:26">
      <c r="U42" s="22"/>
      <c r="V42" s="22"/>
      <c r="W42" s="22"/>
    </row>
    <row r="43" spans="15:26">
      <c r="U43" s="22"/>
      <c r="V43" s="22"/>
      <c r="W43" s="22"/>
    </row>
    <row r="44" spans="15:26">
      <c r="U44" s="22"/>
      <c r="V44" s="22"/>
      <c r="W44" s="22"/>
    </row>
    <row r="45" spans="15:26">
      <c r="U45" s="22"/>
      <c r="V45" s="22"/>
      <c r="W45" s="22"/>
    </row>
    <row r="46" spans="15:26">
      <c r="U46" s="22"/>
      <c r="V46" s="22"/>
      <c r="W46" s="22"/>
    </row>
    <row r="47" spans="15:26">
      <c r="U47" s="22"/>
      <c r="V47" s="22"/>
      <c r="W47" s="22"/>
    </row>
    <row r="48" spans="15:26">
      <c r="U48" s="22"/>
      <c r="V48" s="22"/>
      <c r="W48" s="22"/>
    </row>
  </sheetData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Adams</dc:creator>
  <cp:lastModifiedBy>Brian Adams</cp:lastModifiedBy>
  <cp:lastPrinted>2017-02-13T23:13:09Z</cp:lastPrinted>
  <dcterms:created xsi:type="dcterms:W3CDTF">2017-02-13T22:30:40Z</dcterms:created>
  <dcterms:modified xsi:type="dcterms:W3CDTF">2017-02-22T08:04:49Z</dcterms:modified>
</cp:coreProperties>
</file>