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03" i="1"/>
  <c r="K103"/>
  <c r="J103"/>
  <c r="C94"/>
  <c r="F94"/>
  <c r="D94"/>
  <c r="F10"/>
  <c r="C10"/>
  <c r="D10"/>
  <c r="P4"/>
  <c r="O4"/>
  <c r="M4"/>
  <c r="H4"/>
  <c r="G4"/>
  <c r="E4"/>
  <c r="E103" l="1"/>
  <c r="C103"/>
  <c r="G94"/>
  <c r="E94"/>
  <c r="H94" s="1"/>
  <c r="W104"/>
  <c r="W103"/>
  <c r="W102"/>
  <c r="W101"/>
  <c r="W100"/>
  <c r="W99"/>
  <c r="W98"/>
  <c r="W97"/>
  <c r="W96"/>
  <c r="W95"/>
  <c r="W94"/>
  <c r="W93"/>
  <c r="W92"/>
  <c r="W83"/>
  <c r="W87"/>
  <c r="W86"/>
  <c r="W85"/>
  <c r="W84"/>
  <c r="W82"/>
  <c r="W81"/>
  <c r="W80"/>
  <c r="W79"/>
  <c r="W78"/>
  <c r="W77"/>
  <c r="W76"/>
  <c r="W75"/>
  <c r="W67"/>
  <c r="W66"/>
  <c r="W65"/>
  <c r="W64"/>
  <c r="W63"/>
  <c r="W62"/>
  <c r="W61"/>
  <c r="W60"/>
  <c r="W59"/>
  <c r="W58"/>
  <c r="W57"/>
  <c r="W56"/>
  <c r="W55"/>
  <c r="W48"/>
  <c r="W49"/>
  <c r="W50"/>
  <c r="W51"/>
  <c r="W47"/>
  <c r="W46"/>
  <c r="W45"/>
  <c r="W44"/>
  <c r="W43"/>
  <c r="W42"/>
  <c r="W41"/>
  <c r="W40"/>
  <c r="W39"/>
  <c r="W31"/>
  <c r="W30"/>
  <c r="W29"/>
  <c r="W28"/>
  <c r="W27"/>
  <c r="W26"/>
  <c r="W25"/>
  <c r="W24"/>
  <c r="W23"/>
  <c r="W22"/>
  <c r="W21"/>
  <c r="W20"/>
  <c r="W19"/>
  <c r="W14"/>
  <c r="W13"/>
  <c r="W12"/>
  <c r="W11"/>
  <c r="W10"/>
  <c r="W9"/>
  <c r="W8"/>
  <c r="W7"/>
  <c r="W6"/>
  <c r="W5"/>
  <c r="W4"/>
  <c r="W3"/>
  <c r="W2"/>
  <c r="F85"/>
  <c r="E85"/>
  <c r="D85"/>
  <c r="H85" s="1"/>
  <c r="C85"/>
  <c r="H84"/>
  <c r="G84"/>
  <c r="E84"/>
  <c r="H83"/>
  <c r="G83"/>
  <c r="E83"/>
  <c r="H82"/>
  <c r="G82"/>
  <c r="E82"/>
  <c r="H81"/>
  <c r="G81"/>
  <c r="E81"/>
  <c r="H80"/>
  <c r="G80"/>
  <c r="E80"/>
  <c r="H79"/>
  <c r="G79"/>
  <c r="E79"/>
  <c r="P71"/>
  <c r="O71"/>
  <c r="M71"/>
  <c r="H71"/>
  <c r="F71"/>
  <c r="G71" s="1"/>
  <c r="E71"/>
  <c r="D71"/>
  <c r="P70"/>
  <c r="O70"/>
  <c r="M70"/>
  <c r="H70"/>
  <c r="G70"/>
  <c r="E70"/>
  <c r="P69"/>
  <c r="O69"/>
  <c r="M69"/>
  <c r="H69"/>
  <c r="G69"/>
  <c r="E69"/>
  <c r="P68"/>
  <c r="O68"/>
  <c r="M68"/>
  <c r="H68"/>
  <c r="G68"/>
  <c r="E68"/>
  <c r="P67"/>
  <c r="O67"/>
  <c r="M67"/>
  <c r="H67"/>
  <c r="G67"/>
  <c r="E67"/>
  <c r="P66"/>
  <c r="O66"/>
  <c r="M66"/>
  <c r="H66"/>
  <c r="G66"/>
  <c r="E66"/>
  <c r="P65"/>
  <c r="O65"/>
  <c r="M65"/>
  <c r="H65"/>
  <c r="G65"/>
  <c r="E65"/>
  <c r="M59"/>
  <c r="H59"/>
  <c r="F59"/>
  <c r="D59"/>
  <c r="C59"/>
  <c r="M58"/>
  <c r="H58"/>
  <c r="G58"/>
  <c r="E58"/>
  <c r="M57"/>
  <c r="H57"/>
  <c r="G57"/>
  <c r="E57"/>
  <c r="M56"/>
  <c r="H56"/>
  <c r="G56"/>
  <c r="E56"/>
  <c r="M55"/>
  <c r="H55"/>
  <c r="G55"/>
  <c r="E55"/>
  <c r="M54"/>
  <c r="H54"/>
  <c r="G54"/>
  <c r="E54"/>
  <c r="P53"/>
  <c r="O53"/>
  <c r="M53"/>
  <c r="H53"/>
  <c r="G53"/>
  <c r="E53"/>
  <c r="N47"/>
  <c r="L47"/>
  <c r="P47" s="1"/>
  <c r="K47"/>
  <c r="H47"/>
  <c r="F47"/>
  <c r="G47" s="1"/>
  <c r="E47"/>
  <c r="D47"/>
  <c r="C47"/>
  <c r="P46"/>
  <c r="O46"/>
  <c r="M46"/>
  <c r="H46"/>
  <c r="G46"/>
  <c r="E46"/>
  <c r="P45"/>
  <c r="O45"/>
  <c r="M45"/>
  <c r="H45"/>
  <c r="G45"/>
  <c r="E45"/>
  <c r="P44"/>
  <c r="O44"/>
  <c r="M44"/>
  <c r="H44"/>
  <c r="G44"/>
  <c r="E44"/>
  <c r="P43"/>
  <c r="O43"/>
  <c r="M43"/>
  <c r="H43"/>
  <c r="G43"/>
  <c r="E43"/>
  <c r="P42"/>
  <c r="O42"/>
  <c r="M42"/>
  <c r="H42"/>
  <c r="G42"/>
  <c r="E42"/>
  <c r="P41"/>
  <c r="O41"/>
  <c r="M41"/>
  <c r="H41"/>
  <c r="G41"/>
  <c r="E41"/>
  <c r="P34"/>
  <c r="N34"/>
  <c r="L34"/>
  <c r="K34"/>
  <c r="F34"/>
  <c r="G34" s="1"/>
  <c r="H34" s="1"/>
  <c r="E34"/>
  <c r="D34"/>
  <c r="C34"/>
  <c r="P33"/>
  <c r="O33"/>
  <c r="M33"/>
  <c r="G33"/>
  <c r="E33"/>
  <c r="P32"/>
  <c r="O32"/>
  <c r="M32"/>
  <c r="G32"/>
  <c r="E32"/>
  <c r="P31"/>
  <c r="O31"/>
  <c r="M31"/>
  <c r="G31"/>
  <c r="E31"/>
  <c r="P30"/>
  <c r="O30"/>
  <c r="M30"/>
  <c r="G30"/>
  <c r="E30"/>
  <c r="H30" s="1"/>
  <c r="P29"/>
  <c r="O29"/>
  <c r="M29"/>
  <c r="H29"/>
  <c r="G29"/>
  <c r="E29"/>
  <c r="P28"/>
  <c r="O28"/>
  <c r="M28"/>
  <c r="G28"/>
  <c r="H28" s="1"/>
  <c r="E28"/>
  <c r="N22"/>
  <c r="L22"/>
  <c r="K22"/>
  <c r="G22"/>
  <c r="F22"/>
  <c r="E22"/>
  <c r="H22" s="1"/>
  <c r="D22"/>
  <c r="C22"/>
  <c r="O21"/>
  <c r="M21"/>
  <c r="G21"/>
  <c r="E21"/>
  <c r="H21" s="1"/>
  <c r="P20"/>
  <c r="O20"/>
  <c r="M20"/>
  <c r="G20"/>
  <c r="H20" s="1"/>
  <c r="E20"/>
  <c r="O19"/>
  <c r="M19"/>
  <c r="P19" s="1"/>
  <c r="G19"/>
  <c r="E19"/>
  <c r="P18"/>
  <c r="O18"/>
  <c r="M18"/>
  <c r="G18"/>
  <c r="E18"/>
  <c r="H18" s="1"/>
  <c r="O17"/>
  <c r="M17"/>
  <c r="H17"/>
  <c r="G17"/>
  <c r="E17"/>
  <c r="O16"/>
  <c r="M16"/>
  <c r="P16" s="1"/>
  <c r="G16"/>
  <c r="H16" s="1"/>
  <c r="E16"/>
  <c r="N10"/>
  <c r="L10"/>
  <c r="K10"/>
  <c r="O9"/>
  <c r="M9"/>
  <c r="P9" s="1"/>
  <c r="H9"/>
  <c r="G9"/>
  <c r="E9"/>
  <c r="P8"/>
  <c r="O8"/>
  <c r="M8"/>
  <c r="G8"/>
  <c r="E8"/>
  <c r="P7"/>
  <c r="O7"/>
  <c r="M7"/>
  <c r="G7"/>
  <c r="E7"/>
  <c r="O6"/>
  <c r="M6"/>
  <c r="P6" s="1"/>
  <c r="H6"/>
  <c r="G6"/>
  <c r="E6"/>
  <c r="O5"/>
  <c r="M5"/>
  <c r="G5"/>
  <c r="E5"/>
  <c r="H5" s="1"/>
  <c r="P17" l="1"/>
  <c r="P5"/>
  <c r="H7"/>
  <c r="H32"/>
  <c r="P21"/>
  <c r="M22"/>
  <c r="H8"/>
  <c r="H33"/>
  <c r="M34"/>
  <c r="G85"/>
  <c r="M47"/>
  <c r="H31"/>
  <c r="H19"/>
  <c r="E59"/>
  <c r="G103"/>
  <c r="M10"/>
  <c r="P10" s="1"/>
  <c r="E10"/>
  <c r="H10" s="1"/>
  <c r="G10"/>
  <c r="O10"/>
  <c r="O22"/>
  <c r="P22" s="1"/>
  <c r="O34"/>
  <c r="O47"/>
  <c r="G59"/>
</calcChain>
</file>

<file path=xl/sharedStrings.xml><?xml version="1.0" encoding="utf-8"?>
<sst xmlns="http://schemas.openxmlformats.org/spreadsheetml/2006/main" count="365" uniqueCount="35">
  <si>
    <t>2005/06</t>
  </si>
  <si>
    <t>2006/07</t>
  </si>
  <si>
    <t>Team</t>
  </si>
  <si>
    <t>Runs</t>
  </si>
  <si>
    <t>Fours</t>
  </si>
  <si>
    <t xml:space="preserve">Four </t>
  </si>
  <si>
    <t>Sixes</t>
  </si>
  <si>
    <t>% of runs</t>
  </si>
  <si>
    <t>%</t>
  </si>
  <si>
    <t>Auckland</t>
  </si>
  <si>
    <t>Canterbury</t>
  </si>
  <si>
    <t>CD</t>
  </si>
  <si>
    <t>ND</t>
  </si>
  <si>
    <t>Otago</t>
  </si>
  <si>
    <t>Wellington</t>
  </si>
  <si>
    <t>Total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</si>
  <si>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</si>
  <si>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</si>
  <si>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</si>
  <si>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</si>
  <si>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</si>
  <si>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</si>
  <si>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</si>
  <si>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</si>
  <si>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</si>
  <si>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</si>
  <si>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</si>
  <si>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For</t>
  </si>
  <si>
    <t>fours</t>
  </si>
  <si>
    <t>sixes</t>
  </si>
  <si>
    <t>total</t>
  </si>
  <si>
    <t>Cant</t>
  </si>
  <si>
    <t>Auck</t>
  </si>
  <si>
    <t>Wellingt</t>
  </si>
  <si>
    <t>13 years</t>
  </si>
</sst>
</file>

<file path=xl/styles.xml><?xml version="1.0" encoding="utf-8"?>
<styleSheet xmlns="http://schemas.openxmlformats.org/spreadsheetml/2006/main">
  <fonts count="14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0" fillId="0" borderId="0" xfId="0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1" fontId="4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10" fontId="3" fillId="0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49" fontId="3" fillId="0" borderId="0" xfId="0" applyNumberFormat="1" applyFont="1"/>
    <xf numFmtId="0" fontId="3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Fill="1" applyBorder="1"/>
    <xf numFmtId="10" fontId="6" fillId="0" borderId="1" xfId="0" applyNumberFormat="1" applyFont="1" applyBorder="1"/>
    <xf numFmtId="10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Sixes</a:t>
            </a:r>
            <a:r>
              <a:rPr lang="en-NZ" sz="1200" baseline="0"/>
              <a:t> as % of total runs by team from 2005-06</a:t>
            </a:r>
          </a:p>
          <a:p>
            <a:pPr>
              <a:defRPr sz="1200"/>
            </a:pPr>
            <a:endParaRPr lang="en-NZ" sz="1200"/>
          </a:p>
        </c:rich>
      </c:tx>
      <c:layout>
        <c:manualLayout>
          <c:xMode val="edge"/>
          <c:yMode val="edge"/>
          <c:x val="0.26209944751381214"/>
          <c:y val="3.7470725995316194E-2"/>
        </c:manualLayout>
      </c:layout>
    </c:title>
    <c:plotArea>
      <c:layout>
        <c:manualLayout>
          <c:layoutTarget val="inner"/>
          <c:xMode val="edge"/>
          <c:yMode val="edge"/>
          <c:x val="0.10106268760603819"/>
          <c:y val="0.15036308985966934"/>
          <c:w val="0.85915830686910044"/>
          <c:h val="0.7322989544339753"/>
        </c:manualLayout>
      </c:layout>
      <c:lineChart>
        <c:grouping val="standard"/>
        <c:ser>
          <c:idx val="0"/>
          <c:order val="0"/>
          <c:marker>
            <c:symbol val="diamond"/>
            <c:size val="5"/>
            <c:spPr>
              <a:solidFill>
                <a:sysClr val="windowText" lastClr="000000"/>
              </a:solidFill>
            </c:spPr>
          </c:marker>
          <c:dLbls>
            <c:showVal val="1"/>
          </c:dLbls>
          <c:cat>
            <c:strRef>
              <c:f>Sheet1!$D$97:$D$102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Sheet1!$E$97:$E$102</c:f>
              <c:numCache>
                <c:formatCode>0.00%</c:formatCode>
                <c:ptCount val="6"/>
                <c:pt idx="0">
                  <c:v>0.23842631846701712</c:v>
                </c:pt>
                <c:pt idx="1">
                  <c:v>0.21199701937406856</c:v>
                </c:pt>
                <c:pt idx="2">
                  <c:v>0.22469343592209665</c:v>
                </c:pt>
                <c:pt idx="3">
                  <c:v>0.18966253737718924</c:v>
                </c:pt>
                <c:pt idx="4">
                  <c:v>0.23201367881099566</c:v>
                </c:pt>
                <c:pt idx="5">
                  <c:v>0.20972062763107538</c:v>
                </c:pt>
              </c:numCache>
            </c:numRef>
          </c:val>
        </c:ser>
        <c:marker val="1"/>
        <c:axId val="55788672"/>
        <c:axId val="55790208"/>
      </c:lineChart>
      <c:catAx>
        <c:axId val="55788672"/>
        <c:scaling>
          <c:orientation val="minMax"/>
        </c:scaling>
        <c:axPos val="b"/>
        <c:tickLblPos val="nextTo"/>
        <c:crossAx val="55790208"/>
        <c:crosses val="autoZero"/>
        <c:auto val="1"/>
        <c:lblAlgn val="ctr"/>
        <c:lblOffset val="100"/>
      </c:catAx>
      <c:valAx>
        <c:axId val="55790208"/>
        <c:scaling>
          <c:orientation val="minMax"/>
          <c:min val="0.16"/>
        </c:scaling>
        <c:axPos val="l"/>
        <c:majorGridlines/>
        <c:numFmt formatCode="0.00%" sourceLinked="1"/>
        <c:tickLblPos val="nextTo"/>
        <c:crossAx val="55788672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All</a:t>
            </a:r>
            <a:r>
              <a:rPr lang="en-NZ" sz="1200" baseline="0"/>
              <a:t> boundaries as % of total runs from 2005-06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0556522641036502"/>
          <c:y val="0.13936351706036745"/>
          <c:w val="0.85452673794480405"/>
          <c:h val="0.7446566054243221"/>
        </c:manualLayout>
      </c:layout>
      <c:lineChart>
        <c:grouping val="stacked"/>
        <c:ser>
          <c:idx val="0"/>
          <c:order val="0"/>
          <c:marker>
            <c:symbol val="diamond"/>
            <c:size val="5"/>
            <c:spPr>
              <a:solidFill>
                <a:sysClr val="windowText" lastClr="000000"/>
              </a:solidFill>
            </c:spPr>
          </c:marker>
          <c:dLbls>
            <c:showVal val="1"/>
          </c:dLbls>
          <c:cat>
            <c:strRef>
              <c:f>Sheet1!$F$97:$F$102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Sheet1!$G$97:$G$102</c:f>
              <c:numCache>
                <c:formatCode>0.00%</c:formatCode>
                <c:ptCount val="6"/>
                <c:pt idx="0">
                  <c:v>0.55135379571533549</c:v>
                </c:pt>
                <c:pt idx="1">
                  <c:v>0.51130153999006467</c:v>
                </c:pt>
                <c:pt idx="2">
                  <c:v>0.54832892522240917</c:v>
                </c:pt>
                <c:pt idx="3">
                  <c:v>0.53115274302801008</c:v>
                </c:pt>
                <c:pt idx="4">
                  <c:v>0.53820860186768382</c:v>
                </c:pt>
                <c:pt idx="5">
                  <c:v>0.53731343283582089</c:v>
                </c:pt>
              </c:numCache>
            </c:numRef>
          </c:val>
        </c:ser>
        <c:marker val="1"/>
        <c:axId val="55810304"/>
        <c:axId val="55848960"/>
      </c:lineChart>
      <c:catAx>
        <c:axId val="55810304"/>
        <c:scaling>
          <c:orientation val="minMax"/>
        </c:scaling>
        <c:axPos val="b"/>
        <c:tickLblPos val="nextTo"/>
        <c:crossAx val="55848960"/>
        <c:crosses val="autoZero"/>
        <c:auto val="1"/>
        <c:lblAlgn val="ctr"/>
        <c:lblOffset val="100"/>
      </c:catAx>
      <c:valAx>
        <c:axId val="55848960"/>
        <c:scaling>
          <c:orientation val="minMax"/>
        </c:scaling>
        <c:axPos val="l"/>
        <c:majorGridlines/>
        <c:numFmt formatCode="0.00%" sourceLinked="1"/>
        <c:tickLblPos val="nextTo"/>
        <c:crossAx val="55810304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Auckland</a:t>
            </a:r>
            <a:r>
              <a:rPr lang="en-NZ" sz="1200" baseline="0"/>
              <a:t> fours and sixes as % of runs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9.4706968968328781E-2"/>
          <c:y val="0.1628307572664528"/>
          <c:w val="0.76042057719884271"/>
          <c:h val="0.67361676975364659"/>
        </c:manualLayout>
      </c:layout>
      <c:lineChart>
        <c:grouping val="standard"/>
        <c:ser>
          <c:idx val="0"/>
          <c:order val="0"/>
          <c:tx>
            <c:strRef>
              <c:f>Sheet1!$U$1</c:f>
              <c:strCache>
                <c:ptCount val="1"/>
                <c:pt idx="0">
                  <c:v>fours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Sheet1!$T$2:$T$15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Sheet1!$U$2:$U$15</c:f>
              <c:numCache>
                <c:formatCode>0.00%</c:formatCode>
                <c:ptCount val="14"/>
                <c:pt idx="0">
                  <c:v>0.30222222222222223</c:v>
                </c:pt>
                <c:pt idx="1">
                  <c:v>0.34576888080072793</c:v>
                </c:pt>
                <c:pt idx="2">
                  <c:v>0.29404309252217997</c:v>
                </c:pt>
                <c:pt idx="3">
                  <c:v>0.29672447013487474</c:v>
                </c:pt>
                <c:pt idx="4">
                  <c:v>0.31093836757357024</c:v>
                </c:pt>
                <c:pt idx="5">
                  <c:v>0.33507853403141363</c:v>
                </c:pt>
                <c:pt idx="6">
                  <c:v>0.3331197950032031</c:v>
                </c:pt>
                <c:pt idx="7">
                  <c:v>0.3343355381840048</c:v>
                </c:pt>
                <c:pt idx="8">
                  <c:v>0.2832080200501253</c:v>
                </c:pt>
                <c:pt idx="9">
                  <c:v>0.26523297491039427</c:v>
                </c:pt>
                <c:pt idx="10">
                  <c:v>0.27012278308321963</c:v>
                </c:pt>
                <c:pt idx="11">
                  <c:v>0.31320980274955168</c:v>
                </c:pt>
                <c:pt idx="12">
                  <c:v>0.37564766839378239</c:v>
                </c:pt>
              </c:numCache>
            </c:numRef>
          </c:val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sixes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Sheet1!$T$2:$T$15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Sheet1!$V$2:$V$15</c:f>
              <c:numCache>
                <c:formatCode>0.00%</c:formatCode>
                <c:ptCount val="14"/>
                <c:pt idx="0">
                  <c:v>0.26666666666666666</c:v>
                </c:pt>
                <c:pt idx="1">
                  <c:v>0.22929936305732485</c:v>
                </c:pt>
                <c:pt idx="2">
                  <c:v>0.28897338403041822</c:v>
                </c:pt>
                <c:pt idx="3">
                  <c:v>0.24277456647398843</c:v>
                </c:pt>
                <c:pt idx="4">
                  <c:v>0.21987784564131038</c:v>
                </c:pt>
                <c:pt idx="5">
                  <c:v>0.21091997008227376</c:v>
                </c:pt>
                <c:pt idx="6">
                  <c:v>0.21909032671364509</c:v>
                </c:pt>
                <c:pt idx="7">
                  <c:v>0.2200841852074564</c:v>
                </c:pt>
                <c:pt idx="8">
                  <c:v>0.27443609022556392</c:v>
                </c:pt>
                <c:pt idx="9">
                  <c:v>0.24731182795698925</c:v>
                </c:pt>
                <c:pt idx="10">
                  <c:v>0.26193724420190995</c:v>
                </c:pt>
                <c:pt idx="11">
                  <c:v>0.24745965331739389</c:v>
                </c:pt>
                <c:pt idx="12">
                  <c:v>0.21373056994818654</c:v>
                </c:pt>
              </c:numCache>
            </c:numRef>
          </c:val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Sheet1!$T$2:$T$15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Sheet1!$W$2:$W$15</c:f>
              <c:numCache>
                <c:formatCode>0.00%</c:formatCode>
                <c:ptCount val="14"/>
                <c:pt idx="0">
                  <c:v>0.56888888888888889</c:v>
                </c:pt>
                <c:pt idx="1">
                  <c:v>0.57506824385805277</c:v>
                </c:pt>
                <c:pt idx="2">
                  <c:v>0.58301647655259825</c:v>
                </c:pt>
                <c:pt idx="3">
                  <c:v>0.53949903660886322</c:v>
                </c:pt>
                <c:pt idx="4">
                  <c:v>0.53081621321488059</c:v>
                </c:pt>
                <c:pt idx="5">
                  <c:v>0.54599850411368744</c:v>
                </c:pt>
                <c:pt idx="6">
                  <c:v>0.55221012171684825</c:v>
                </c:pt>
                <c:pt idx="7">
                  <c:v>0.55441972339146117</c:v>
                </c:pt>
                <c:pt idx="8">
                  <c:v>0.55764411027568928</c:v>
                </c:pt>
                <c:pt idx="9">
                  <c:v>0.51254480286738358</c:v>
                </c:pt>
                <c:pt idx="10">
                  <c:v>0.53206002728512958</c:v>
                </c:pt>
                <c:pt idx="11">
                  <c:v>0.56066945606694563</c:v>
                </c:pt>
                <c:pt idx="12">
                  <c:v>0.5893782383419689</c:v>
                </c:pt>
              </c:numCache>
            </c:numRef>
          </c:val>
        </c:ser>
        <c:marker val="1"/>
        <c:axId val="56578432"/>
        <c:axId val="56579968"/>
      </c:lineChart>
      <c:catAx>
        <c:axId val="5657843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579968"/>
        <c:crosses val="autoZero"/>
        <c:auto val="1"/>
        <c:lblAlgn val="ctr"/>
        <c:lblOffset val="100"/>
      </c:catAx>
      <c:valAx>
        <c:axId val="56579968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6578432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6752694081178772"/>
          <c:y val="0.17099994362279894"/>
          <c:w val="0.11664190831107946"/>
          <c:h val="0.6322984984872118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Canterbury fours and sixes as % of runs</a:t>
            </a:r>
            <a:r>
              <a:rPr lang="en-NZ" sz="1200" baseline="0"/>
              <a:t> 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3217654372150822"/>
          <c:y val="0.17620728629017071"/>
          <c:w val="0.71925123220983533"/>
          <c:h val="0.64846663903854129"/>
        </c:manualLayout>
      </c:layout>
      <c:lineChart>
        <c:grouping val="standard"/>
        <c:ser>
          <c:idx val="0"/>
          <c:order val="0"/>
          <c:tx>
            <c:strRef>
              <c:f>Sheet1!$U$18</c:f>
              <c:strCache>
                <c:ptCount val="1"/>
                <c:pt idx="0">
                  <c:v>fours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Sheet1!$T$19:$T$31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Sheet1!$U$19:$U$31</c:f>
              <c:numCache>
                <c:formatCode>0.00%</c:formatCode>
                <c:ptCount val="13"/>
                <c:pt idx="0">
                  <c:v>0.40864440078585462</c:v>
                </c:pt>
                <c:pt idx="1">
                  <c:v>0.37619999999999998</c:v>
                </c:pt>
                <c:pt idx="2">
                  <c:v>0.32219999999999999</c:v>
                </c:pt>
                <c:pt idx="3">
                  <c:v>0.32240000000000002</c:v>
                </c:pt>
                <c:pt idx="4">
                  <c:v>0.27600000000000002</c:v>
                </c:pt>
                <c:pt idx="5">
                  <c:v>0.29799999999999999</c:v>
                </c:pt>
                <c:pt idx="6">
                  <c:v>0.29809999999999998</c:v>
                </c:pt>
                <c:pt idx="7">
                  <c:v>0.26179999999999998</c:v>
                </c:pt>
                <c:pt idx="8">
                  <c:v>0.26050000000000001</c:v>
                </c:pt>
                <c:pt idx="9">
                  <c:v>0.30180000000000001</c:v>
                </c:pt>
                <c:pt idx="10">
                  <c:v>0.2873</c:v>
                </c:pt>
                <c:pt idx="11">
                  <c:v>0.32519999999999999</c:v>
                </c:pt>
                <c:pt idx="12">
                  <c:v>0.27500000000000002</c:v>
                </c:pt>
              </c:numCache>
            </c:numRef>
          </c:val>
        </c:ser>
        <c:ser>
          <c:idx val="1"/>
          <c:order val="1"/>
          <c:tx>
            <c:strRef>
              <c:f>Sheet1!$V$18</c:f>
              <c:strCache>
                <c:ptCount val="1"/>
                <c:pt idx="0">
                  <c:v>sixes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Sheet1!$T$19:$T$31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Sheet1!$V$19:$V$31</c:f>
              <c:numCache>
                <c:formatCode>0.00%</c:formatCode>
                <c:ptCount val="13"/>
                <c:pt idx="0">
                  <c:v>0.22396856581532418</c:v>
                </c:pt>
                <c:pt idx="1">
                  <c:v>0.1328</c:v>
                </c:pt>
                <c:pt idx="2">
                  <c:v>0.1368</c:v>
                </c:pt>
                <c:pt idx="3">
                  <c:v>0.1799</c:v>
                </c:pt>
                <c:pt idx="4">
                  <c:v>0.22539999999999999</c:v>
                </c:pt>
                <c:pt idx="5">
                  <c:v>0.2104</c:v>
                </c:pt>
                <c:pt idx="6">
                  <c:v>0.26019999999999999</c:v>
                </c:pt>
                <c:pt idx="7">
                  <c:v>0.23139999999999999</c:v>
                </c:pt>
                <c:pt idx="8">
                  <c:v>0.26440000000000002</c:v>
                </c:pt>
                <c:pt idx="9">
                  <c:v>0.2346</c:v>
                </c:pt>
                <c:pt idx="10">
                  <c:v>0.20519999999999999</c:v>
                </c:pt>
                <c:pt idx="11">
                  <c:v>0.16139999999999999</c:v>
                </c:pt>
                <c:pt idx="12">
                  <c:v>0.224</c:v>
                </c:pt>
              </c:numCache>
            </c:numRef>
          </c:val>
        </c:ser>
        <c:ser>
          <c:idx val="2"/>
          <c:order val="2"/>
          <c:tx>
            <c:strRef>
              <c:f>Sheet1!$W$18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Sheet1!$T$19:$T$31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Sheet1!$W$19:$W$31</c:f>
              <c:numCache>
                <c:formatCode>0.00%</c:formatCode>
                <c:ptCount val="13"/>
                <c:pt idx="0">
                  <c:v>0.63261296660117883</c:v>
                </c:pt>
                <c:pt idx="1">
                  <c:v>0.50900000000000001</c:v>
                </c:pt>
                <c:pt idx="2">
                  <c:v>0.45899999999999996</c:v>
                </c:pt>
                <c:pt idx="3">
                  <c:v>0.50229999999999997</c:v>
                </c:pt>
                <c:pt idx="4">
                  <c:v>0.50140000000000007</c:v>
                </c:pt>
                <c:pt idx="5">
                  <c:v>0.50839999999999996</c:v>
                </c:pt>
                <c:pt idx="6">
                  <c:v>0.55830000000000002</c:v>
                </c:pt>
                <c:pt idx="7">
                  <c:v>0.49319999999999997</c:v>
                </c:pt>
                <c:pt idx="8">
                  <c:v>0.52490000000000003</c:v>
                </c:pt>
                <c:pt idx="9">
                  <c:v>0.53639999999999999</c:v>
                </c:pt>
                <c:pt idx="10">
                  <c:v>0.49249999999999999</c:v>
                </c:pt>
                <c:pt idx="11">
                  <c:v>0.48659999999999998</c:v>
                </c:pt>
                <c:pt idx="12">
                  <c:v>0.499</c:v>
                </c:pt>
              </c:numCache>
            </c:numRef>
          </c:val>
        </c:ser>
        <c:marker val="1"/>
        <c:axId val="111121920"/>
        <c:axId val="111123456"/>
      </c:lineChart>
      <c:catAx>
        <c:axId val="11112192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1123456"/>
        <c:crosses val="autoZero"/>
        <c:auto val="1"/>
        <c:lblAlgn val="ctr"/>
        <c:lblOffset val="100"/>
      </c:catAx>
      <c:valAx>
        <c:axId val="111123456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1121920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584412413564585"/>
          <c:y val="0.19721869443738893"/>
          <c:w val="0.12489200477847248"/>
          <c:h val="0.60867810878478923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Central Districts</a:t>
            </a:r>
            <a:r>
              <a:rPr lang="en-NZ" sz="1200" baseline="0"/>
              <a:t> fours and sixes as % of runs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160947069116363"/>
          <c:y val="0.1790562402977538"/>
          <c:w val="0.7213511531679383"/>
          <c:h val="0.64561767071277631"/>
        </c:manualLayout>
      </c:layout>
      <c:lineChart>
        <c:grouping val="standard"/>
        <c:ser>
          <c:idx val="0"/>
          <c:order val="0"/>
          <c:tx>
            <c:strRef>
              <c:f>Sheet1!$U$38</c:f>
              <c:strCache>
                <c:ptCount val="1"/>
                <c:pt idx="0">
                  <c:v>fours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Sheet1!$T$39:$T$51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Sheet1!$U$39:$U$51</c:f>
              <c:numCache>
                <c:formatCode>0.00%</c:formatCode>
                <c:ptCount val="13"/>
                <c:pt idx="0">
                  <c:v>0.39900000000000002</c:v>
                </c:pt>
                <c:pt idx="1">
                  <c:v>0.36230000000000001</c:v>
                </c:pt>
                <c:pt idx="2">
                  <c:v>0.37519999999999998</c:v>
                </c:pt>
                <c:pt idx="3">
                  <c:v>0.31490000000000001</c:v>
                </c:pt>
                <c:pt idx="4">
                  <c:v>0.36449999999999999</c:v>
                </c:pt>
                <c:pt idx="5">
                  <c:v>0.2717</c:v>
                </c:pt>
                <c:pt idx="6">
                  <c:v>0.246</c:v>
                </c:pt>
                <c:pt idx="7">
                  <c:v>0.32479999999999998</c:v>
                </c:pt>
                <c:pt idx="8">
                  <c:v>0.30199999999999999</c:v>
                </c:pt>
                <c:pt idx="9">
                  <c:v>0.26400000000000001</c:v>
                </c:pt>
                <c:pt idx="10">
                  <c:v>0.36670000000000003</c:v>
                </c:pt>
                <c:pt idx="11">
                  <c:v>0.3483</c:v>
                </c:pt>
                <c:pt idx="12">
                  <c:v>0.31419999999999998</c:v>
                </c:pt>
              </c:numCache>
            </c:numRef>
          </c:val>
        </c:ser>
        <c:ser>
          <c:idx val="1"/>
          <c:order val="1"/>
          <c:tx>
            <c:strRef>
              <c:f>Sheet1!$V$38</c:f>
              <c:strCache>
                <c:ptCount val="1"/>
                <c:pt idx="0">
                  <c:v>sixes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Sheet1!$T$39:$T$51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Sheet1!$V$39:$V$51</c:f>
              <c:numCache>
                <c:formatCode>0.00%</c:formatCode>
                <c:ptCount val="13"/>
                <c:pt idx="0">
                  <c:v>0.1381</c:v>
                </c:pt>
                <c:pt idx="1">
                  <c:v>0.1542</c:v>
                </c:pt>
                <c:pt idx="2">
                  <c:v>0.22950000000000001</c:v>
                </c:pt>
                <c:pt idx="3">
                  <c:v>0.2137</c:v>
                </c:pt>
                <c:pt idx="4">
                  <c:v>0.24660000000000001</c:v>
                </c:pt>
                <c:pt idx="5">
                  <c:v>0.25359999999999999</c:v>
                </c:pt>
                <c:pt idx="6">
                  <c:v>0.25879999999999997</c:v>
                </c:pt>
                <c:pt idx="7">
                  <c:v>0.19950000000000001</c:v>
                </c:pt>
                <c:pt idx="8">
                  <c:v>0.22040000000000001</c:v>
                </c:pt>
                <c:pt idx="9">
                  <c:v>0.1353</c:v>
                </c:pt>
                <c:pt idx="10">
                  <c:v>0.19040000000000001</c:v>
                </c:pt>
                <c:pt idx="11">
                  <c:v>0.28339999999999999</c:v>
                </c:pt>
                <c:pt idx="12">
                  <c:v>0.26150000000000001</c:v>
                </c:pt>
              </c:numCache>
            </c:numRef>
          </c:val>
        </c:ser>
        <c:ser>
          <c:idx val="2"/>
          <c:order val="2"/>
          <c:tx>
            <c:strRef>
              <c:f>Sheet1!$W$38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trendline>
            <c:spPr>
              <a:ln w="15875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Sheet1!$T$39:$T$51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Sheet1!$W$39:$W$51</c:f>
              <c:numCache>
                <c:formatCode>0.00%</c:formatCode>
                <c:ptCount val="13"/>
                <c:pt idx="0">
                  <c:v>0.53710000000000002</c:v>
                </c:pt>
                <c:pt idx="1">
                  <c:v>0.51649999999999996</c:v>
                </c:pt>
                <c:pt idx="2">
                  <c:v>0.60470000000000002</c:v>
                </c:pt>
                <c:pt idx="3">
                  <c:v>0.52859999999999996</c:v>
                </c:pt>
                <c:pt idx="4">
                  <c:v>0.61109999999999998</c:v>
                </c:pt>
                <c:pt idx="5">
                  <c:v>0.52529999999999999</c:v>
                </c:pt>
                <c:pt idx="6">
                  <c:v>0.50479999999999992</c:v>
                </c:pt>
                <c:pt idx="7">
                  <c:v>0.52429999999999999</c:v>
                </c:pt>
                <c:pt idx="8">
                  <c:v>0.52239999999999998</c:v>
                </c:pt>
                <c:pt idx="9">
                  <c:v>0.39929999999999999</c:v>
                </c:pt>
                <c:pt idx="10">
                  <c:v>0.55710000000000004</c:v>
                </c:pt>
                <c:pt idx="11">
                  <c:v>0.63169999999999993</c:v>
                </c:pt>
                <c:pt idx="12">
                  <c:v>0.57569999999999999</c:v>
                </c:pt>
              </c:numCache>
            </c:numRef>
          </c:val>
        </c:ser>
        <c:marker val="1"/>
        <c:axId val="54688384"/>
        <c:axId val="54698368"/>
      </c:lineChart>
      <c:catAx>
        <c:axId val="5468838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4698368"/>
        <c:crosses val="autoZero"/>
        <c:auto val="1"/>
        <c:lblAlgn val="ctr"/>
        <c:lblOffset val="100"/>
      </c:catAx>
      <c:valAx>
        <c:axId val="54698368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4688384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3074462698814555"/>
          <c:y val="0.16929807170778241"/>
          <c:w val="0.15258864814847148"/>
          <c:h val="0.67907569154805791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Northern</a:t>
            </a:r>
            <a:r>
              <a:rPr lang="en-NZ" sz="1200" baseline="0"/>
              <a:t> Districts fours and sixes as % of runs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2002852005704012"/>
          <c:y val="0.17436590587466891"/>
          <c:w val="0.71285470295078535"/>
          <c:h val="0.65071265285387747"/>
        </c:manualLayout>
      </c:layout>
      <c:lineChart>
        <c:grouping val="standard"/>
        <c:ser>
          <c:idx val="0"/>
          <c:order val="0"/>
          <c:tx>
            <c:strRef>
              <c:f>Sheet1!$U$54</c:f>
              <c:strCache>
                <c:ptCount val="1"/>
                <c:pt idx="0">
                  <c:v>fours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Sheet1!$T$55:$T$67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Sheet1!$U$55:$U$67</c:f>
              <c:numCache>
                <c:formatCode>0.00%</c:formatCode>
                <c:ptCount val="13"/>
                <c:pt idx="0">
                  <c:v>0.34899999999999998</c:v>
                </c:pt>
                <c:pt idx="1">
                  <c:v>0.35049999999999998</c:v>
                </c:pt>
                <c:pt idx="2">
                  <c:v>0.41660000000000003</c:v>
                </c:pt>
                <c:pt idx="3">
                  <c:v>0.31559999999999999</c:v>
                </c:pt>
                <c:pt idx="4">
                  <c:v>0.3357</c:v>
                </c:pt>
                <c:pt idx="5">
                  <c:v>0.32790000000000002</c:v>
                </c:pt>
                <c:pt idx="6">
                  <c:v>0.33360000000000001</c:v>
                </c:pt>
                <c:pt idx="7">
                  <c:v>0.36630000000000001</c:v>
                </c:pt>
                <c:pt idx="8">
                  <c:v>0.30170000000000002</c:v>
                </c:pt>
                <c:pt idx="9">
                  <c:v>0.3281</c:v>
                </c:pt>
                <c:pt idx="10">
                  <c:v>0.30719999999999997</c:v>
                </c:pt>
                <c:pt idx="11">
                  <c:v>0.3281</c:v>
                </c:pt>
                <c:pt idx="12">
                  <c:v>0.37319999999999998</c:v>
                </c:pt>
              </c:numCache>
            </c:numRef>
          </c:val>
        </c:ser>
        <c:ser>
          <c:idx val="1"/>
          <c:order val="1"/>
          <c:tx>
            <c:strRef>
              <c:f>Sheet1!$V$54</c:f>
              <c:strCache>
                <c:ptCount val="1"/>
                <c:pt idx="0">
                  <c:v>sixes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Sheet1!$T$55:$T$67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Sheet1!$V$55:$V$67</c:f>
              <c:numCache>
                <c:formatCode>0.00%</c:formatCode>
                <c:ptCount val="13"/>
                <c:pt idx="0">
                  <c:v>8.0500000000000002E-2</c:v>
                </c:pt>
                <c:pt idx="1">
                  <c:v>7.2499999999999995E-2</c:v>
                </c:pt>
                <c:pt idx="2">
                  <c:v>0.14030000000000001</c:v>
                </c:pt>
                <c:pt idx="3">
                  <c:v>0.17680000000000001</c:v>
                </c:pt>
                <c:pt idx="4">
                  <c:v>0.1731</c:v>
                </c:pt>
                <c:pt idx="5">
                  <c:v>0.20710000000000001</c:v>
                </c:pt>
                <c:pt idx="6">
                  <c:v>0.14660000000000001</c:v>
                </c:pt>
                <c:pt idx="7">
                  <c:v>0.1779</c:v>
                </c:pt>
                <c:pt idx="8">
                  <c:v>0.20760000000000001</c:v>
                </c:pt>
                <c:pt idx="9">
                  <c:v>0.17130000000000001</c:v>
                </c:pt>
                <c:pt idx="10">
                  <c:v>0.25950000000000001</c:v>
                </c:pt>
                <c:pt idx="11">
                  <c:v>0.17130000000000001</c:v>
                </c:pt>
                <c:pt idx="12">
                  <c:v>0.2676</c:v>
                </c:pt>
              </c:numCache>
            </c:numRef>
          </c:val>
        </c:ser>
        <c:ser>
          <c:idx val="2"/>
          <c:order val="2"/>
          <c:tx>
            <c:strRef>
              <c:f>Sheet1!$W$54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Sheet1!$T$55:$T$67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Sheet1!$W$55:$W$67</c:f>
              <c:numCache>
                <c:formatCode>0.00%</c:formatCode>
                <c:ptCount val="13"/>
                <c:pt idx="0">
                  <c:v>0.42949999999999999</c:v>
                </c:pt>
                <c:pt idx="1">
                  <c:v>0.42299999999999999</c:v>
                </c:pt>
                <c:pt idx="2">
                  <c:v>0.55690000000000006</c:v>
                </c:pt>
                <c:pt idx="3">
                  <c:v>0.4924</c:v>
                </c:pt>
                <c:pt idx="4">
                  <c:v>0.50880000000000003</c:v>
                </c:pt>
                <c:pt idx="5">
                  <c:v>0.53500000000000003</c:v>
                </c:pt>
                <c:pt idx="6">
                  <c:v>0.48020000000000002</c:v>
                </c:pt>
                <c:pt idx="7">
                  <c:v>0.54420000000000002</c:v>
                </c:pt>
                <c:pt idx="8">
                  <c:v>0.50930000000000009</c:v>
                </c:pt>
                <c:pt idx="9">
                  <c:v>0.49940000000000001</c:v>
                </c:pt>
                <c:pt idx="10">
                  <c:v>0.56669999999999998</c:v>
                </c:pt>
                <c:pt idx="11">
                  <c:v>0.49940000000000001</c:v>
                </c:pt>
                <c:pt idx="12">
                  <c:v>0.64080000000000004</c:v>
                </c:pt>
              </c:numCache>
            </c:numRef>
          </c:val>
        </c:ser>
        <c:marker val="1"/>
        <c:axId val="56700928"/>
        <c:axId val="56702464"/>
      </c:lineChart>
      <c:catAx>
        <c:axId val="5670092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702464"/>
        <c:crosses val="autoZero"/>
        <c:auto val="1"/>
        <c:lblAlgn val="ctr"/>
        <c:lblOffset val="100"/>
      </c:catAx>
      <c:valAx>
        <c:axId val="56702464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6700928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4000683173780144"/>
          <c:y val="0.18406110526506769"/>
          <c:w val="0.14424513676613568"/>
          <c:h val="0.68579411444537186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Otago</a:t>
            </a:r>
            <a:r>
              <a:rPr lang="en-NZ" sz="1200" baseline="0"/>
              <a:t> fours and sixes as % of runs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3108928273597911"/>
          <c:y val="0.15376986399427345"/>
          <c:w val="0.69361424416542561"/>
          <c:h val="0.63795454953096697"/>
        </c:manualLayout>
      </c:layout>
      <c:lineChart>
        <c:grouping val="standard"/>
        <c:ser>
          <c:idx val="0"/>
          <c:order val="0"/>
          <c:tx>
            <c:strRef>
              <c:f>Sheet1!$U$71</c:f>
              <c:strCache>
                <c:ptCount val="1"/>
                <c:pt idx="0">
                  <c:v>fours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Sheet1!$T$75:$T$87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Sheet1!$U$75:$U$87</c:f>
              <c:numCache>
                <c:formatCode>0.00%</c:formatCode>
                <c:ptCount val="13"/>
                <c:pt idx="0">
                  <c:v>0.37630000000000002</c:v>
                </c:pt>
                <c:pt idx="1">
                  <c:v>0.38879999999999998</c:v>
                </c:pt>
                <c:pt idx="2">
                  <c:v>0.27600000000000002</c:v>
                </c:pt>
                <c:pt idx="3">
                  <c:v>0.30209999999999998</c:v>
                </c:pt>
                <c:pt idx="4">
                  <c:v>0.2913</c:v>
                </c:pt>
                <c:pt idx="5">
                  <c:v>0.30080000000000001</c:v>
                </c:pt>
                <c:pt idx="6">
                  <c:v>0.2717</c:v>
                </c:pt>
                <c:pt idx="7">
                  <c:v>0.32029999999999997</c:v>
                </c:pt>
                <c:pt idx="8">
                  <c:v>0.30819999999999997</c:v>
                </c:pt>
                <c:pt idx="9">
                  <c:v>0.28870000000000001</c:v>
                </c:pt>
                <c:pt idx="10">
                  <c:v>0.29430000000000001</c:v>
                </c:pt>
                <c:pt idx="11">
                  <c:v>0.30370000000000003</c:v>
                </c:pt>
                <c:pt idx="12">
                  <c:v>0.316</c:v>
                </c:pt>
              </c:numCache>
            </c:numRef>
          </c:val>
        </c:ser>
        <c:ser>
          <c:idx val="1"/>
          <c:order val="1"/>
          <c:tx>
            <c:strRef>
              <c:f>Sheet1!$V$71</c:f>
              <c:strCache>
                <c:ptCount val="1"/>
                <c:pt idx="0">
                  <c:v>sixes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Sheet1!$T$75:$T$87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Sheet1!$V$75:$V$87</c:f>
              <c:numCache>
                <c:formatCode>0.00%</c:formatCode>
                <c:ptCount val="13"/>
                <c:pt idx="0">
                  <c:v>0.1774</c:v>
                </c:pt>
                <c:pt idx="1">
                  <c:v>0.15310000000000001</c:v>
                </c:pt>
                <c:pt idx="2">
                  <c:v>0.16239999999999999</c:v>
                </c:pt>
                <c:pt idx="3">
                  <c:v>0.29909999999999998</c:v>
                </c:pt>
                <c:pt idx="4">
                  <c:v>0.22090000000000001</c:v>
                </c:pt>
                <c:pt idx="5">
                  <c:v>0.2492</c:v>
                </c:pt>
                <c:pt idx="6">
                  <c:v>0.28889999999999999</c:v>
                </c:pt>
                <c:pt idx="7">
                  <c:v>0.23230000000000001</c:v>
                </c:pt>
                <c:pt idx="8">
                  <c:v>0.2336</c:v>
                </c:pt>
                <c:pt idx="9">
                  <c:v>0.2092</c:v>
                </c:pt>
                <c:pt idx="10">
                  <c:v>0.23769999999999999</c:v>
                </c:pt>
                <c:pt idx="11">
                  <c:v>0.2492</c:v>
                </c:pt>
                <c:pt idx="12">
                  <c:v>0.20669999999999999</c:v>
                </c:pt>
              </c:numCache>
            </c:numRef>
          </c:val>
        </c:ser>
        <c:ser>
          <c:idx val="2"/>
          <c:order val="2"/>
          <c:tx>
            <c:strRef>
              <c:f>Sheet1!$W$71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Sheet1!$T$75:$T$87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Sheet1!$W$75:$W$87</c:f>
              <c:numCache>
                <c:formatCode>0.00%</c:formatCode>
                <c:ptCount val="13"/>
                <c:pt idx="0">
                  <c:v>0.55370000000000008</c:v>
                </c:pt>
                <c:pt idx="1">
                  <c:v>0.54190000000000005</c:v>
                </c:pt>
                <c:pt idx="2">
                  <c:v>0.43840000000000001</c:v>
                </c:pt>
                <c:pt idx="3">
                  <c:v>0.60119999999999996</c:v>
                </c:pt>
                <c:pt idx="4">
                  <c:v>0.51219999999999999</c:v>
                </c:pt>
                <c:pt idx="5">
                  <c:v>0.55000000000000004</c:v>
                </c:pt>
                <c:pt idx="6">
                  <c:v>0.56059999999999999</c:v>
                </c:pt>
                <c:pt idx="7">
                  <c:v>0.55259999999999998</c:v>
                </c:pt>
                <c:pt idx="8">
                  <c:v>0.54179999999999995</c:v>
                </c:pt>
                <c:pt idx="9">
                  <c:v>0.49790000000000001</c:v>
                </c:pt>
                <c:pt idx="10">
                  <c:v>0.53200000000000003</c:v>
                </c:pt>
                <c:pt idx="11">
                  <c:v>0.55290000000000006</c:v>
                </c:pt>
                <c:pt idx="12">
                  <c:v>0.52269999999999994</c:v>
                </c:pt>
              </c:numCache>
            </c:numRef>
          </c:val>
        </c:ser>
        <c:marker val="1"/>
        <c:axId val="56890496"/>
        <c:axId val="56892032"/>
      </c:lineChart>
      <c:catAx>
        <c:axId val="5689049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892032"/>
        <c:crosses val="autoZero"/>
        <c:auto val="1"/>
        <c:lblAlgn val="ctr"/>
        <c:lblOffset val="100"/>
      </c:catAx>
      <c:valAx>
        <c:axId val="56892032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6890496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3352888140890791"/>
          <c:y val="0.16950069037578833"/>
          <c:w val="0.15102722846667069"/>
          <c:h val="0.63151845355823433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Wellington</a:t>
            </a:r>
            <a:r>
              <a:rPr lang="en-NZ" sz="1200" baseline="0"/>
              <a:t> fours and sixes as % of runs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047471039804236"/>
          <c:y val="0.13627929919432927"/>
          <c:w val="0.71716095543922942"/>
          <c:h val="0.68960374152766857"/>
        </c:manualLayout>
      </c:layout>
      <c:lineChart>
        <c:grouping val="standard"/>
        <c:ser>
          <c:idx val="0"/>
          <c:order val="0"/>
          <c:tx>
            <c:strRef>
              <c:f>Sheet1!$U$91</c:f>
              <c:strCache>
                <c:ptCount val="1"/>
                <c:pt idx="0">
                  <c:v>fours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Sheet1!$T$92:$T$104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Sheet1!$U$92:$U$104</c:f>
              <c:numCache>
                <c:formatCode>0.00%</c:formatCode>
                <c:ptCount val="13"/>
                <c:pt idx="0">
                  <c:v>0.33139999999999997</c:v>
                </c:pt>
                <c:pt idx="1">
                  <c:v>0.38100000000000001</c:v>
                </c:pt>
                <c:pt idx="2">
                  <c:v>0.3211</c:v>
                </c:pt>
                <c:pt idx="3">
                  <c:v>0.35510000000000003</c:v>
                </c:pt>
                <c:pt idx="4">
                  <c:v>0.2646</c:v>
                </c:pt>
                <c:pt idx="5">
                  <c:v>0.36880000000000002</c:v>
                </c:pt>
                <c:pt idx="6">
                  <c:v>0.28029999999999999</c:v>
                </c:pt>
                <c:pt idx="7">
                  <c:v>0.33200000000000002</c:v>
                </c:pt>
                <c:pt idx="8">
                  <c:v>0.2999</c:v>
                </c:pt>
                <c:pt idx="9">
                  <c:v>0.3196</c:v>
                </c:pt>
                <c:pt idx="10">
                  <c:v>0.28960000000000002</c:v>
                </c:pt>
                <c:pt idx="11">
                  <c:v>0.35639999999999999</c:v>
                </c:pt>
                <c:pt idx="12">
                  <c:v>0.33710000000000001</c:v>
                </c:pt>
              </c:numCache>
            </c:numRef>
          </c:val>
        </c:ser>
        <c:ser>
          <c:idx val="1"/>
          <c:order val="1"/>
          <c:tx>
            <c:strRef>
              <c:f>Sheet1!$V$91</c:f>
              <c:strCache>
                <c:ptCount val="1"/>
                <c:pt idx="0">
                  <c:v>sixes</c:v>
                </c:pt>
              </c:strCache>
            </c:strRef>
          </c:tx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Sheet1!$T$92:$T$104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Sheet1!$V$92:$V$104</c:f>
              <c:numCache>
                <c:formatCode>0.00%</c:formatCode>
                <c:ptCount val="13"/>
                <c:pt idx="0">
                  <c:v>0.14199999999999999</c:v>
                </c:pt>
                <c:pt idx="1">
                  <c:v>0.1198</c:v>
                </c:pt>
                <c:pt idx="2">
                  <c:v>0.18779999999999999</c:v>
                </c:pt>
                <c:pt idx="3">
                  <c:v>0.154</c:v>
                </c:pt>
                <c:pt idx="4">
                  <c:v>0.25850000000000001</c:v>
                </c:pt>
                <c:pt idx="5">
                  <c:v>0.19850000000000001</c:v>
                </c:pt>
                <c:pt idx="6">
                  <c:v>0.16919999999999999</c:v>
                </c:pt>
                <c:pt idx="7">
                  <c:v>0.252</c:v>
                </c:pt>
                <c:pt idx="8">
                  <c:v>0.24260000000000001</c:v>
                </c:pt>
                <c:pt idx="9">
                  <c:v>0.27560000000000001</c:v>
                </c:pt>
                <c:pt idx="10">
                  <c:v>0.20599999999999999</c:v>
                </c:pt>
                <c:pt idx="11">
                  <c:v>0.18479999999999999</c:v>
                </c:pt>
                <c:pt idx="12">
                  <c:v>0.2316</c:v>
                </c:pt>
              </c:numCache>
            </c:numRef>
          </c:val>
        </c:ser>
        <c:ser>
          <c:idx val="2"/>
          <c:order val="2"/>
          <c:tx>
            <c:strRef>
              <c:f>Sheet1!$W$91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Sheet1!$T$92:$T$104</c:f>
              <c:strCache>
                <c:ptCount val="13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</c:strCache>
            </c:strRef>
          </c:cat>
          <c:val>
            <c:numRef>
              <c:f>Sheet1!$W$92:$W$104</c:f>
              <c:numCache>
                <c:formatCode>0.00%</c:formatCode>
                <c:ptCount val="13"/>
                <c:pt idx="0">
                  <c:v>0.47339999999999993</c:v>
                </c:pt>
                <c:pt idx="1">
                  <c:v>0.50080000000000002</c:v>
                </c:pt>
                <c:pt idx="2">
                  <c:v>0.50890000000000002</c:v>
                </c:pt>
                <c:pt idx="3">
                  <c:v>0.5091</c:v>
                </c:pt>
                <c:pt idx="4">
                  <c:v>0.52310000000000001</c:v>
                </c:pt>
                <c:pt idx="5">
                  <c:v>0.56730000000000003</c:v>
                </c:pt>
                <c:pt idx="6">
                  <c:v>0.44950000000000001</c:v>
                </c:pt>
                <c:pt idx="7">
                  <c:v>0.58400000000000007</c:v>
                </c:pt>
                <c:pt idx="8">
                  <c:v>0.54249999999999998</c:v>
                </c:pt>
                <c:pt idx="9">
                  <c:v>0.59519999999999995</c:v>
                </c:pt>
                <c:pt idx="10">
                  <c:v>0.49560000000000004</c:v>
                </c:pt>
                <c:pt idx="11">
                  <c:v>0.54120000000000001</c:v>
                </c:pt>
                <c:pt idx="12">
                  <c:v>0.56869999999999998</c:v>
                </c:pt>
              </c:numCache>
            </c:numRef>
          </c:val>
        </c:ser>
        <c:marker val="1"/>
        <c:axId val="56924416"/>
        <c:axId val="56942592"/>
      </c:lineChart>
      <c:catAx>
        <c:axId val="5692441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942592"/>
        <c:crosses val="autoZero"/>
        <c:auto val="1"/>
        <c:lblAlgn val="ctr"/>
        <c:lblOffset val="100"/>
      </c:catAx>
      <c:valAx>
        <c:axId val="56942592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692441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629072681704251"/>
          <c:y val="0.19460331251696991"/>
          <c:w val="0.168671679197995"/>
          <c:h val="0.6091838175400498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Fours as % of total</a:t>
            </a:r>
            <a:r>
              <a:rPr lang="en-NZ" sz="1200" baseline="0"/>
              <a:t> runs by all teams from 2005-06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2980796150481189"/>
          <c:y val="0.13409647931939556"/>
          <c:w val="0.82501169067840396"/>
          <c:h val="0.75918291248076764"/>
        </c:manualLayout>
      </c:layout>
      <c:lineChart>
        <c:grouping val="standard"/>
        <c:ser>
          <c:idx val="0"/>
          <c:order val="0"/>
          <c:marker>
            <c:symbol val="square"/>
            <c:size val="5"/>
            <c:spPr>
              <a:solidFill>
                <a:schemeClr val="tx1"/>
              </a:solidFill>
            </c:spPr>
          </c:marker>
          <c:dLbls>
            <c:showVal val="1"/>
          </c:dLbls>
          <c:cat>
            <c:strRef>
              <c:f>Sheet1!$B$97:$B$102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Sheet1!$C$97:$C$102</c:f>
              <c:numCache>
                <c:formatCode>0.00%</c:formatCode>
                <c:ptCount val="6"/>
                <c:pt idx="0">
                  <c:v>0.31292747724831838</c:v>
                </c:pt>
                <c:pt idx="1">
                  <c:v>0.29930452061599605</c:v>
                </c:pt>
                <c:pt idx="2">
                  <c:v>0.32363548930031255</c:v>
                </c:pt>
                <c:pt idx="3">
                  <c:v>0.34149020565082078</c:v>
                </c:pt>
                <c:pt idx="4">
                  <c:v>0.30619492305668816</c:v>
                </c:pt>
                <c:pt idx="5">
                  <c:v>0.32759280520474549</c:v>
                </c:pt>
              </c:numCache>
            </c:numRef>
          </c:val>
        </c:ser>
        <c:marker val="1"/>
        <c:axId val="54545024"/>
        <c:axId val="54546816"/>
      </c:lineChart>
      <c:catAx>
        <c:axId val="54545024"/>
        <c:scaling>
          <c:orientation val="minMax"/>
        </c:scaling>
        <c:axPos val="b"/>
        <c:tickLblPos val="nextTo"/>
        <c:crossAx val="54546816"/>
        <c:crosses val="autoZero"/>
        <c:auto val="1"/>
        <c:lblAlgn val="ctr"/>
        <c:lblOffset val="100"/>
      </c:catAx>
      <c:valAx>
        <c:axId val="54546816"/>
        <c:scaling>
          <c:orientation val="minMax"/>
        </c:scaling>
        <c:axPos val="l"/>
        <c:majorGridlines/>
        <c:numFmt formatCode="0.00%" sourceLinked="1"/>
        <c:tickLblPos val="nextTo"/>
        <c:crossAx val="54545024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129</xdr:row>
      <xdr:rowOff>0</xdr:rowOff>
    </xdr:from>
    <xdr:to>
      <xdr:col>12</xdr:col>
      <xdr:colOff>114300</xdr:colOff>
      <xdr:row>144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12</xdr:col>
      <xdr:colOff>107950</xdr:colOff>
      <xdr:row>164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615950</xdr:colOff>
      <xdr:row>166</xdr:row>
      <xdr:rowOff>19050</xdr:rowOff>
    </xdr:from>
    <xdr:to>
      <xdr:col>12</xdr:col>
      <xdr:colOff>101600</xdr:colOff>
      <xdr:row>181</xdr:row>
      <xdr:rowOff>12700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186</xdr:row>
      <xdr:rowOff>19050</xdr:rowOff>
    </xdr:from>
    <xdr:to>
      <xdr:col>12</xdr:col>
      <xdr:colOff>101600</xdr:colOff>
      <xdr:row>201</xdr:row>
      <xdr:rowOff>6350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203</xdr:row>
      <xdr:rowOff>0</xdr:rowOff>
    </xdr:from>
    <xdr:to>
      <xdr:col>12</xdr:col>
      <xdr:colOff>95250</xdr:colOff>
      <xdr:row>218</xdr:row>
      <xdr:rowOff>6350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31750</xdr:colOff>
      <xdr:row>222</xdr:row>
      <xdr:rowOff>171450</xdr:rowOff>
    </xdr:from>
    <xdr:to>
      <xdr:col>12</xdr:col>
      <xdr:colOff>76200</xdr:colOff>
      <xdr:row>238</xdr:row>
      <xdr:rowOff>31750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240</xdr:row>
      <xdr:rowOff>171450</xdr:rowOff>
    </xdr:from>
    <xdr:to>
      <xdr:col>12</xdr:col>
      <xdr:colOff>63500</xdr:colOff>
      <xdr:row>256</xdr:row>
      <xdr:rowOff>6350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</xdr:colOff>
      <xdr:row>260</xdr:row>
      <xdr:rowOff>0</xdr:rowOff>
    </xdr:from>
    <xdr:to>
      <xdr:col>12</xdr:col>
      <xdr:colOff>44450</xdr:colOff>
      <xdr:row>275</xdr:row>
      <xdr:rowOff>139700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38100</xdr:colOff>
      <xdr:row>112</xdr:row>
      <xdr:rowOff>31750</xdr:rowOff>
    </xdr:from>
    <xdr:to>
      <xdr:col>12</xdr:col>
      <xdr:colOff>177800</xdr:colOff>
      <xdr:row>127</xdr:row>
      <xdr:rowOff>127000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113"/>
  <sheetViews>
    <sheetView tabSelected="1" topLeftCell="A142" workbookViewId="0">
      <selection activeCell="F110" sqref="F110"/>
    </sheetView>
  </sheetViews>
  <sheetFormatPr defaultRowHeight="14"/>
  <cols>
    <col min="3" max="3" width="5.5" customWidth="1"/>
    <col min="4" max="4" width="6.1640625" customWidth="1"/>
    <col min="5" max="6" width="6.6640625" customWidth="1"/>
    <col min="7" max="7" width="6.9140625" customWidth="1"/>
    <col min="8" max="8" width="7.5" customWidth="1"/>
    <col min="10" max="10" width="7" customWidth="1"/>
    <col min="11" max="11" width="6.33203125" customWidth="1"/>
    <col min="12" max="12" width="5.83203125" customWidth="1"/>
    <col min="13" max="13" width="7.4140625" customWidth="1"/>
    <col min="14" max="14" width="6.08203125" customWidth="1"/>
    <col min="15" max="15" width="6.58203125" customWidth="1"/>
    <col min="17" max="17" width="4.4140625" customWidth="1"/>
    <col min="19" max="19" width="4.4140625" customWidth="1"/>
    <col min="20" max="20" width="6.5" customWidth="1"/>
    <col min="21" max="21" width="6.08203125" customWidth="1"/>
    <col min="22" max="22" width="6.83203125" customWidth="1"/>
    <col min="23" max="23" width="5.83203125" customWidth="1"/>
    <col min="24" max="24" width="6.4140625" customWidth="1"/>
  </cols>
  <sheetData>
    <row r="1" spans="2:25">
      <c r="B1" s="1" t="s">
        <v>0</v>
      </c>
      <c r="H1" s="2"/>
      <c r="J1" s="3" t="s">
        <v>1</v>
      </c>
      <c r="L1" s="4"/>
      <c r="M1" s="4"/>
      <c r="N1" s="4"/>
      <c r="T1" s="61" t="s">
        <v>32</v>
      </c>
      <c r="U1" s="62" t="s">
        <v>28</v>
      </c>
      <c r="V1" s="62" t="s">
        <v>29</v>
      </c>
      <c r="W1" s="61" t="s">
        <v>30</v>
      </c>
    </row>
    <row r="2" spans="2:25">
      <c r="B2" s="5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6</v>
      </c>
      <c r="H2" s="6" t="s">
        <v>7</v>
      </c>
      <c r="J2" s="5" t="s">
        <v>2</v>
      </c>
      <c r="K2" s="6" t="s">
        <v>3</v>
      </c>
      <c r="L2" s="6" t="s">
        <v>4</v>
      </c>
      <c r="M2" s="7" t="s">
        <v>5</v>
      </c>
      <c r="N2" s="6" t="s">
        <v>6</v>
      </c>
      <c r="O2" s="6" t="s">
        <v>6</v>
      </c>
      <c r="P2" s="6" t="s">
        <v>7</v>
      </c>
      <c r="R2" s="2"/>
      <c r="S2" s="17"/>
      <c r="T2" s="60" t="s">
        <v>0</v>
      </c>
      <c r="U2" s="12">
        <v>0.30222222222222223</v>
      </c>
      <c r="V2" s="12">
        <v>0.26666666666666666</v>
      </c>
      <c r="W2" s="24">
        <f t="shared" ref="W2:W14" si="0">U2+V2</f>
        <v>0.56888888888888889</v>
      </c>
      <c r="X2" s="17"/>
      <c r="Y2" s="2"/>
    </row>
    <row r="3" spans="2:25">
      <c r="B3" s="5"/>
      <c r="C3" s="6"/>
      <c r="D3" s="8"/>
      <c r="E3" s="7" t="s">
        <v>8</v>
      </c>
      <c r="F3" s="7"/>
      <c r="G3" s="7" t="s">
        <v>8</v>
      </c>
      <c r="H3" s="6"/>
      <c r="J3" s="5"/>
      <c r="K3" s="6"/>
      <c r="L3" s="9"/>
      <c r="M3" s="7" t="s">
        <v>8</v>
      </c>
      <c r="N3" s="6"/>
      <c r="O3" s="7" t="s">
        <v>8</v>
      </c>
      <c r="P3" s="6"/>
      <c r="R3" s="23"/>
      <c r="S3" s="44"/>
      <c r="T3" s="60" t="s">
        <v>1</v>
      </c>
      <c r="U3" s="12">
        <v>0.34576888080072793</v>
      </c>
      <c r="V3" s="12">
        <v>0.22929936305732485</v>
      </c>
      <c r="W3" s="24">
        <f t="shared" si="0"/>
        <v>0.57506824385805277</v>
      </c>
      <c r="X3" s="27"/>
      <c r="Y3" s="2"/>
    </row>
    <row r="4" spans="2:25">
      <c r="B4" s="10" t="s">
        <v>9</v>
      </c>
      <c r="C4" s="11">
        <v>450</v>
      </c>
      <c r="D4" s="11">
        <v>34</v>
      </c>
      <c r="E4" s="12">
        <f t="shared" ref="E4" si="1">D4*4/C4</f>
        <v>0.30222222222222223</v>
      </c>
      <c r="F4" s="13">
        <v>20</v>
      </c>
      <c r="G4" s="12">
        <f t="shared" ref="G4" si="2">F4*6/C4</f>
        <v>0.26666666666666666</v>
      </c>
      <c r="H4" s="12">
        <f t="shared" ref="H4" si="3">E4+G4</f>
        <v>0.56888888888888889</v>
      </c>
      <c r="J4" s="10" t="s">
        <v>9</v>
      </c>
      <c r="K4" s="11">
        <v>1099</v>
      </c>
      <c r="L4" s="11">
        <v>95</v>
      </c>
      <c r="M4" s="12">
        <f t="shared" ref="M4" si="4">L4*4/K4</f>
        <v>0.34576888080072793</v>
      </c>
      <c r="N4" s="11">
        <v>42</v>
      </c>
      <c r="O4" s="12">
        <f t="shared" ref="O4" si="5">N4*6/K4</f>
        <v>0.22929936305732485</v>
      </c>
      <c r="P4" s="12">
        <f t="shared" ref="P4" si="6">M4+O4</f>
        <v>0.57506824385805277</v>
      </c>
      <c r="R4" s="2"/>
      <c r="S4" s="44"/>
      <c r="T4" s="60" t="s">
        <v>16</v>
      </c>
      <c r="U4" s="12">
        <v>0.29404309252217997</v>
      </c>
      <c r="V4" s="12">
        <v>0.28897338403041822</v>
      </c>
      <c r="W4" s="24">
        <f t="shared" si="0"/>
        <v>0.58301647655259825</v>
      </c>
      <c r="X4" s="27"/>
      <c r="Y4" s="2"/>
    </row>
    <row r="5" spans="2:25">
      <c r="B5" s="10" t="s">
        <v>10</v>
      </c>
      <c r="C5" s="11">
        <v>509</v>
      </c>
      <c r="D5" s="11">
        <v>52</v>
      </c>
      <c r="E5" s="12">
        <f t="shared" ref="E5:E10" si="7">D5*4/C5</f>
        <v>0.40864440078585462</v>
      </c>
      <c r="F5" s="13">
        <v>19</v>
      </c>
      <c r="G5" s="12">
        <f t="shared" ref="G5:G10" si="8">F5*6/C5</f>
        <v>0.22396856581532418</v>
      </c>
      <c r="H5" s="12">
        <f t="shared" ref="H5:H10" si="9">E5+G5</f>
        <v>0.63261296660117883</v>
      </c>
      <c r="J5" s="10" t="s">
        <v>10</v>
      </c>
      <c r="K5" s="11">
        <v>723</v>
      </c>
      <c r="L5" s="11">
        <v>68</v>
      </c>
      <c r="M5" s="12">
        <f t="shared" ref="M5:M10" si="10">L5*4/K5</f>
        <v>0.37621023513139695</v>
      </c>
      <c r="N5" s="11">
        <v>16</v>
      </c>
      <c r="O5" s="12">
        <f t="shared" ref="O5:O10" si="11">N5*6/K5</f>
        <v>0.13278008298755187</v>
      </c>
      <c r="P5" s="12">
        <f t="shared" ref="P5:P10" si="12">M5+O5</f>
        <v>0.50899031811894879</v>
      </c>
      <c r="R5" s="2"/>
      <c r="S5" s="44"/>
      <c r="T5" s="60" t="s">
        <v>17</v>
      </c>
      <c r="U5" s="12">
        <v>0.29672447013487474</v>
      </c>
      <c r="V5" s="12">
        <v>0.24277456647398843</v>
      </c>
      <c r="W5" s="24">
        <f t="shared" si="0"/>
        <v>0.53949903660886322</v>
      </c>
      <c r="X5" s="27"/>
      <c r="Y5" s="2"/>
    </row>
    <row r="6" spans="2:25">
      <c r="B6" s="10" t="s">
        <v>11</v>
      </c>
      <c r="C6" s="11">
        <v>391</v>
      </c>
      <c r="D6" s="11">
        <v>39</v>
      </c>
      <c r="E6" s="12">
        <f t="shared" si="7"/>
        <v>0.39897698209718668</v>
      </c>
      <c r="F6" s="13">
        <v>9</v>
      </c>
      <c r="G6" s="12">
        <f t="shared" si="8"/>
        <v>0.13810741687979539</v>
      </c>
      <c r="H6" s="12">
        <f t="shared" si="9"/>
        <v>0.53708439897698201</v>
      </c>
      <c r="J6" s="10" t="s">
        <v>11</v>
      </c>
      <c r="K6" s="11">
        <v>817</v>
      </c>
      <c r="L6" s="11">
        <v>74</v>
      </c>
      <c r="M6" s="12">
        <f t="shared" si="10"/>
        <v>0.36230110159118728</v>
      </c>
      <c r="N6" s="11">
        <v>21</v>
      </c>
      <c r="O6" s="12">
        <f t="shared" si="11"/>
        <v>0.15422276621787026</v>
      </c>
      <c r="P6" s="12">
        <f t="shared" si="12"/>
        <v>0.51652386780905757</v>
      </c>
      <c r="R6" s="2"/>
      <c r="S6" s="44"/>
      <c r="T6" s="60" t="s">
        <v>18</v>
      </c>
      <c r="U6" s="12">
        <v>0.31093836757357024</v>
      </c>
      <c r="V6" s="12">
        <v>0.21987784564131038</v>
      </c>
      <c r="W6" s="24">
        <f t="shared" si="0"/>
        <v>0.53081621321488059</v>
      </c>
      <c r="X6" s="27"/>
      <c r="Y6" s="2"/>
    </row>
    <row r="7" spans="2:25">
      <c r="B7" s="10" t="s">
        <v>12</v>
      </c>
      <c r="C7" s="11">
        <v>298</v>
      </c>
      <c r="D7" s="13">
        <v>26</v>
      </c>
      <c r="E7" s="12">
        <f t="shared" si="7"/>
        <v>0.34899328859060402</v>
      </c>
      <c r="F7" s="13">
        <v>4</v>
      </c>
      <c r="G7" s="12">
        <f t="shared" si="8"/>
        <v>8.0536912751677847E-2</v>
      </c>
      <c r="H7" s="12">
        <f t="shared" si="9"/>
        <v>0.42953020134228187</v>
      </c>
      <c r="J7" s="10" t="s">
        <v>12</v>
      </c>
      <c r="K7" s="11">
        <v>662</v>
      </c>
      <c r="L7" s="11">
        <v>58</v>
      </c>
      <c r="M7" s="12">
        <f t="shared" si="10"/>
        <v>0.35045317220543809</v>
      </c>
      <c r="N7" s="11">
        <v>8</v>
      </c>
      <c r="O7" s="12">
        <f t="shared" si="11"/>
        <v>7.2507552870090641E-2</v>
      </c>
      <c r="P7" s="12">
        <f t="shared" si="12"/>
        <v>0.42296072507552873</v>
      </c>
      <c r="R7" s="2"/>
      <c r="S7" s="44"/>
      <c r="T7" s="60" t="s">
        <v>19</v>
      </c>
      <c r="U7" s="12">
        <v>0.33507853403141363</v>
      </c>
      <c r="V7" s="12">
        <v>0.21091997008227376</v>
      </c>
      <c r="W7" s="24">
        <f t="shared" si="0"/>
        <v>0.54599850411368744</v>
      </c>
      <c r="X7" s="27"/>
      <c r="Y7" s="2"/>
    </row>
    <row r="8" spans="2:25">
      <c r="B8" s="10" t="s">
        <v>13</v>
      </c>
      <c r="C8" s="11">
        <v>372</v>
      </c>
      <c r="D8" s="11">
        <v>35</v>
      </c>
      <c r="E8" s="12">
        <f t="shared" si="7"/>
        <v>0.37634408602150538</v>
      </c>
      <c r="F8" s="13">
        <v>11</v>
      </c>
      <c r="G8" s="12">
        <f t="shared" si="8"/>
        <v>0.17741935483870969</v>
      </c>
      <c r="H8" s="12">
        <f t="shared" si="9"/>
        <v>0.55376344086021501</v>
      </c>
      <c r="J8" s="10" t="s">
        <v>13</v>
      </c>
      <c r="K8" s="11">
        <v>823</v>
      </c>
      <c r="L8" s="11">
        <v>80</v>
      </c>
      <c r="M8" s="12">
        <f t="shared" si="10"/>
        <v>0.3888213851761847</v>
      </c>
      <c r="N8" s="11">
        <v>21</v>
      </c>
      <c r="O8" s="12">
        <f t="shared" si="11"/>
        <v>0.15309842041312272</v>
      </c>
      <c r="P8" s="12">
        <f t="shared" si="12"/>
        <v>0.54191980558930741</v>
      </c>
      <c r="R8" s="2"/>
      <c r="S8" s="44"/>
      <c r="T8" s="60" t="s">
        <v>20</v>
      </c>
      <c r="U8" s="12">
        <v>0.3331197950032031</v>
      </c>
      <c r="V8" s="12">
        <v>0.21909032671364509</v>
      </c>
      <c r="W8" s="24">
        <f t="shared" si="0"/>
        <v>0.55221012171684825</v>
      </c>
      <c r="X8" s="51"/>
      <c r="Y8" s="2"/>
    </row>
    <row r="9" spans="2:25">
      <c r="B9" s="10" t="s">
        <v>14</v>
      </c>
      <c r="C9" s="11">
        <v>338</v>
      </c>
      <c r="D9" s="13">
        <v>28</v>
      </c>
      <c r="E9" s="12">
        <f t="shared" si="7"/>
        <v>0.33136094674556216</v>
      </c>
      <c r="F9" s="13">
        <v>8</v>
      </c>
      <c r="G9" s="12">
        <f t="shared" si="8"/>
        <v>0.14201183431952663</v>
      </c>
      <c r="H9" s="12">
        <f t="shared" si="9"/>
        <v>0.47337278106508879</v>
      </c>
      <c r="J9" s="10" t="s">
        <v>14</v>
      </c>
      <c r="K9" s="11">
        <v>651</v>
      </c>
      <c r="L9" s="11">
        <v>62</v>
      </c>
      <c r="M9" s="12">
        <f t="shared" si="10"/>
        <v>0.38095238095238093</v>
      </c>
      <c r="N9" s="11">
        <v>13</v>
      </c>
      <c r="O9" s="12">
        <f t="shared" si="11"/>
        <v>0.11981566820276497</v>
      </c>
      <c r="P9" s="12">
        <f t="shared" si="12"/>
        <v>0.50076804915514594</v>
      </c>
      <c r="R9" s="2"/>
      <c r="S9" s="57"/>
      <c r="T9" s="60" t="s">
        <v>21</v>
      </c>
      <c r="U9" s="12">
        <v>0.3343355381840048</v>
      </c>
      <c r="V9" s="12">
        <v>0.2200841852074564</v>
      </c>
      <c r="W9" s="24">
        <f t="shared" si="0"/>
        <v>0.55441972339146117</v>
      </c>
      <c r="X9" s="51"/>
      <c r="Y9" s="2"/>
    </row>
    <row r="10" spans="2:25">
      <c r="B10" s="14" t="s">
        <v>15</v>
      </c>
      <c r="C10" s="6">
        <f>SUM(C4:C9)</f>
        <v>2358</v>
      </c>
      <c r="D10" s="7">
        <f>SUM(D4:D9)</f>
        <v>214</v>
      </c>
      <c r="E10" s="15">
        <f t="shared" si="7"/>
        <v>0.36301950805767602</v>
      </c>
      <c r="F10" s="7">
        <f>SUM(F4:F9)</f>
        <v>71</v>
      </c>
      <c r="G10" s="15">
        <f t="shared" si="8"/>
        <v>0.1806615776081425</v>
      </c>
      <c r="H10" s="15">
        <f t="shared" si="9"/>
        <v>0.54368108566581852</v>
      </c>
      <c r="J10" s="14" t="s">
        <v>15</v>
      </c>
      <c r="K10" s="6">
        <f t="shared" ref="K10" si="13">SUM(K4:K9)</f>
        <v>4775</v>
      </c>
      <c r="L10" s="7">
        <f>SUM(L4:L9)</f>
        <v>437</v>
      </c>
      <c r="M10" s="15">
        <f t="shared" si="10"/>
        <v>0.36607329842931935</v>
      </c>
      <c r="N10" s="7">
        <f>SUM(N4:N9)</f>
        <v>121</v>
      </c>
      <c r="O10" s="15">
        <f t="shared" si="11"/>
        <v>0.15204188481675393</v>
      </c>
      <c r="P10" s="15">
        <f t="shared" si="12"/>
        <v>0.51811518324607331</v>
      </c>
      <c r="R10" s="2"/>
      <c r="S10" s="58"/>
      <c r="T10" s="60" t="s">
        <v>22</v>
      </c>
      <c r="U10" s="12">
        <v>0.2832080200501253</v>
      </c>
      <c r="V10" s="12">
        <v>0.27443609022556392</v>
      </c>
      <c r="W10" s="24">
        <f t="shared" si="0"/>
        <v>0.55764411027568928</v>
      </c>
      <c r="X10" s="51"/>
      <c r="Y10" s="2"/>
    </row>
    <row r="11" spans="2:25">
      <c r="B11" s="16"/>
      <c r="C11" s="17"/>
      <c r="D11" s="18"/>
      <c r="E11" s="19"/>
      <c r="F11" s="18"/>
      <c r="G11" s="19"/>
      <c r="H11" s="19"/>
      <c r="R11" s="2"/>
      <c r="S11" s="59"/>
      <c r="T11" s="60" t="s">
        <v>23</v>
      </c>
      <c r="U11" s="12">
        <v>0.26523297491039427</v>
      </c>
      <c r="V11" s="12">
        <v>0.24731182795698925</v>
      </c>
      <c r="W11" s="24">
        <f t="shared" si="0"/>
        <v>0.51254480286738358</v>
      </c>
      <c r="X11" s="51"/>
      <c r="Y11" s="2"/>
    </row>
    <row r="12" spans="2:25">
      <c r="B12" s="16"/>
      <c r="C12" s="17"/>
      <c r="D12" s="18"/>
      <c r="E12" s="19"/>
      <c r="F12" s="18"/>
      <c r="G12" s="19"/>
      <c r="H12" s="19"/>
      <c r="R12" s="2"/>
      <c r="S12" s="59"/>
      <c r="T12" s="60" t="s">
        <v>24</v>
      </c>
      <c r="U12" s="12">
        <v>0.27012278308321963</v>
      </c>
      <c r="V12" s="12">
        <v>0.26193724420190995</v>
      </c>
      <c r="W12" s="24">
        <f t="shared" si="0"/>
        <v>0.53206002728512958</v>
      </c>
      <c r="X12" s="51"/>
      <c r="Y12" s="2"/>
    </row>
    <row r="13" spans="2:25">
      <c r="B13" s="3" t="s">
        <v>16</v>
      </c>
      <c r="D13" s="20"/>
      <c r="E13" s="20"/>
      <c r="H13" s="20"/>
      <c r="J13" s="3" t="s">
        <v>17</v>
      </c>
      <c r="K13" s="2"/>
      <c r="L13" s="2"/>
      <c r="M13" s="2"/>
      <c r="N13" s="2"/>
      <c r="R13" s="2"/>
      <c r="S13" s="20"/>
      <c r="T13" s="60" t="s">
        <v>25</v>
      </c>
      <c r="U13" s="12">
        <v>0.31320980274955168</v>
      </c>
      <c r="V13" s="12">
        <v>0.24745965331739389</v>
      </c>
      <c r="W13" s="24">
        <f t="shared" si="0"/>
        <v>0.56066945606694563</v>
      </c>
      <c r="X13" s="51"/>
      <c r="Y13" s="2"/>
    </row>
    <row r="14" spans="2:25">
      <c r="B14" s="5" t="s">
        <v>2</v>
      </c>
      <c r="C14" s="6" t="s">
        <v>3</v>
      </c>
      <c r="D14" s="6" t="s">
        <v>4</v>
      </c>
      <c r="E14" s="7" t="s">
        <v>5</v>
      </c>
      <c r="F14" s="6" t="s">
        <v>6</v>
      </c>
      <c r="G14" s="6" t="s">
        <v>6</v>
      </c>
      <c r="H14" s="6" t="s">
        <v>7</v>
      </c>
      <c r="J14" s="5" t="s">
        <v>2</v>
      </c>
      <c r="K14" s="6" t="s">
        <v>3</v>
      </c>
      <c r="L14" s="7" t="s">
        <v>4</v>
      </c>
      <c r="M14" s="7" t="s">
        <v>5</v>
      </c>
      <c r="N14" s="6" t="s">
        <v>6</v>
      </c>
      <c r="O14" s="6" t="s">
        <v>6</v>
      </c>
      <c r="P14" s="6" t="s">
        <v>7</v>
      </c>
      <c r="R14" s="2"/>
      <c r="S14" s="44"/>
      <c r="T14" s="60" t="s">
        <v>26</v>
      </c>
      <c r="U14" s="12">
        <v>0.37564766839378239</v>
      </c>
      <c r="V14" s="12">
        <v>0.21373056994818654</v>
      </c>
      <c r="W14" s="24">
        <f t="shared" si="0"/>
        <v>0.5893782383419689</v>
      </c>
      <c r="X14" s="51"/>
      <c r="Y14" s="2"/>
    </row>
    <row r="15" spans="2:25">
      <c r="B15" s="5"/>
      <c r="C15" s="6"/>
      <c r="D15" s="9"/>
      <c r="E15" s="7" t="s">
        <v>8</v>
      </c>
      <c r="F15" s="6"/>
      <c r="G15" s="7" t="s">
        <v>8</v>
      </c>
      <c r="H15" s="6"/>
      <c r="J15" s="5"/>
      <c r="K15" s="6"/>
      <c r="L15" s="9"/>
      <c r="M15" s="7" t="s">
        <v>8</v>
      </c>
      <c r="N15" s="6"/>
      <c r="O15" s="7" t="s">
        <v>8</v>
      </c>
      <c r="P15" s="6"/>
      <c r="R15" s="2"/>
      <c r="S15" s="44"/>
      <c r="T15" s="44"/>
      <c r="U15" s="27"/>
      <c r="V15" s="44"/>
      <c r="W15" s="27"/>
      <c r="X15" s="51"/>
      <c r="Y15" s="2"/>
    </row>
    <row r="16" spans="2:25">
      <c r="B16" s="10" t="s">
        <v>9</v>
      </c>
      <c r="C16" s="11">
        <v>789</v>
      </c>
      <c r="D16" s="11">
        <v>58</v>
      </c>
      <c r="E16" s="12">
        <f t="shared" ref="E16:E22" si="14">D16*4/C16</f>
        <v>0.29404309252217997</v>
      </c>
      <c r="F16" s="11">
        <v>38</v>
      </c>
      <c r="G16" s="12">
        <f t="shared" ref="G16:G22" si="15">F16*6/C16</f>
        <v>0.28897338403041822</v>
      </c>
      <c r="H16" s="12">
        <f t="shared" ref="H16:H22" si="16">E16+G16</f>
        <v>0.58301647655259825</v>
      </c>
      <c r="J16" s="10" t="s">
        <v>9</v>
      </c>
      <c r="K16" s="11">
        <v>1038</v>
      </c>
      <c r="L16" s="11">
        <v>77</v>
      </c>
      <c r="M16" s="12">
        <f t="shared" ref="M16:M22" si="17">L16*4/K16</f>
        <v>0.29672447013487474</v>
      </c>
      <c r="N16" s="11">
        <v>42</v>
      </c>
      <c r="O16" s="12">
        <f t="shared" ref="O16:O22" si="18">N16*6/K16</f>
        <v>0.24277456647398843</v>
      </c>
      <c r="P16" s="12">
        <f t="shared" ref="P16:P22" si="19">M16+O16</f>
        <v>0.53949903660886322</v>
      </c>
      <c r="R16" s="2"/>
      <c r="S16" s="2"/>
      <c r="X16" s="2"/>
      <c r="Y16" s="2"/>
    </row>
    <row r="17" spans="2:23">
      <c r="B17" s="10" t="s">
        <v>10</v>
      </c>
      <c r="C17" s="11">
        <v>658</v>
      </c>
      <c r="D17" s="11">
        <v>53</v>
      </c>
      <c r="E17" s="12">
        <f t="shared" si="14"/>
        <v>0.32218844984802431</v>
      </c>
      <c r="F17" s="11">
        <v>15</v>
      </c>
      <c r="G17" s="12">
        <f t="shared" si="15"/>
        <v>0.13677811550151975</v>
      </c>
      <c r="H17" s="12">
        <f t="shared" si="16"/>
        <v>0.45896656534954405</v>
      </c>
      <c r="J17" s="10" t="s">
        <v>10</v>
      </c>
      <c r="K17" s="11">
        <v>1067</v>
      </c>
      <c r="L17" s="11">
        <v>86</v>
      </c>
      <c r="M17" s="12">
        <f t="shared" si="17"/>
        <v>0.32239925023430177</v>
      </c>
      <c r="N17" s="11">
        <v>32</v>
      </c>
      <c r="O17" s="12">
        <f t="shared" si="18"/>
        <v>0.17994376757263356</v>
      </c>
      <c r="P17" s="12">
        <f t="shared" si="19"/>
        <v>0.50234301780693535</v>
      </c>
    </row>
    <row r="18" spans="2:23">
      <c r="B18" s="10" t="s">
        <v>11</v>
      </c>
      <c r="C18" s="11">
        <v>1098</v>
      </c>
      <c r="D18" s="13">
        <v>103</v>
      </c>
      <c r="E18" s="12">
        <f t="shared" si="14"/>
        <v>0.37522768670309653</v>
      </c>
      <c r="F18" s="13">
        <v>42</v>
      </c>
      <c r="G18" s="12">
        <f t="shared" si="15"/>
        <v>0.22950819672131148</v>
      </c>
      <c r="H18" s="12">
        <f t="shared" si="16"/>
        <v>0.60473588342440798</v>
      </c>
      <c r="J18" s="10" t="s">
        <v>11</v>
      </c>
      <c r="K18" s="11">
        <v>1067</v>
      </c>
      <c r="L18" s="11">
        <v>84</v>
      </c>
      <c r="M18" s="12">
        <f t="shared" si="17"/>
        <v>0.3149015932521087</v>
      </c>
      <c r="N18" s="11">
        <v>38</v>
      </c>
      <c r="O18" s="12">
        <f t="shared" si="18"/>
        <v>0.21368322399250234</v>
      </c>
      <c r="P18" s="12">
        <f t="shared" si="19"/>
        <v>0.52858481724461104</v>
      </c>
      <c r="T18" s="63" t="s">
        <v>31</v>
      </c>
      <c r="U18" s="62" t="s">
        <v>28</v>
      </c>
      <c r="V18" s="62" t="s">
        <v>29</v>
      </c>
      <c r="W18" s="61" t="s">
        <v>30</v>
      </c>
    </row>
    <row r="19" spans="2:23">
      <c r="B19" s="10" t="s">
        <v>12</v>
      </c>
      <c r="C19" s="11">
        <v>941</v>
      </c>
      <c r="D19" s="13">
        <v>98</v>
      </c>
      <c r="E19" s="12">
        <f t="shared" si="14"/>
        <v>0.41657810839532411</v>
      </c>
      <c r="F19" s="13">
        <v>22</v>
      </c>
      <c r="G19" s="12">
        <f t="shared" si="15"/>
        <v>0.14027630180658873</v>
      </c>
      <c r="H19" s="12">
        <f t="shared" si="16"/>
        <v>0.55685441020191284</v>
      </c>
      <c r="J19" s="10" t="s">
        <v>12</v>
      </c>
      <c r="K19" s="11">
        <v>1052</v>
      </c>
      <c r="L19" s="11">
        <v>83</v>
      </c>
      <c r="M19" s="12">
        <f t="shared" si="17"/>
        <v>0.31558935361216728</v>
      </c>
      <c r="N19" s="11">
        <v>31</v>
      </c>
      <c r="O19" s="12">
        <f t="shared" si="18"/>
        <v>0.17680608365019013</v>
      </c>
      <c r="P19" s="12">
        <f t="shared" si="19"/>
        <v>0.4923954372623574</v>
      </c>
      <c r="T19" s="60" t="s">
        <v>0</v>
      </c>
      <c r="U19" s="12">
        <v>0.40864440078585462</v>
      </c>
      <c r="V19" s="65">
        <v>0.22396856581532418</v>
      </c>
      <c r="W19" s="24">
        <f t="shared" ref="W19:W31" si="20">U19+V19</f>
        <v>0.63261296660117883</v>
      </c>
    </row>
    <row r="20" spans="2:23">
      <c r="B20" s="10" t="s">
        <v>13</v>
      </c>
      <c r="C20" s="11">
        <v>739</v>
      </c>
      <c r="D20" s="13">
        <v>51</v>
      </c>
      <c r="E20" s="12">
        <f t="shared" si="14"/>
        <v>0.27604871447902574</v>
      </c>
      <c r="F20" s="13">
        <v>20</v>
      </c>
      <c r="G20" s="12">
        <f t="shared" si="15"/>
        <v>0.16238159675236807</v>
      </c>
      <c r="H20" s="12">
        <f t="shared" si="16"/>
        <v>0.43843031123139381</v>
      </c>
      <c r="J20" s="10" t="s">
        <v>13</v>
      </c>
      <c r="K20" s="11">
        <v>1324</v>
      </c>
      <c r="L20" s="11">
        <v>100</v>
      </c>
      <c r="M20" s="12">
        <f t="shared" si="17"/>
        <v>0.30211480362537763</v>
      </c>
      <c r="N20" s="11">
        <v>66</v>
      </c>
      <c r="O20" s="12">
        <f t="shared" si="18"/>
        <v>0.29909365558912387</v>
      </c>
      <c r="P20" s="12">
        <f t="shared" si="19"/>
        <v>0.6012084592145015</v>
      </c>
      <c r="T20" s="60" t="s">
        <v>1</v>
      </c>
      <c r="U20" s="64">
        <v>0.37619999999999998</v>
      </c>
      <c r="V20" s="65">
        <v>0.1328</v>
      </c>
      <c r="W20" s="24">
        <f t="shared" si="20"/>
        <v>0.50900000000000001</v>
      </c>
    </row>
    <row r="21" spans="2:23">
      <c r="B21" s="10" t="s">
        <v>14</v>
      </c>
      <c r="C21" s="11">
        <v>735</v>
      </c>
      <c r="D21" s="13">
        <v>59</v>
      </c>
      <c r="E21" s="12">
        <f t="shared" si="14"/>
        <v>0.32108843537414966</v>
      </c>
      <c r="F21" s="13">
        <v>23</v>
      </c>
      <c r="G21" s="12">
        <f t="shared" si="15"/>
        <v>0.18775510204081633</v>
      </c>
      <c r="H21" s="12">
        <f t="shared" si="16"/>
        <v>0.50884353741496602</v>
      </c>
      <c r="J21" s="10" t="s">
        <v>14</v>
      </c>
      <c r="K21" s="11">
        <v>935</v>
      </c>
      <c r="L21" s="11">
        <v>83</v>
      </c>
      <c r="M21" s="12">
        <f t="shared" si="17"/>
        <v>0.35508021390374334</v>
      </c>
      <c r="N21" s="11">
        <v>24</v>
      </c>
      <c r="O21" s="12">
        <f t="shared" si="18"/>
        <v>0.15401069518716579</v>
      </c>
      <c r="P21" s="12">
        <f t="shared" si="19"/>
        <v>0.50909090909090915</v>
      </c>
      <c r="T21" s="60" t="s">
        <v>16</v>
      </c>
      <c r="U21" s="64">
        <v>0.32219999999999999</v>
      </c>
      <c r="V21" s="65">
        <v>0.1368</v>
      </c>
      <c r="W21" s="24">
        <f t="shared" si="20"/>
        <v>0.45899999999999996</v>
      </c>
    </row>
    <row r="22" spans="2:23">
      <c r="B22" s="14" t="s">
        <v>15</v>
      </c>
      <c r="C22" s="6">
        <f t="shared" ref="C22" si="21">SUM(C16:C21)</f>
        <v>4960</v>
      </c>
      <c r="D22" s="7">
        <f>SUM(D16:D21)</f>
        <v>422</v>
      </c>
      <c r="E22" s="15">
        <f t="shared" si="14"/>
        <v>0.3403225806451613</v>
      </c>
      <c r="F22" s="7">
        <f>SUM(F16:F21)</f>
        <v>160</v>
      </c>
      <c r="G22" s="15">
        <f t="shared" si="15"/>
        <v>0.19354838709677419</v>
      </c>
      <c r="H22" s="15">
        <f t="shared" si="16"/>
        <v>0.53387096774193554</v>
      </c>
      <c r="J22" s="14" t="s">
        <v>15</v>
      </c>
      <c r="K22" s="6">
        <f t="shared" ref="K22" si="22">SUM(K16:K21)</f>
        <v>6483</v>
      </c>
      <c r="L22" s="7">
        <f>SUM(L16:L21)</f>
        <v>513</v>
      </c>
      <c r="M22" s="15">
        <f t="shared" si="17"/>
        <v>0.3165201295696437</v>
      </c>
      <c r="N22" s="7">
        <f>SUM(N16:N21)</f>
        <v>233</v>
      </c>
      <c r="O22" s="15">
        <f t="shared" si="18"/>
        <v>0.21564090698750579</v>
      </c>
      <c r="P22" s="15">
        <f t="shared" si="19"/>
        <v>0.53216103655714952</v>
      </c>
      <c r="T22" s="60" t="s">
        <v>17</v>
      </c>
      <c r="U22" s="64">
        <v>0.32240000000000002</v>
      </c>
      <c r="V22" s="65">
        <v>0.1799</v>
      </c>
      <c r="W22" s="24">
        <f t="shared" si="20"/>
        <v>0.50229999999999997</v>
      </c>
    </row>
    <row r="23" spans="2:23">
      <c r="D23" s="20"/>
      <c r="E23" s="20"/>
      <c r="F23" s="2"/>
      <c r="T23" s="60" t="s">
        <v>18</v>
      </c>
      <c r="U23" s="64">
        <v>0.27600000000000002</v>
      </c>
      <c r="V23" s="65">
        <v>0.22539999999999999</v>
      </c>
      <c r="W23" s="24">
        <f t="shared" si="20"/>
        <v>0.50140000000000007</v>
      </c>
    </row>
    <row r="24" spans="2:23">
      <c r="D24" s="21"/>
      <c r="E24" s="21"/>
      <c r="F24" s="2"/>
      <c r="T24" s="60" t="s">
        <v>19</v>
      </c>
      <c r="U24" s="64">
        <v>0.29799999999999999</v>
      </c>
      <c r="V24" s="65">
        <v>0.2104</v>
      </c>
      <c r="W24" s="24">
        <f t="shared" si="20"/>
        <v>0.50839999999999996</v>
      </c>
    </row>
    <row r="25" spans="2:23">
      <c r="B25" s="3" t="s">
        <v>18</v>
      </c>
      <c r="C25" s="17"/>
      <c r="D25" s="17"/>
      <c r="E25" s="17"/>
      <c r="F25" s="17"/>
      <c r="G25" s="22"/>
      <c r="J25" s="3" t="s">
        <v>19</v>
      </c>
      <c r="K25" s="17"/>
      <c r="L25" s="17"/>
      <c r="M25" s="17"/>
      <c r="N25" s="17"/>
      <c r="O25" s="23"/>
      <c r="P25" s="20"/>
      <c r="T25" s="60" t="s">
        <v>20</v>
      </c>
      <c r="U25" s="64">
        <v>0.29809999999999998</v>
      </c>
      <c r="V25" s="65">
        <v>0.26019999999999999</v>
      </c>
      <c r="W25" s="24">
        <f t="shared" si="20"/>
        <v>0.55830000000000002</v>
      </c>
    </row>
    <row r="26" spans="2:23">
      <c r="B26" s="5" t="s">
        <v>2</v>
      </c>
      <c r="C26" s="6" t="s">
        <v>3</v>
      </c>
      <c r="D26" s="7" t="s">
        <v>4</v>
      </c>
      <c r="E26" s="7" t="s">
        <v>5</v>
      </c>
      <c r="F26" s="6" t="s">
        <v>6</v>
      </c>
      <c r="G26" s="6" t="s">
        <v>6</v>
      </c>
      <c r="H26" s="6" t="s">
        <v>7</v>
      </c>
      <c r="J26" s="5" t="s">
        <v>2</v>
      </c>
      <c r="K26" s="6" t="s">
        <v>3</v>
      </c>
      <c r="L26" s="7" t="s">
        <v>4</v>
      </c>
      <c r="M26" s="7" t="s">
        <v>5</v>
      </c>
      <c r="N26" s="6" t="s">
        <v>6</v>
      </c>
      <c r="O26" s="6" t="s">
        <v>6</v>
      </c>
      <c r="P26" s="6" t="s">
        <v>7</v>
      </c>
      <c r="T26" s="60" t="s">
        <v>21</v>
      </c>
      <c r="U26" s="64">
        <v>0.26179999999999998</v>
      </c>
      <c r="V26" s="65">
        <v>0.23139999999999999</v>
      </c>
      <c r="W26" s="24">
        <f t="shared" si="20"/>
        <v>0.49319999999999997</v>
      </c>
    </row>
    <row r="27" spans="2:23">
      <c r="B27" s="5"/>
      <c r="C27" s="6"/>
      <c r="D27" s="9"/>
      <c r="E27" s="7" t="s">
        <v>8</v>
      </c>
      <c r="F27" s="6"/>
      <c r="G27" s="7" t="s">
        <v>8</v>
      </c>
      <c r="H27" s="6"/>
      <c r="J27" s="5"/>
      <c r="K27" s="6"/>
      <c r="L27" s="9"/>
      <c r="M27" s="7" t="s">
        <v>8</v>
      </c>
      <c r="N27" s="6"/>
      <c r="O27" s="7" t="s">
        <v>8</v>
      </c>
      <c r="P27" s="6"/>
      <c r="T27" s="60" t="s">
        <v>22</v>
      </c>
      <c r="U27" s="64">
        <v>0.26050000000000001</v>
      </c>
      <c r="V27" s="65">
        <v>0.26440000000000002</v>
      </c>
      <c r="W27" s="24">
        <f t="shared" si="20"/>
        <v>0.52490000000000003</v>
      </c>
    </row>
    <row r="28" spans="2:23">
      <c r="B28" s="10" t="s">
        <v>9</v>
      </c>
      <c r="C28" s="11">
        <v>1801</v>
      </c>
      <c r="D28" s="13">
        <v>140</v>
      </c>
      <c r="E28" s="12">
        <f t="shared" ref="E28:E34" si="23">D28*4/C28</f>
        <v>0.31093836757357024</v>
      </c>
      <c r="F28" s="13">
        <v>66</v>
      </c>
      <c r="G28" s="12">
        <f t="shared" ref="G28:G34" si="24">F28*6/C28</f>
        <v>0.21987784564131038</v>
      </c>
      <c r="H28" s="12">
        <f t="shared" ref="H28:H34" si="25">E28+G28</f>
        <v>0.53081621321488059</v>
      </c>
      <c r="J28" s="10" t="s">
        <v>9</v>
      </c>
      <c r="K28" s="11">
        <v>1337</v>
      </c>
      <c r="L28" s="11">
        <v>112</v>
      </c>
      <c r="M28" s="12">
        <f t="shared" ref="M28:M34" si="26">L28*4/K28</f>
        <v>0.33507853403141363</v>
      </c>
      <c r="N28" s="11">
        <v>47</v>
      </c>
      <c r="O28" s="12">
        <f t="shared" ref="O28:O34" si="27">N28*6/K28</f>
        <v>0.21091997008227376</v>
      </c>
      <c r="P28" s="24">
        <f t="shared" ref="P28:P34" si="28">(L28*4)/K28 +(N28*6)/K28</f>
        <v>0.54599850411368744</v>
      </c>
      <c r="T28" s="60" t="s">
        <v>23</v>
      </c>
      <c r="U28" s="64">
        <v>0.30180000000000001</v>
      </c>
      <c r="V28" s="65">
        <v>0.2346</v>
      </c>
      <c r="W28" s="24">
        <f t="shared" si="20"/>
        <v>0.53639999999999999</v>
      </c>
    </row>
    <row r="29" spans="2:23">
      <c r="B29" s="10" t="s">
        <v>10</v>
      </c>
      <c r="C29" s="11">
        <v>1464</v>
      </c>
      <c r="D29" s="13">
        <v>101</v>
      </c>
      <c r="E29" s="12">
        <f t="shared" si="23"/>
        <v>0.27595628415300544</v>
      </c>
      <c r="F29" s="13">
        <v>55</v>
      </c>
      <c r="G29" s="12">
        <f t="shared" si="24"/>
        <v>0.22540983606557377</v>
      </c>
      <c r="H29" s="12">
        <f t="shared" si="25"/>
        <v>0.50136612021857918</v>
      </c>
      <c r="J29" s="10" t="s">
        <v>10</v>
      </c>
      <c r="K29" s="13">
        <v>1369</v>
      </c>
      <c r="L29" s="11">
        <v>102</v>
      </c>
      <c r="M29" s="12">
        <f t="shared" si="26"/>
        <v>0.29802775748721694</v>
      </c>
      <c r="N29" s="11">
        <v>48</v>
      </c>
      <c r="O29" s="12">
        <f t="shared" si="27"/>
        <v>0.21037253469685901</v>
      </c>
      <c r="P29" s="24">
        <f t="shared" si="28"/>
        <v>0.50840029218407601</v>
      </c>
      <c r="T29" s="60" t="s">
        <v>24</v>
      </c>
      <c r="U29" s="64">
        <v>0.2873</v>
      </c>
      <c r="V29" s="65">
        <v>0.20519999999999999</v>
      </c>
      <c r="W29" s="24">
        <f t="shared" si="20"/>
        <v>0.49249999999999999</v>
      </c>
    </row>
    <row r="30" spans="2:23">
      <c r="B30" s="10" t="s">
        <v>11</v>
      </c>
      <c r="C30" s="11">
        <v>1679</v>
      </c>
      <c r="D30" s="13">
        <v>153</v>
      </c>
      <c r="E30" s="12">
        <f t="shared" si="23"/>
        <v>0.36450268016676596</v>
      </c>
      <c r="F30" s="13">
        <v>69</v>
      </c>
      <c r="G30" s="12">
        <f t="shared" si="24"/>
        <v>0.24657534246575341</v>
      </c>
      <c r="H30" s="12">
        <f t="shared" si="25"/>
        <v>0.61107802263251942</v>
      </c>
      <c r="J30" s="10" t="s">
        <v>11</v>
      </c>
      <c r="K30" s="11">
        <v>1443</v>
      </c>
      <c r="L30" s="11">
        <v>98</v>
      </c>
      <c r="M30" s="12">
        <f t="shared" si="26"/>
        <v>0.27165627165627165</v>
      </c>
      <c r="N30" s="11">
        <v>61</v>
      </c>
      <c r="O30" s="12">
        <f t="shared" si="27"/>
        <v>0.25363825363825365</v>
      </c>
      <c r="P30" s="24">
        <f t="shared" si="28"/>
        <v>0.52529452529452536</v>
      </c>
      <c r="T30" s="60" t="s">
        <v>25</v>
      </c>
      <c r="U30" s="64">
        <v>0.32519999999999999</v>
      </c>
      <c r="V30" s="65">
        <v>0.16139999999999999</v>
      </c>
      <c r="W30" s="24">
        <f t="shared" si="20"/>
        <v>0.48659999999999998</v>
      </c>
    </row>
    <row r="31" spans="2:23">
      <c r="B31" s="10" t="s">
        <v>12</v>
      </c>
      <c r="C31" s="11">
        <v>1525</v>
      </c>
      <c r="D31" s="13">
        <v>128</v>
      </c>
      <c r="E31" s="12">
        <f t="shared" si="23"/>
        <v>0.33573770491803279</v>
      </c>
      <c r="F31" s="13">
        <v>44</v>
      </c>
      <c r="G31" s="12">
        <f t="shared" si="24"/>
        <v>0.17311475409836066</v>
      </c>
      <c r="H31" s="12">
        <f t="shared" si="25"/>
        <v>0.50885245901639342</v>
      </c>
      <c r="J31" s="10" t="s">
        <v>12</v>
      </c>
      <c r="K31" s="13">
        <v>1159</v>
      </c>
      <c r="L31" s="11">
        <v>95</v>
      </c>
      <c r="M31" s="12">
        <f t="shared" si="26"/>
        <v>0.32786885245901637</v>
      </c>
      <c r="N31" s="11">
        <v>40</v>
      </c>
      <c r="O31" s="12">
        <f t="shared" si="27"/>
        <v>0.20707506471095771</v>
      </c>
      <c r="P31" s="24">
        <f t="shared" si="28"/>
        <v>0.53494391716997414</v>
      </c>
      <c r="T31" s="60" t="s">
        <v>26</v>
      </c>
      <c r="U31" s="64">
        <v>0.27500000000000002</v>
      </c>
      <c r="V31" s="65">
        <v>0.224</v>
      </c>
      <c r="W31" s="24">
        <f t="shared" si="20"/>
        <v>0.499</v>
      </c>
    </row>
    <row r="32" spans="2:23">
      <c r="B32" s="10" t="s">
        <v>13</v>
      </c>
      <c r="C32" s="25">
        <v>1222</v>
      </c>
      <c r="D32" s="13">
        <v>89</v>
      </c>
      <c r="E32" s="12">
        <f t="shared" si="23"/>
        <v>0.29132569558101473</v>
      </c>
      <c r="F32" s="13">
        <v>45</v>
      </c>
      <c r="G32" s="12">
        <f t="shared" si="24"/>
        <v>0.220949263502455</v>
      </c>
      <c r="H32" s="12">
        <f t="shared" si="25"/>
        <v>0.51227495908346976</v>
      </c>
      <c r="J32" s="10" t="s">
        <v>13</v>
      </c>
      <c r="K32" s="11">
        <v>891</v>
      </c>
      <c r="L32" s="11">
        <v>67</v>
      </c>
      <c r="M32" s="12">
        <f t="shared" si="26"/>
        <v>0.30078563411896747</v>
      </c>
      <c r="N32" s="11">
        <v>37</v>
      </c>
      <c r="O32" s="12">
        <f t="shared" si="27"/>
        <v>0.24915824915824916</v>
      </c>
      <c r="P32" s="24">
        <f t="shared" si="28"/>
        <v>0.54994388327721666</v>
      </c>
    </row>
    <row r="33" spans="2:23">
      <c r="B33" s="10" t="s">
        <v>14</v>
      </c>
      <c r="C33" s="11">
        <v>1300</v>
      </c>
      <c r="D33" s="13">
        <v>86</v>
      </c>
      <c r="E33" s="12">
        <f t="shared" si="23"/>
        <v>0.26461538461538464</v>
      </c>
      <c r="F33" s="13">
        <v>56</v>
      </c>
      <c r="G33" s="12">
        <f t="shared" si="24"/>
        <v>0.25846153846153846</v>
      </c>
      <c r="H33" s="12">
        <f t="shared" si="25"/>
        <v>0.52307692307692311</v>
      </c>
      <c r="J33" s="10" t="s">
        <v>14</v>
      </c>
      <c r="K33" s="11">
        <v>1421</v>
      </c>
      <c r="L33" s="25">
        <v>131</v>
      </c>
      <c r="M33" s="12">
        <f t="shared" si="26"/>
        <v>0.36875439831104856</v>
      </c>
      <c r="N33" s="11">
        <v>47</v>
      </c>
      <c r="O33" s="12">
        <f t="shared" si="27"/>
        <v>0.1984517945109078</v>
      </c>
      <c r="P33" s="24">
        <f t="shared" si="28"/>
        <v>0.56720619282195639</v>
      </c>
    </row>
    <row r="34" spans="2:23">
      <c r="B34" s="14" t="s">
        <v>15</v>
      </c>
      <c r="C34" s="6">
        <f t="shared" ref="C34" si="29">SUM(C28:C33)</f>
        <v>8991</v>
      </c>
      <c r="D34" s="7">
        <f>SUM(D28:D33)</f>
        <v>697</v>
      </c>
      <c r="E34" s="15">
        <f t="shared" si="23"/>
        <v>0.31008786564342122</v>
      </c>
      <c r="F34" s="7">
        <f>SUM(F28:F33)</f>
        <v>335</v>
      </c>
      <c r="G34" s="15">
        <f t="shared" si="24"/>
        <v>0.2235568902235569</v>
      </c>
      <c r="H34" s="15">
        <f t="shared" si="25"/>
        <v>0.53364475586697813</v>
      </c>
      <c r="J34" s="14" t="s">
        <v>15</v>
      </c>
      <c r="K34" s="6">
        <f t="shared" ref="K34" si="30">SUM(K28:K33)</f>
        <v>7620</v>
      </c>
      <c r="L34" s="6">
        <f>SUM(L28:L33)</f>
        <v>605</v>
      </c>
      <c r="M34" s="15">
        <f t="shared" si="26"/>
        <v>0.31758530183727035</v>
      </c>
      <c r="N34" s="6">
        <f>SUM(N28:N33)</f>
        <v>280</v>
      </c>
      <c r="O34" s="15">
        <f t="shared" si="27"/>
        <v>0.22047244094488189</v>
      </c>
      <c r="P34" s="26">
        <f t="shared" si="28"/>
        <v>0.53805774278215224</v>
      </c>
    </row>
    <row r="35" spans="2:23">
      <c r="B35" s="16"/>
      <c r="C35" s="17"/>
      <c r="D35" s="18"/>
      <c r="E35" s="19"/>
      <c r="F35" s="18"/>
      <c r="G35" s="19"/>
      <c r="H35" s="19"/>
      <c r="J35" s="16"/>
      <c r="K35" s="17"/>
      <c r="L35" s="17"/>
      <c r="M35" s="19"/>
      <c r="N35" s="17"/>
      <c r="O35" s="19"/>
      <c r="P35" s="34"/>
    </row>
    <row r="36" spans="2:23">
      <c r="B36" s="16"/>
      <c r="C36" s="17"/>
      <c r="D36" s="18"/>
      <c r="E36" s="19"/>
      <c r="F36" s="18"/>
      <c r="G36" s="19"/>
      <c r="H36" s="19"/>
      <c r="J36" s="16"/>
      <c r="K36" s="17"/>
      <c r="L36" s="17"/>
      <c r="M36" s="19"/>
      <c r="N36" s="17"/>
      <c r="O36" s="19"/>
      <c r="P36" s="34"/>
    </row>
    <row r="37" spans="2:23">
      <c r="B37" s="16"/>
      <c r="C37" s="17"/>
      <c r="D37" s="18"/>
      <c r="E37" s="19"/>
      <c r="F37" s="18"/>
      <c r="G37" s="19"/>
      <c r="H37" s="19"/>
    </row>
    <row r="38" spans="2:23">
      <c r="B38" s="3" t="s">
        <v>20</v>
      </c>
      <c r="C38" s="17"/>
      <c r="D38" s="17"/>
      <c r="E38" s="17"/>
      <c r="F38" s="17"/>
      <c r="G38" s="27"/>
      <c r="H38" s="2"/>
      <c r="J38" s="3" t="s">
        <v>21</v>
      </c>
      <c r="K38" s="17"/>
      <c r="L38" s="17"/>
      <c r="M38" s="17"/>
      <c r="N38" s="17"/>
      <c r="O38" s="21"/>
      <c r="P38" s="2"/>
      <c r="T38" s="63" t="s">
        <v>11</v>
      </c>
      <c r="U38" s="62" t="s">
        <v>28</v>
      </c>
      <c r="V38" s="62" t="s">
        <v>29</v>
      </c>
      <c r="W38" s="61" t="s">
        <v>30</v>
      </c>
    </row>
    <row r="39" spans="2:23">
      <c r="B39" s="5" t="s">
        <v>2</v>
      </c>
      <c r="C39" s="6" t="s">
        <v>3</v>
      </c>
      <c r="D39" s="7" t="s">
        <v>4</v>
      </c>
      <c r="E39" s="7" t="s">
        <v>5</v>
      </c>
      <c r="F39" s="6" t="s">
        <v>6</v>
      </c>
      <c r="G39" s="6" t="s">
        <v>6</v>
      </c>
      <c r="H39" s="6" t="s">
        <v>7</v>
      </c>
      <c r="J39" s="5" t="s">
        <v>2</v>
      </c>
      <c r="K39" s="6" t="s">
        <v>3</v>
      </c>
      <c r="L39" s="7" t="s">
        <v>4</v>
      </c>
      <c r="M39" s="7" t="s">
        <v>5</v>
      </c>
      <c r="N39" s="6" t="s">
        <v>6</v>
      </c>
      <c r="O39" s="6" t="s">
        <v>6</v>
      </c>
      <c r="P39" s="6" t="s">
        <v>7</v>
      </c>
      <c r="T39" s="60" t="s">
        <v>0</v>
      </c>
      <c r="U39" s="65">
        <v>0.39900000000000002</v>
      </c>
      <c r="V39" s="65">
        <v>0.1381</v>
      </c>
      <c r="W39" s="24">
        <f t="shared" ref="W39:W51" si="31">U39+V39</f>
        <v>0.53710000000000002</v>
      </c>
    </row>
    <row r="40" spans="2:23">
      <c r="B40" s="5"/>
      <c r="C40" s="6"/>
      <c r="D40" s="9"/>
      <c r="E40" s="7" t="s">
        <v>8</v>
      </c>
      <c r="F40" s="6"/>
      <c r="G40" s="7" t="s">
        <v>8</v>
      </c>
      <c r="H40" s="6"/>
      <c r="J40" s="5"/>
      <c r="K40" s="6"/>
      <c r="L40" s="8"/>
      <c r="M40" s="7" t="s">
        <v>8</v>
      </c>
      <c r="N40" s="6"/>
      <c r="O40" s="7" t="s">
        <v>8</v>
      </c>
      <c r="P40" s="6"/>
      <c r="T40" s="60" t="s">
        <v>1</v>
      </c>
      <c r="U40" s="65">
        <v>0.36230000000000001</v>
      </c>
      <c r="V40" s="65">
        <v>0.1542</v>
      </c>
      <c r="W40" s="24">
        <f t="shared" si="31"/>
        <v>0.51649999999999996</v>
      </c>
    </row>
    <row r="41" spans="2:23">
      <c r="B41" s="10" t="s">
        <v>9</v>
      </c>
      <c r="C41" s="28">
        <v>1561</v>
      </c>
      <c r="D41" s="13">
        <v>130</v>
      </c>
      <c r="E41" s="12">
        <f t="shared" ref="E41:E47" si="32">D41*4/C41</f>
        <v>0.3331197950032031</v>
      </c>
      <c r="F41" s="11">
        <v>57</v>
      </c>
      <c r="G41" s="12">
        <f t="shared" ref="G41:G47" si="33">F41*6/C41</f>
        <v>0.21909032671364509</v>
      </c>
      <c r="H41" s="24">
        <f t="shared" ref="H41:H47" si="34">(D41*4)/C41 +(F41*6)/C41</f>
        <v>0.55221012171684825</v>
      </c>
      <c r="J41" s="10" t="s">
        <v>9</v>
      </c>
      <c r="K41" s="29">
        <v>1663</v>
      </c>
      <c r="L41" s="13">
        <v>139</v>
      </c>
      <c r="M41" s="12">
        <f t="shared" ref="M41:M47" si="35">L41*4/K41</f>
        <v>0.3343355381840048</v>
      </c>
      <c r="N41" s="11">
        <v>61</v>
      </c>
      <c r="O41" s="12">
        <f t="shared" ref="O41:O47" si="36">N41*6/K41</f>
        <v>0.2200841852074564</v>
      </c>
      <c r="P41" s="24">
        <f t="shared" ref="P41:P47" si="37">(L41*4)/K41 +(N41*6)/K41</f>
        <v>0.55441972339146117</v>
      </c>
      <c r="T41" s="60" t="s">
        <v>16</v>
      </c>
      <c r="U41" s="65">
        <v>0.37519999999999998</v>
      </c>
      <c r="V41" s="65">
        <v>0.22950000000000001</v>
      </c>
      <c r="W41" s="24">
        <f t="shared" si="31"/>
        <v>0.60470000000000002</v>
      </c>
    </row>
    <row r="42" spans="2:23">
      <c r="B42" s="10" t="s">
        <v>10</v>
      </c>
      <c r="C42" s="28">
        <v>1476</v>
      </c>
      <c r="D42" s="13">
        <v>110</v>
      </c>
      <c r="E42" s="12">
        <f t="shared" si="32"/>
        <v>0.29810298102981031</v>
      </c>
      <c r="F42" s="11">
        <v>64</v>
      </c>
      <c r="G42" s="12">
        <f t="shared" si="33"/>
        <v>0.26016260162601629</v>
      </c>
      <c r="H42" s="24">
        <f t="shared" si="34"/>
        <v>0.5582655826558266</v>
      </c>
      <c r="J42" s="10" t="s">
        <v>10</v>
      </c>
      <c r="K42" s="29">
        <v>1711</v>
      </c>
      <c r="L42" s="13">
        <v>112</v>
      </c>
      <c r="M42" s="12">
        <f t="shared" si="35"/>
        <v>0.26183518410286383</v>
      </c>
      <c r="N42" s="11">
        <v>66</v>
      </c>
      <c r="O42" s="12">
        <f t="shared" si="36"/>
        <v>0.23144360023378141</v>
      </c>
      <c r="P42" s="24">
        <f t="shared" si="37"/>
        <v>0.49327878433664524</v>
      </c>
      <c r="T42" s="60" t="s">
        <v>17</v>
      </c>
      <c r="U42" s="65">
        <v>0.31490000000000001</v>
      </c>
      <c r="V42" s="65">
        <v>0.2137</v>
      </c>
      <c r="W42" s="24">
        <f t="shared" si="31"/>
        <v>0.52859999999999996</v>
      </c>
    </row>
    <row r="43" spans="2:23">
      <c r="B43" s="10" t="s">
        <v>11</v>
      </c>
      <c r="C43" s="28">
        <v>1252</v>
      </c>
      <c r="D43" s="13">
        <v>77</v>
      </c>
      <c r="E43" s="12">
        <f t="shared" si="32"/>
        <v>0.24600638977635783</v>
      </c>
      <c r="F43" s="11">
        <v>54</v>
      </c>
      <c r="G43" s="12">
        <f t="shared" si="33"/>
        <v>0.25878594249201275</v>
      </c>
      <c r="H43" s="24">
        <f t="shared" si="34"/>
        <v>0.50479233226837061</v>
      </c>
      <c r="J43" s="10" t="s">
        <v>11</v>
      </c>
      <c r="K43" s="29">
        <v>1564</v>
      </c>
      <c r="L43" s="13">
        <v>127</v>
      </c>
      <c r="M43" s="12">
        <f t="shared" si="35"/>
        <v>0.32480818414322249</v>
      </c>
      <c r="N43" s="11">
        <v>52</v>
      </c>
      <c r="O43" s="12">
        <f t="shared" si="36"/>
        <v>0.19948849104859334</v>
      </c>
      <c r="P43" s="24">
        <f t="shared" si="37"/>
        <v>0.52429667519181589</v>
      </c>
      <c r="T43" s="60" t="s">
        <v>18</v>
      </c>
      <c r="U43" s="65">
        <v>0.36449999999999999</v>
      </c>
      <c r="V43" s="65">
        <v>0.24660000000000001</v>
      </c>
      <c r="W43" s="24">
        <f t="shared" si="31"/>
        <v>0.61109999999999998</v>
      </c>
    </row>
    <row r="44" spans="2:23">
      <c r="B44" s="10" t="s">
        <v>12</v>
      </c>
      <c r="C44" s="28">
        <v>1187</v>
      </c>
      <c r="D44" s="13">
        <v>99</v>
      </c>
      <c r="E44" s="12">
        <f t="shared" si="32"/>
        <v>0.33361415332771693</v>
      </c>
      <c r="F44" s="11">
        <v>29</v>
      </c>
      <c r="G44" s="12">
        <f t="shared" si="33"/>
        <v>0.14658803706823925</v>
      </c>
      <c r="H44" s="24">
        <f t="shared" si="34"/>
        <v>0.48020219039595619</v>
      </c>
      <c r="J44" s="10" t="s">
        <v>12</v>
      </c>
      <c r="K44" s="29">
        <v>1518</v>
      </c>
      <c r="L44" s="13">
        <v>139</v>
      </c>
      <c r="M44" s="12">
        <f t="shared" si="35"/>
        <v>0.3662714097496706</v>
      </c>
      <c r="N44" s="11">
        <v>45</v>
      </c>
      <c r="O44" s="12">
        <f t="shared" si="36"/>
        <v>0.17786561264822134</v>
      </c>
      <c r="P44" s="24">
        <f t="shared" si="37"/>
        <v>0.54413702239789197</v>
      </c>
      <c r="T44" s="60" t="s">
        <v>19</v>
      </c>
      <c r="U44" s="65">
        <v>0.2717</v>
      </c>
      <c r="V44" s="65">
        <v>0.25359999999999999</v>
      </c>
      <c r="W44" s="24">
        <f t="shared" si="31"/>
        <v>0.52529999999999999</v>
      </c>
    </row>
    <row r="45" spans="2:23">
      <c r="B45" s="10" t="s">
        <v>13</v>
      </c>
      <c r="C45" s="28">
        <v>1163</v>
      </c>
      <c r="D45" s="13">
        <v>79</v>
      </c>
      <c r="E45" s="12">
        <f t="shared" si="32"/>
        <v>0.2717110920034394</v>
      </c>
      <c r="F45" s="11">
        <v>56</v>
      </c>
      <c r="G45" s="12">
        <f t="shared" si="33"/>
        <v>0.28890799656061911</v>
      </c>
      <c r="H45" s="24">
        <f t="shared" si="34"/>
        <v>0.56061908856405851</v>
      </c>
      <c r="J45" s="10" t="s">
        <v>13</v>
      </c>
      <c r="K45" s="29">
        <v>1911</v>
      </c>
      <c r="L45" s="13">
        <v>153</v>
      </c>
      <c r="M45" s="12">
        <f t="shared" si="35"/>
        <v>0.32025117739403453</v>
      </c>
      <c r="N45" s="11">
        <v>74</v>
      </c>
      <c r="O45" s="12">
        <f t="shared" si="36"/>
        <v>0.23233908948194662</v>
      </c>
      <c r="P45" s="24">
        <f t="shared" si="37"/>
        <v>0.55259026687598112</v>
      </c>
      <c r="T45" s="60" t="s">
        <v>20</v>
      </c>
      <c r="U45" s="65">
        <v>0.246</v>
      </c>
      <c r="V45" s="65">
        <v>0.25879999999999997</v>
      </c>
      <c r="W45" s="24">
        <f t="shared" si="31"/>
        <v>0.50479999999999992</v>
      </c>
    </row>
    <row r="46" spans="2:23">
      <c r="B46" s="10" t="s">
        <v>14</v>
      </c>
      <c r="C46" s="28">
        <v>1170</v>
      </c>
      <c r="D46" s="13">
        <v>82</v>
      </c>
      <c r="E46" s="12">
        <f t="shared" si="32"/>
        <v>0.28034188034188035</v>
      </c>
      <c r="F46" s="11">
        <v>33</v>
      </c>
      <c r="G46" s="12">
        <f t="shared" si="33"/>
        <v>0.16923076923076924</v>
      </c>
      <c r="H46" s="24">
        <f t="shared" si="34"/>
        <v>0.44957264957264959</v>
      </c>
      <c r="J46" s="10" t="s">
        <v>14</v>
      </c>
      <c r="K46" s="29">
        <v>2048</v>
      </c>
      <c r="L46" s="13">
        <v>170</v>
      </c>
      <c r="M46" s="12">
        <f t="shared" si="35"/>
        <v>0.33203125</v>
      </c>
      <c r="N46" s="11">
        <v>86</v>
      </c>
      <c r="O46" s="12">
        <f t="shared" si="36"/>
        <v>0.251953125</v>
      </c>
      <c r="P46" s="24">
        <f t="shared" si="37"/>
        <v>0.583984375</v>
      </c>
      <c r="T46" s="60" t="s">
        <v>21</v>
      </c>
      <c r="U46" s="65">
        <v>0.32479999999999998</v>
      </c>
      <c r="V46" s="65">
        <v>0.19950000000000001</v>
      </c>
      <c r="W46" s="24">
        <f t="shared" si="31"/>
        <v>0.52429999999999999</v>
      </c>
    </row>
    <row r="47" spans="2:23">
      <c r="B47" s="14" t="s">
        <v>15</v>
      </c>
      <c r="C47" s="6">
        <f t="shared" ref="C47" si="38">SUM(C41:C46)</f>
        <v>7809</v>
      </c>
      <c r="D47" s="30">
        <f>SUM(D41:D46)</f>
        <v>577</v>
      </c>
      <c r="E47" s="15">
        <f t="shared" si="32"/>
        <v>0.29555640927135357</v>
      </c>
      <c r="F47" s="31">
        <f>SUM(F41:F46)</f>
        <v>293</v>
      </c>
      <c r="G47" s="15">
        <f t="shared" si="33"/>
        <v>0.22512485593545908</v>
      </c>
      <c r="H47" s="26">
        <f t="shared" si="34"/>
        <v>0.52068126520681268</v>
      </c>
      <c r="J47" s="14" t="s">
        <v>15</v>
      </c>
      <c r="K47" s="6">
        <f t="shared" ref="K47" si="39">SUM(K41:K46)</f>
        <v>10415</v>
      </c>
      <c r="L47" s="6">
        <f>SUM(L41:L46)</f>
        <v>840</v>
      </c>
      <c r="M47" s="15">
        <f t="shared" si="35"/>
        <v>0.32261161785885739</v>
      </c>
      <c r="N47" s="31">
        <f>SUM(N41:N46)</f>
        <v>384</v>
      </c>
      <c r="O47" s="15">
        <f t="shared" si="36"/>
        <v>0.2212193951032165</v>
      </c>
      <c r="P47" s="26">
        <f t="shared" si="37"/>
        <v>0.54383101296207392</v>
      </c>
      <c r="T47" s="60" t="s">
        <v>22</v>
      </c>
      <c r="U47" s="65">
        <v>0.30199999999999999</v>
      </c>
      <c r="V47" s="65">
        <v>0.22040000000000001</v>
      </c>
      <c r="W47" s="24">
        <f t="shared" si="31"/>
        <v>0.52239999999999998</v>
      </c>
    </row>
    <row r="48" spans="2:23">
      <c r="B48" s="16"/>
      <c r="C48" s="17"/>
      <c r="D48" s="32"/>
      <c r="E48" s="19"/>
      <c r="F48" s="33"/>
      <c r="G48" s="19"/>
      <c r="H48" s="34"/>
      <c r="T48" s="60" t="s">
        <v>23</v>
      </c>
      <c r="U48" s="65">
        <v>0.26400000000000001</v>
      </c>
      <c r="V48" s="65">
        <v>0.1353</v>
      </c>
      <c r="W48" s="24">
        <f t="shared" ref="W48" si="40">U48+V48</f>
        <v>0.39929999999999999</v>
      </c>
    </row>
    <row r="49" spans="2:23">
      <c r="B49" s="35"/>
      <c r="C49" s="36"/>
      <c r="E49" s="37"/>
      <c r="F49" s="38"/>
      <c r="G49" s="21"/>
      <c r="H49" s="2"/>
      <c r="T49" s="60" t="s">
        <v>24</v>
      </c>
      <c r="U49" s="65">
        <v>0.36670000000000003</v>
      </c>
      <c r="V49" s="65">
        <v>0.19040000000000001</v>
      </c>
      <c r="W49" s="24">
        <f t="shared" ref="W49" si="41">U49+V49</f>
        <v>0.55710000000000004</v>
      </c>
    </row>
    <row r="50" spans="2:23">
      <c r="B50" s="35" t="s">
        <v>22</v>
      </c>
      <c r="C50" s="17"/>
      <c r="D50" s="39"/>
      <c r="E50" s="17"/>
      <c r="F50" s="17"/>
      <c r="J50" s="35" t="s">
        <v>23</v>
      </c>
      <c r="K50" s="40"/>
      <c r="L50" s="40"/>
      <c r="M50" s="40"/>
      <c r="N50" s="34"/>
      <c r="O50" s="2"/>
      <c r="P50" s="2"/>
      <c r="T50" s="60" t="s">
        <v>25</v>
      </c>
      <c r="U50" s="65">
        <v>0.3483</v>
      </c>
      <c r="V50" s="65">
        <v>0.28339999999999999</v>
      </c>
      <c r="W50" s="24">
        <f t="shared" ref="W50" si="42">U50+V50</f>
        <v>0.63169999999999993</v>
      </c>
    </row>
    <row r="51" spans="2:23">
      <c r="B51" s="41" t="s">
        <v>2</v>
      </c>
      <c r="C51" s="7" t="s">
        <v>3</v>
      </c>
      <c r="D51" s="7" t="s">
        <v>4</v>
      </c>
      <c r="E51" s="7" t="s">
        <v>5</v>
      </c>
      <c r="F51" s="6" t="s">
        <v>6</v>
      </c>
      <c r="G51" s="6" t="s">
        <v>6</v>
      </c>
      <c r="H51" s="6" t="s">
        <v>7</v>
      </c>
      <c r="J51" s="41" t="s">
        <v>2</v>
      </c>
      <c r="K51" s="7" t="s">
        <v>3</v>
      </c>
      <c r="L51" s="7" t="s">
        <v>4</v>
      </c>
      <c r="M51" s="7" t="s">
        <v>5</v>
      </c>
      <c r="N51" s="6" t="s">
        <v>6</v>
      </c>
      <c r="O51" s="6" t="s">
        <v>6</v>
      </c>
      <c r="P51" s="6" t="s">
        <v>7</v>
      </c>
      <c r="T51" s="60" t="s">
        <v>26</v>
      </c>
      <c r="U51" s="65">
        <v>0.31419999999999998</v>
      </c>
      <c r="V51" s="65">
        <v>0.26150000000000001</v>
      </c>
      <c r="W51" s="24">
        <f t="shared" si="31"/>
        <v>0.57569999999999999</v>
      </c>
    </row>
    <row r="52" spans="2:23">
      <c r="B52" s="41"/>
      <c r="C52" s="6"/>
      <c r="D52" s="9"/>
      <c r="E52" s="7" t="s">
        <v>8</v>
      </c>
      <c r="F52" s="6"/>
      <c r="G52" s="7" t="s">
        <v>8</v>
      </c>
      <c r="H52" s="6"/>
      <c r="J52" s="41"/>
      <c r="K52" s="6"/>
      <c r="L52" s="9"/>
      <c r="M52" s="7" t="s">
        <v>8</v>
      </c>
      <c r="N52" s="6"/>
      <c r="O52" s="7" t="s">
        <v>8</v>
      </c>
      <c r="P52" s="6"/>
    </row>
    <row r="53" spans="2:23">
      <c r="B53" s="10" t="s">
        <v>9</v>
      </c>
      <c r="C53" s="42">
        <v>1596</v>
      </c>
      <c r="D53" s="13">
        <v>113</v>
      </c>
      <c r="E53" s="12">
        <f t="shared" ref="E53:E59" si="43">D53*4/C53</f>
        <v>0.2832080200501253</v>
      </c>
      <c r="F53" s="13">
        <v>73</v>
      </c>
      <c r="G53" s="12">
        <f t="shared" ref="G53:G59" si="44">F53*6/C53</f>
        <v>0.27443609022556392</v>
      </c>
      <c r="H53" s="24">
        <f t="shared" ref="H53:H59" si="45">(D53*4)/C53 +(F53*6)/C53</f>
        <v>0.55764411027568928</v>
      </c>
      <c r="J53" s="10" t="s">
        <v>9</v>
      </c>
      <c r="K53" s="42">
        <v>1674</v>
      </c>
      <c r="L53" s="13">
        <v>111</v>
      </c>
      <c r="M53" s="12">
        <f t="shared" ref="M53:M59" si="46">L53*4/K53</f>
        <v>0.26523297491039427</v>
      </c>
      <c r="N53" s="13">
        <v>69</v>
      </c>
      <c r="O53" s="12">
        <f>N53*6/K53</f>
        <v>0.24731182795698925</v>
      </c>
      <c r="P53" s="24">
        <f>(L53*4)/K53 +(N53*6)/K53</f>
        <v>0.51254480286738358</v>
      </c>
    </row>
    <row r="54" spans="2:23">
      <c r="B54" s="10" t="s">
        <v>10</v>
      </c>
      <c r="C54" s="42">
        <v>1044</v>
      </c>
      <c r="D54" s="13">
        <v>68</v>
      </c>
      <c r="E54" s="12">
        <f t="shared" si="43"/>
        <v>0.26053639846743293</v>
      </c>
      <c r="F54" s="13">
        <v>46</v>
      </c>
      <c r="G54" s="12">
        <f t="shared" si="44"/>
        <v>0.26436781609195403</v>
      </c>
      <c r="H54" s="24">
        <f t="shared" si="45"/>
        <v>0.52490421455938696</v>
      </c>
      <c r="J54" s="10" t="s">
        <v>10</v>
      </c>
      <c r="K54" s="13">
        <v>1458</v>
      </c>
      <c r="L54" s="13">
        <v>110</v>
      </c>
      <c r="M54" s="12">
        <f t="shared" si="46"/>
        <v>0.30178326474622769</v>
      </c>
      <c r="N54" s="13">
        <v>57</v>
      </c>
      <c r="O54" s="12">
        <v>0.23456790123456789</v>
      </c>
      <c r="P54" s="24">
        <v>0.53635116598079557</v>
      </c>
      <c r="T54" s="63" t="s">
        <v>12</v>
      </c>
      <c r="U54" s="62" t="s">
        <v>28</v>
      </c>
      <c r="V54" s="62" t="s">
        <v>29</v>
      </c>
      <c r="W54" s="61" t="s">
        <v>30</v>
      </c>
    </row>
    <row r="55" spans="2:23">
      <c r="B55" s="10" t="s">
        <v>11</v>
      </c>
      <c r="C55" s="42">
        <v>980</v>
      </c>
      <c r="D55" s="13">
        <v>74</v>
      </c>
      <c r="E55" s="12">
        <f t="shared" si="43"/>
        <v>0.30204081632653063</v>
      </c>
      <c r="F55" s="13">
        <v>36</v>
      </c>
      <c r="G55" s="12">
        <f t="shared" si="44"/>
        <v>0.22040816326530613</v>
      </c>
      <c r="H55" s="24">
        <f t="shared" si="45"/>
        <v>0.52244897959183678</v>
      </c>
      <c r="J55" s="10" t="s">
        <v>11</v>
      </c>
      <c r="K55" s="42">
        <v>1197</v>
      </c>
      <c r="L55" s="13">
        <v>79</v>
      </c>
      <c r="M55" s="12">
        <f t="shared" si="46"/>
        <v>0.26399331662489556</v>
      </c>
      <c r="N55" s="13">
        <v>27</v>
      </c>
      <c r="O55" s="12">
        <v>0.13533834586466165</v>
      </c>
      <c r="P55" s="24">
        <v>0.3993316624895572</v>
      </c>
      <c r="T55" s="60" t="s">
        <v>0</v>
      </c>
      <c r="U55" s="65">
        <v>0.34899999999999998</v>
      </c>
      <c r="V55" s="65">
        <v>8.0500000000000002E-2</v>
      </c>
      <c r="W55" s="24">
        <f t="shared" ref="W55:W67" si="47">U55+V55</f>
        <v>0.42949999999999999</v>
      </c>
    </row>
    <row r="56" spans="2:23">
      <c r="B56" s="10" t="s">
        <v>12</v>
      </c>
      <c r="C56" s="42">
        <v>1936</v>
      </c>
      <c r="D56" s="13">
        <v>146</v>
      </c>
      <c r="E56" s="12">
        <f t="shared" si="43"/>
        <v>0.30165289256198347</v>
      </c>
      <c r="F56" s="13">
        <v>67</v>
      </c>
      <c r="G56" s="12">
        <f t="shared" si="44"/>
        <v>0.20764462809917356</v>
      </c>
      <c r="H56" s="24">
        <f t="shared" si="45"/>
        <v>0.50929752066115697</v>
      </c>
      <c r="J56" s="10" t="s">
        <v>12</v>
      </c>
      <c r="K56" s="13">
        <v>1646</v>
      </c>
      <c r="L56" s="13">
        <v>135</v>
      </c>
      <c r="M56" s="12">
        <f t="shared" si="46"/>
        <v>0.32806804374240583</v>
      </c>
      <c r="N56" s="13">
        <v>47</v>
      </c>
      <c r="O56" s="12">
        <v>0.17132442284325639</v>
      </c>
      <c r="P56" s="24">
        <v>0.49939246658566222</v>
      </c>
      <c r="T56" s="60" t="s">
        <v>1</v>
      </c>
      <c r="U56" s="65">
        <v>0.35049999999999998</v>
      </c>
      <c r="V56" s="65">
        <v>7.2499999999999995E-2</v>
      </c>
      <c r="W56" s="24">
        <f t="shared" si="47"/>
        <v>0.42299999999999999</v>
      </c>
    </row>
    <row r="57" spans="2:23">
      <c r="B57" s="10" t="s">
        <v>13</v>
      </c>
      <c r="C57" s="42">
        <v>1207</v>
      </c>
      <c r="D57" s="13">
        <v>93</v>
      </c>
      <c r="E57" s="12">
        <f t="shared" si="43"/>
        <v>0.30820215410107704</v>
      </c>
      <c r="F57" s="13">
        <v>47</v>
      </c>
      <c r="G57" s="12">
        <f t="shared" si="44"/>
        <v>0.23363711681855842</v>
      </c>
      <c r="H57" s="24">
        <f t="shared" si="45"/>
        <v>0.54183927091963546</v>
      </c>
      <c r="J57" s="10" t="s">
        <v>13</v>
      </c>
      <c r="K57" s="42">
        <v>1233</v>
      </c>
      <c r="L57" s="13">
        <v>89</v>
      </c>
      <c r="M57" s="12">
        <f t="shared" si="46"/>
        <v>0.28872668288726683</v>
      </c>
      <c r="N57" s="13">
        <v>43</v>
      </c>
      <c r="O57" s="12">
        <v>0.20924574209245742</v>
      </c>
      <c r="P57" s="24">
        <v>0.49797242497972427</v>
      </c>
      <c r="T57" s="60" t="s">
        <v>16</v>
      </c>
      <c r="U57" s="65">
        <v>0.41660000000000003</v>
      </c>
      <c r="V57" s="65">
        <v>0.14030000000000001</v>
      </c>
      <c r="W57" s="24">
        <f t="shared" si="47"/>
        <v>0.55690000000000006</v>
      </c>
    </row>
    <row r="58" spans="2:23">
      <c r="B58" s="10" t="s">
        <v>14</v>
      </c>
      <c r="C58" s="42">
        <v>1187</v>
      </c>
      <c r="D58" s="13">
        <v>89</v>
      </c>
      <c r="E58" s="12">
        <f t="shared" si="43"/>
        <v>0.29991575400168491</v>
      </c>
      <c r="F58" s="13">
        <v>48</v>
      </c>
      <c r="G58" s="12">
        <f t="shared" si="44"/>
        <v>0.24262847514743049</v>
      </c>
      <c r="H58" s="24">
        <f t="shared" si="45"/>
        <v>0.54254422914911538</v>
      </c>
      <c r="J58" s="10" t="s">
        <v>14</v>
      </c>
      <c r="K58" s="42">
        <v>1502</v>
      </c>
      <c r="L58" s="13">
        <v>120</v>
      </c>
      <c r="M58" s="12">
        <f t="shared" si="46"/>
        <v>0.31957390146471371</v>
      </c>
      <c r="N58" s="13">
        <v>69</v>
      </c>
      <c r="O58" s="12">
        <v>0.27563249001331558</v>
      </c>
      <c r="P58" s="24">
        <v>0.59520639147802923</v>
      </c>
      <c r="T58" s="60" t="s">
        <v>17</v>
      </c>
      <c r="U58" s="65">
        <v>0.31559999999999999</v>
      </c>
      <c r="V58" s="65">
        <v>0.17680000000000001</v>
      </c>
      <c r="W58" s="24">
        <f t="shared" si="47"/>
        <v>0.4924</v>
      </c>
    </row>
    <row r="59" spans="2:23">
      <c r="B59" s="41" t="s">
        <v>15</v>
      </c>
      <c r="C59" s="7">
        <f>SUM(C53:C58)</f>
        <v>7950</v>
      </c>
      <c r="D59" s="7">
        <f>SUM(D53:D58)</f>
        <v>583</v>
      </c>
      <c r="E59" s="15">
        <f t="shared" si="43"/>
        <v>0.29333333333333333</v>
      </c>
      <c r="F59" s="7">
        <f>SUM(F53:F58)</f>
        <v>317</v>
      </c>
      <c r="G59" s="15">
        <f t="shared" si="44"/>
        <v>0.23924528301886794</v>
      </c>
      <c r="H59" s="26">
        <f t="shared" si="45"/>
        <v>0.53257861635220127</v>
      </c>
      <c r="J59" s="8" t="s">
        <v>15</v>
      </c>
      <c r="K59" s="7">
        <v>8710</v>
      </c>
      <c r="L59" s="7">
        <v>644</v>
      </c>
      <c r="M59" s="15">
        <f t="shared" si="46"/>
        <v>0.29575200918484501</v>
      </c>
      <c r="N59" s="7">
        <v>312</v>
      </c>
      <c r="O59" s="15">
        <v>0.21492537313432836</v>
      </c>
      <c r="P59" s="26">
        <v>0.51067738231917337</v>
      </c>
      <c r="T59" s="60" t="s">
        <v>18</v>
      </c>
      <c r="U59" s="65">
        <v>0.3357</v>
      </c>
      <c r="V59" s="65">
        <v>0.1731</v>
      </c>
      <c r="W59" s="24">
        <f t="shared" si="47"/>
        <v>0.50880000000000003</v>
      </c>
    </row>
    <row r="60" spans="2:23">
      <c r="B60" s="43"/>
      <c r="C60" s="40"/>
      <c r="D60" s="40"/>
      <c r="E60" s="40"/>
      <c r="F60" s="34"/>
      <c r="G60" s="2"/>
      <c r="H60" s="20"/>
      <c r="T60" s="60" t="s">
        <v>19</v>
      </c>
      <c r="U60" s="65">
        <v>0.32790000000000002</v>
      </c>
      <c r="V60" s="65">
        <v>0.20710000000000001</v>
      </c>
      <c r="W60" s="24">
        <f t="shared" si="47"/>
        <v>0.53500000000000003</v>
      </c>
    </row>
    <row r="61" spans="2:23">
      <c r="B61" s="23"/>
      <c r="C61" s="2"/>
      <c r="D61" s="23"/>
      <c r="E61" s="2"/>
      <c r="F61" s="2"/>
      <c r="G61" s="2"/>
      <c r="H61" s="20"/>
      <c r="T61" s="60" t="s">
        <v>20</v>
      </c>
      <c r="U61" s="65">
        <v>0.33360000000000001</v>
      </c>
      <c r="V61" s="65">
        <v>0.14660000000000001</v>
      </c>
      <c r="W61" s="24">
        <f t="shared" si="47"/>
        <v>0.48020000000000002</v>
      </c>
    </row>
    <row r="62" spans="2:23">
      <c r="B62" s="35" t="s">
        <v>24</v>
      </c>
      <c r="C62" s="17"/>
      <c r="D62" s="17"/>
      <c r="E62" s="17"/>
      <c r="F62" s="39"/>
      <c r="H62" s="44"/>
      <c r="J62" s="3" t="s">
        <v>25</v>
      </c>
      <c r="O62" s="45"/>
      <c r="P62" s="45"/>
      <c r="T62" s="60" t="s">
        <v>21</v>
      </c>
      <c r="U62" s="65">
        <v>0.36630000000000001</v>
      </c>
      <c r="V62" s="65">
        <v>0.1779</v>
      </c>
      <c r="W62" s="24">
        <f t="shared" si="47"/>
        <v>0.54420000000000002</v>
      </c>
    </row>
    <row r="63" spans="2:23">
      <c r="B63" s="41" t="s">
        <v>2</v>
      </c>
      <c r="C63" s="7" t="s">
        <v>3</v>
      </c>
      <c r="D63" s="7" t="s">
        <v>4</v>
      </c>
      <c r="E63" s="7" t="s">
        <v>5</v>
      </c>
      <c r="F63" s="6" t="s">
        <v>6</v>
      </c>
      <c r="G63" s="6" t="s">
        <v>6</v>
      </c>
      <c r="H63" s="6" t="s">
        <v>7</v>
      </c>
      <c r="J63" s="8" t="s">
        <v>2</v>
      </c>
      <c r="K63" s="6" t="s">
        <v>3</v>
      </c>
      <c r="L63" s="7" t="s">
        <v>4</v>
      </c>
      <c r="M63" s="7" t="s">
        <v>5</v>
      </c>
      <c r="N63" s="6" t="s">
        <v>6</v>
      </c>
      <c r="O63" s="6" t="s">
        <v>6</v>
      </c>
      <c r="P63" s="6" t="s">
        <v>7</v>
      </c>
      <c r="T63" s="60" t="s">
        <v>22</v>
      </c>
      <c r="U63" s="65">
        <v>0.30170000000000002</v>
      </c>
      <c r="V63" s="65">
        <v>0.20760000000000001</v>
      </c>
      <c r="W63" s="24">
        <f t="shared" si="47"/>
        <v>0.50930000000000009</v>
      </c>
    </row>
    <row r="64" spans="2:23">
      <c r="B64" s="41"/>
      <c r="C64" s="7"/>
      <c r="D64" s="46"/>
      <c r="E64" s="7" t="s">
        <v>8</v>
      </c>
      <c r="F64" s="6"/>
      <c r="G64" s="7" t="s">
        <v>8</v>
      </c>
      <c r="H64" s="6"/>
      <c r="J64" s="8"/>
      <c r="K64" s="6"/>
      <c r="L64" s="11"/>
      <c r="M64" s="7" t="s">
        <v>8</v>
      </c>
      <c r="N64" s="6"/>
      <c r="O64" s="7" t="s">
        <v>8</v>
      </c>
      <c r="P64" s="6"/>
      <c r="T64" s="60" t="s">
        <v>23</v>
      </c>
      <c r="U64" s="65">
        <v>0.3281</v>
      </c>
      <c r="V64" s="65">
        <v>0.17130000000000001</v>
      </c>
      <c r="W64" s="24">
        <f t="shared" si="47"/>
        <v>0.49940000000000001</v>
      </c>
    </row>
    <row r="65" spans="2:23">
      <c r="B65" s="47" t="s">
        <v>9</v>
      </c>
      <c r="C65" s="13">
        <v>1466</v>
      </c>
      <c r="D65" s="13">
        <v>99</v>
      </c>
      <c r="E65" s="12">
        <f t="shared" ref="E65:E71" si="48">D65*4/C65</f>
        <v>0.27012278308321963</v>
      </c>
      <c r="F65" s="13">
        <v>64</v>
      </c>
      <c r="G65" s="12">
        <f t="shared" ref="G65:G71" si="49">F65*6/C65</f>
        <v>0.26193724420190995</v>
      </c>
      <c r="H65" s="24">
        <f t="shared" ref="H65:H71" si="50">(D65*4)/C65 +(F65*6)/C65</f>
        <v>0.53206002728512958</v>
      </c>
      <c r="J65" s="10" t="s">
        <v>9</v>
      </c>
      <c r="K65" s="11">
        <v>1673</v>
      </c>
      <c r="L65" s="11">
        <v>131</v>
      </c>
      <c r="M65" s="12">
        <f t="shared" ref="M65:M71" si="51">L65*4/K65</f>
        <v>0.31320980274955168</v>
      </c>
      <c r="N65" s="11">
        <v>69</v>
      </c>
      <c r="O65" s="12">
        <f t="shared" ref="O65:O71" si="52">N65*6/K65</f>
        <v>0.24745965331739389</v>
      </c>
      <c r="P65" s="24">
        <f t="shared" ref="P65:P71" si="53">(L65*4)/K65 +(N65*6)/K65</f>
        <v>0.56066945606694563</v>
      </c>
      <c r="T65" s="60" t="s">
        <v>24</v>
      </c>
      <c r="U65" s="65">
        <v>0.30719999999999997</v>
      </c>
      <c r="V65" s="65">
        <v>0.25950000000000001</v>
      </c>
      <c r="W65" s="24">
        <f t="shared" si="47"/>
        <v>0.56669999999999998</v>
      </c>
    </row>
    <row r="66" spans="2:23">
      <c r="B66" s="47" t="s">
        <v>10</v>
      </c>
      <c r="C66" s="13">
        <v>1462</v>
      </c>
      <c r="D66" s="13">
        <v>105</v>
      </c>
      <c r="E66" s="12">
        <f t="shared" si="48"/>
        <v>0.2872777017783858</v>
      </c>
      <c r="F66" s="13">
        <v>50</v>
      </c>
      <c r="G66" s="12">
        <f t="shared" si="49"/>
        <v>0.20519835841313269</v>
      </c>
      <c r="H66" s="24">
        <f t="shared" si="50"/>
        <v>0.49247606019151846</v>
      </c>
      <c r="J66" s="10" t="s">
        <v>10</v>
      </c>
      <c r="K66" s="11">
        <v>1636</v>
      </c>
      <c r="L66" s="11">
        <v>133</v>
      </c>
      <c r="M66" s="12">
        <f t="shared" si="51"/>
        <v>0.32518337408312958</v>
      </c>
      <c r="N66" s="11">
        <v>44</v>
      </c>
      <c r="O66" s="12">
        <f t="shared" si="52"/>
        <v>0.16136919315403422</v>
      </c>
      <c r="P66" s="24">
        <f t="shared" si="53"/>
        <v>0.48655256723716378</v>
      </c>
      <c r="T66" s="60" t="s">
        <v>25</v>
      </c>
      <c r="U66" s="65">
        <v>0.3281</v>
      </c>
      <c r="V66" s="65">
        <v>0.17130000000000001</v>
      </c>
      <c r="W66" s="24">
        <f t="shared" si="47"/>
        <v>0.49940000000000001</v>
      </c>
    </row>
    <row r="67" spans="2:23">
      <c r="B67" s="47" t="s">
        <v>11</v>
      </c>
      <c r="C67" s="13">
        <v>1418</v>
      </c>
      <c r="D67" s="13">
        <v>130</v>
      </c>
      <c r="E67" s="12">
        <f t="shared" si="48"/>
        <v>0.36671368124118475</v>
      </c>
      <c r="F67" s="13">
        <v>45</v>
      </c>
      <c r="G67" s="12">
        <f t="shared" si="49"/>
        <v>0.19040902679830748</v>
      </c>
      <c r="H67" s="24">
        <f t="shared" si="50"/>
        <v>0.55712270803949226</v>
      </c>
      <c r="J67" s="10" t="s">
        <v>11</v>
      </c>
      <c r="K67" s="11">
        <v>1757</v>
      </c>
      <c r="L67" s="11">
        <v>153</v>
      </c>
      <c r="M67" s="12">
        <f t="shared" si="51"/>
        <v>0.34832100170745589</v>
      </c>
      <c r="N67" s="11">
        <v>83</v>
      </c>
      <c r="O67" s="12">
        <f t="shared" si="52"/>
        <v>0.28343767785998863</v>
      </c>
      <c r="P67" s="24">
        <f t="shared" si="53"/>
        <v>0.63175867956744458</v>
      </c>
      <c r="T67" s="60" t="s">
        <v>26</v>
      </c>
      <c r="U67" s="65">
        <v>0.37319999999999998</v>
      </c>
      <c r="V67" s="65">
        <v>0.2676</v>
      </c>
      <c r="W67" s="24">
        <f t="shared" si="47"/>
        <v>0.64080000000000004</v>
      </c>
    </row>
    <row r="68" spans="2:23">
      <c r="B68" s="47" t="s">
        <v>12</v>
      </c>
      <c r="C68" s="13">
        <v>1341</v>
      </c>
      <c r="D68" s="13">
        <v>103</v>
      </c>
      <c r="E68" s="12">
        <f t="shared" si="48"/>
        <v>0.30723340790454884</v>
      </c>
      <c r="F68" s="13">
        <v>58</v>
      </c>
      <c r="G68" s="12">
        <f t="shared" si="49"/>
        <v>0.25950782997762861</v>
      </c>
      <c r="H68" s="24">
        <f t="shared" si="50"/>
        <v>0.56674123788217745</v>
      </c>
      <c r="J68" s="10" t="s">
        <v>12</v>
      </c>
      <c r="K68" s="11">
        <v>1418</v>
      </c>
      <c r="L68" s="11">
        <v>130</v>
      </c>
      <c r="M68" s="12">
        <f t="shared" si="51"/>
        <v>0.36671368124118475</v>
      </c>
      <c r="N68" s="11">
        <v>47</v>
      </c>
      <c r="O68" s="12">
        <f t="shared" si="52"/>
        <v>0.19887165021156558</v>
      </c>
      <c r="P68" s="24">
        <f t="shared" si="53"/>
        <v>0.56558533145275036</v>
      </c>
    </row>
    <row r="69" spans="2:23">
      <c r="B69" s="47" t="s">
        <v>13</v>
      </c>
      <c r="C69" s="13">
        <v>1590</v>
      </c>
      <c r="D69" s="13">
        <v>117</v>
      </c>
      <c r="E69" s="12">
        <f t="shared" si="48"/>
        <v>0.29433962264150942</v>
      </c>
      <c r="F69" s="13">
        <v>63</v>
      </c>
      <c r="G69" s="12">
        <f t="shared" si="49"/>
        <v>0.23773584905660378</v>
      </c>
      <c r="H69" s="24">
        <f t="shared" si="50"/>
        <v>0.5320754716981132</v>
      </c>
      <c r="J69" s="10" t="s">
        <v>13</v>
      </c>
      <c r="K69" s="11">
        <v>1541</v>
      </c>
      <c r="L69" s="11">
        <v>117</v>
      </c>
      <c r="M69" s="12">
        <f t="shared" si="51"/>
        <v>0.30369889682024659</v>
      </c>
      <c r="N69" s="11">
        <v>64</v>
      </c>
      <c r="O69" s="12">
        <f t="shared" si="52"/>
        <v>0.2491888384166126</v>
      </c>
      <c r="P69" s="24">
        <f t="shared" si="53"/>
        <v>0.55288773523685919</v>
      </c>
    </row>
    <row r="70" spans="2:23">
      <c r="B70" s="47" t="s">
        <v>14</v>
      </c>
      <c r="C70" s="13">
        <v>1340</v>
      </c>
      <c r="D70" s="13">
        <v>97</v>
      </c>
      <c r="E70" s="12">
        <f t="shared" si="48"/>
        <v>0.28955223880597014</v>
      </c>
      <c r="F70" s="13">
        <v>46</v>
      </c>
      <c r="G70" s="12">
        <f t="shared" si="49"/>
        <v>0.20597014925373133</v>
      </c>
      <c r="H70" s="24">
        <f t="shared" si="50"/>
        <v>0.4955223880597015</v>
      </c>
      <c r="J70" s="10" t="s">
        <v>14</v>
      </c>
      <c r="K70" s="11">
        <v>1818</v>
      </c>
      <c r="L70" s="11">
        <v>162</v>
      </c>
      <c r="M70" s="12">
        <f t="shared" si="51"/>
        <v>0.35643564356435642</v>
      </c>
      <c r="N70" s="11">
        <v>56</v>
      </c>
      <c r="O70" s="12">
        <f t="shared" si="52"/>
        <v>0.18481848184818481</v>
      </c>
      <c r="P70" s="24">
        <f t="shared" si="53"/>
        <v>0.54125412541254125</v>
      </c>
    </row>
    <row r="71" spans="2:23">
      <c r="B71" s="14" t="s">
        <v>15</v>
      </c>
      <c r="C71" s="7">
        <v>8617</v>
      </c>
      <c r="D71" s="48">
        <f>SUM(D65:D70)</f>
        <v>651</v>
      </c>
      <c r="E71" s="15">
        <f t="shared" si="48"/>
        <v>0.30219333874898457</v>
      </c>
      <c r="F71" s="48">
        <f>SUM(F65:F70)</f>
        <v>326</v>
      </c>
      <c r="G71" s="15">
        <f t="shared" si="49"/>
        <v>0.22699315306951376</v>
      </c>
      <c r="H71" s="26">
        <f t="shared" si="50"/>
        <v>0.52918649181849831</v>
      </c>
      <c r="J71" s="8" t="s">
        <v>15</v>
      </c>
      <c r="K71" s="6">
        <v>9843</v>
      </c>
      <c r="L71" s="6">
        <v>826</v>
      </c>
      <c r="M71" s="15">
        <f t="shared" si="51"/>
        <v>0.33567001930305801</v>
      </c>
      <c r="N71" s="6">
        <v>363</v>
      </c>
      <c r="O71" s="15">
        <f t="shared" si="52"/>
        <v>0.22127400182871076</v>
      </c>
      <c r="P71" s="26">
        <f t="shared" si="53"/>
        <v>0.55694402113176877</v>
      </c>
      <c r="T71" s="63" t="s">
        <v>13</v>
      </c>
      <c r="U71" s="62" t="s">
        <v>28</v>
      </c>
      <c r="V71" s="62" t="s">
        <v>29</v>
      </c>
      <c r="W71" s="61" t="s">
        <v>30</v>
      </c>
    </row>
    <row r="72" spans="2:23">
      <c r="B72" s="16"/>
      <c r="C72" s="18"/>
      <c r="D72" s="70"/>
      <c r="E72" s="19"/>
      <c r="F72" s="70"/>
      <c r="G72" s="19"/>
      <c r="H72" s="34"/>
      <c r="J72" s="49"/>
      <c r="K72" s="17"/>
      <c r="L72" s="17"/>
      <c r="M72" s="19"/>
      <c r="N72" s="17"/>
      <c r="O72" s="19"/>
      <c r="P72" s="34"/>
      <c r="T72" s="63"/>
      <c r="U72" s="62"/>
      <c r="V72" s="62"/>
      <c r="W72" s="61"/>
    </row>
    <row r="73" spans="2:23">
      <c r="B73" s="16"/>
      <c r="C73" s="18"/>
      <c r="D73" s="70"/>
      <c r="E73" s="19"/>
      <c r="F73" s="70"/>
      <c r="G73" s="19"/>
      <c r="H73" s="34"/>
      <c r="J73" s="49"/>
      <c r="K73" s="17"/>
      <c r="L73" s="17"/>
      <c r="M73" s="19"/>
      <c r="N73" s="17"/>
      <c r="O73" s="19"/>
      <c r="P73" s="34"/>
      <c r="T73" s="63"/>
      <c r="U73" s="62"/>
      <c r="V73" s="62"/>
      <c r="W73" s="61"/>
    </row>
    <row r="74" spans="2:23">
      <c r="B74" s="16"/>
      <c r="C74" s="18"/>
      <c r="D74" s="70"/>
      <c r="E74" s="19"/>
      <c r="F74" s="70"/>
      <c r="G74" s="19"/>
      <c r="H74" s="34"/>
      <c r="J74" s="49"/>
      <c r="K74" s="17"/>
      <c r="L74" s="17"/>
      <c r="M74" s="19"/>
      <c r="N74" s="17"/>
      <c r="O74" s="19"/>
      <c r="P74" s="34"/>
      <c r="T74" s="63"/>
      <c r="U74" s="62"/>
      <c r="V74" s="62"/>
      <c r="W74" s="61"/>
    </row>
    <row r="75" spans="2:23">
      <c r="T75" s="60" t="s">
        <v>0</v>
      </c>
      <c r="U75" s="65">
        <v>0.37630000000000002</v>
      </c>
      <c r="V75" s="65">
        <v>0.1774</v>
      </c>
      <c r="W75" s="24">
        <f t="shared" ref="W75:W87" si="54">U75+V75</f>
        <v>0.55370000000000008</v>
      </c>
    </row>
    <row r="76" spans="2:23">
      <c r="B76" s="3" t="s">
        <v>26</v>
      </c>
      <c r="G76" s="45"/>
      <c r="H76" s="45"/>
      <c r="T76" s="60" t="s">
        <v>1</v>
      </c>
      <c r="U76" s="65">
        <v>0.38879999999999998</v>
      </c>
      <c r="V76" s="65">
        <v>0.15310000000000001</v>
      </c>
      <c r="W76" s="24">
        <f t="shared" si="54"/>
        <v>0.54190000000000005</v>
      </c>
    </row>
    <row r="77" spans="2:23">
      <c r="B77" s="8" t="s">
        <v>2</v>
      </c>
      <c r="C77" s="6" t="s">
        <v>3</v>
      </c>
      <c r="D77" s="7" t="s">
        <v>4</v>
      </c>
      <c r="E77" s="7" t="s">
        <v>5</v>
      </c>
      <c r="F77" s="6" t="s">
        <v>6</v>
      </c>
      <c r="G77" s="6" t="s">
        <v>6</v>
      </c>
      <c r="H77" s="6" t="s">
        <v>7</v>
      </c>
      <c r="T77" s="60" t="s">
        <v>16</v>
      </c>
      <c r="U77" s="65">
        <v>0.27600000000000002</v>
      </c>
      <c r="V77" s="65">
        <v>0.16239999999999999</v>
      </c>
      <c r="W77" s="24">
        <f t="shared" si="54"/>
        <v>0.43840000000000001</v>
      </c>
    </row>
    <row r="78" spans="2:23">
      <c r="B78" s="8"/>
      <c r="C78" s="6" t="s">
        <v>27</v>
      </c>
      <c r="D78" s="11"/>
      <c r="E78" s="7" t="s">
        <v>8</v>
      </c>
      <c r="F78" s="6"/>
      <c r="G78" s="7" t="s">
        <v>8</v>
      </c>
      <c r="H78" s="6"/>
      <c r="T78" s="60" t="s">
        <v>17</v>
      </c>
      <c r="U78" s="65">
        <v>0.30209999999999998</v>
      </c>
      <c r="V78" s="65">
        <v>0.29909999999999998</v>
      </c>
      <c r="W78" s="24">
        <f t="shared" si="54"/>
        <v>0.60119999999999996</v>
      </c>
    </row>
    <row r="79" spans="2:23">
      <c r="B79" s="10" t="s">
        <v>9</v>
      </c>
      <c r="C79" s="11">
        <v>1544</v>
      </c>
      <c r="D79" s="11">
        <v>145</v>
      </c>
      <c r="E79" s="12">
        <f t="shared" ref="E79:E85" si="55">D79*4/C79</f>
        <v>0.37564766839378239</v>
      </c>
      <c r="F79" s="11">
        <v>55</v>
      </c>
      <c r="G79" s="12">
        <f t="shared" ref="G79:G85" si="56">F79*6/C79</f>
        <v>0.21373056994818654</v>
      </c>
      <c r="H79" s="24">
        <f t="shared" ref="H79:H85" si="57">(D79*4)/C79 +(F79*6)/C79</f>
        <v>0.5893782383419689</v>
      </c>
      <c r="T79" s="60" t="s">
        <v>18</v>
      </c>
      <c r="U79" s="65">
        <v>0.2913</v>
      </c>
      <c r="V79" s="65">
        <v>0.22090000000000001</v>
      </c>
      <c r="W79" s="24">
        <f t="shared" si="54"/>
        <v>0.51219999999999999</v>
      </c>
    </row>
    <row r="80" spans="2:23">
      <c r="B80" s="10" t="s">
        <v>10</v>
      </c>
      <c r="C80" s="11">
        <v>1527</v>
      </c>
      <c r="D80" s="11">
        <v>105</v>
      </c>
      <c r="E80" s="12">
        <f t="shared" si="55"/>
        <v>0.27504911591355602</v>
      </c>
      <c r="F80" s="11">
        <v>57</v>
      </c>
      <c r="G80" s="12">
        <f t="shared" si="56"/>
        <v>0.22396856581532418</v>
      </c>
      <c r="H80" s="24">
        <f t="shared" si="57"/>
        <v>0.49901768172888017</v>
      </c>
      <c r="T80" s="60" t="s">
        <v>19</v>
      </c>
      <c r="U80" s="65">
        <v>0.30080000000000001</v>
      </c>
      <c r="V80" s="65">
        <v>0.2492</v>
      </c>
      <c r="W80" s="24">
        <f t="shared" si="54"/>
        <v>0.55000000000000004</v>
      </c>
    </row>
    <row r="81" spans="2:23">
      <c r="B81" s="10" t="s">
        <v>11</v>
      </c>
      <c r="C81" s="11">
        <v>1973</v>
      </c>
      <c r="D81" s="11">
        <v>155</v>
      </c>
      <c r="E81" s="12">
        <f t="shared" si="55"/>
        <v>0.31424227065382665</v>
      </c>
      <c r="F81" s="11">
        <v>86</v>
      </c>
      <c r="G81" s="12">
        <f t="shared" si="56"/>
        <v>0.26153066396350733</v>
      </c>
      <c r="H81" s="24">
        <f t="shared" si="57"/>
        <v>0.57577293461733392</v>
      </c>
      <c r="T81" s="60" t="s">
        <v>20</v>
      </c>
      <c r="U81" s="65">
        <v>0.2717</v>
      </c>
      <c r="V81" s="65">
        <v>0.28889999999999999</v>
      </c>
      <c r="W81" s="24">
        <f t="shared" si="54"/>
        <v>0.56059999999999999</v>
      </c>
    </row>
    <row r="82" spans="2:23">
      <c r="B82" s="10" t="s">
        <v>12</v>
      </c>
      <c r="C82" s="11">
        <v>1704</v>
      </c>
      <c r="D82" s="11">
        <v>159</v>
      </c>
      <c r="E82" s="12">
        <f t="shared" si="55"/>
        <v>0.37323943661971831</v>
      </c>
      <c r="F82" s="11">
        <v>76</v>
      </c>
      <c r="G82" s="12">
        <f t="shared" si="56"/>
        <v>0.26760563380281688</v>
      </c>
      <c r="H82" s="24">
        <f t="shared" si="57"/>
        <v>0.64084507042253525</v>
      </c>
      <c r="T82" s="60" t="s">
        <v>21</v>
      </c>
      <c r="U82" s="65">
        <v>0.32029999999999997</v>
      </c>
      <c r="V82" s="65">
        <v>0.23230000000000001</v>
      </c>
      <c r="W82" s="24">
        <f t="shared" si="54"/>
        <v>0.55259999999999998</v>
      </c>
    </row>
    <row r="83" spans="2:23">
      <c r="B83" s="10" t="s">
        <v>13</v>
      </c>
      <c r="C83" s="29">
        <v>1190</v>
      </c>
      <c r="D83" s="11">
        <v>94</v>
      </c>
      <c r="E83" s="12">
        <f t="shared" si="55"/>
        <v>0.31596638655462184</v>
      </c>
      <c r="F83" s="11">
        <v>41</v>
      </c>
      <c r="G83" s="12">
        <f t="shared" si="56"/>
        <v>0.20672268907563024</v>
      </c>
      <c r="H83" s="24">
        <f t="shared" si="57"/>
        <v>0.52268907563025202</v>
      </c>
      <c r="T83" s="60" t="s">
        <v>22</v>
      </c>
      <c r="U83" s="65">
        <v>0.30819999999999997</v>
      </c>
      <c r="V83" s="65">
        <v>0.2336</v>
      </c>
      <c r="W83" s="24">
        <f t="shared" si="54"/>
        <v>0.54179999999999995</v>
      </c>
    </row>
    <row r="84" spans="2:23">
      <c r="B84" s="10" t="s">
        <v>14</v>
      </c>
      <c r="C84" s="29">
        <v>1233</v>
      </c>
      <c r="D84" s="11">
        <v>115</v>
      </c>
      <c r="E84" s="12">
        <f t="shared" si="55"/>
        <v>0.37307380373073806</v>
      </c>
      <c r="F84" s="11">
        <v>39</v>
      </c>
      <c r="G84" s="12">
        <f t="shared" si="56"/>
        <v>0.18978102189781021</v>
      </c>
      <c r="H84" s="24">
        <f t="shared" si="57"/>
        <v>0.56285482562854827</v>
      </c>
      <c r="T84" s="60" t="s">
        <v>23</v>
      </c>
      <c r="U84" s="65">
        <v>0.28870000000000001</v>
      </c>
      <c r="V84" s="65">
        <v>0.2092</v>
      </c>
      <c r="W84" s="24">
        <f t="shared" si="54"/>
        <v>0.49790000000000001</v>
      </c>
    </row>
    <row r="85" spans="2:23">
      <c r="B85" s="8" t="s">
        <v>15</v>
      </c>
      <c r="C85" s="6">
        <f>SUM(C79:C84)</f>
        <v>9171</v>
      </c>
      <c r="D85" s="6">
        <f>SUM(D79:D84)</f>
        <v>773</v>
      </c>
      <c r="E85" s="15">
        <f t="shared" si="55"/>
        <v>0.33714971104568747</v>
      </c>
      <c r="F85" s="6">
        <f>SUM(F79:F84)</f>
        <v>354</v>
      </c>
      <c r="G85" s="15">
        <f t="shared" si="56"/>
        <v>0.23159960745829244</v>
      </c>
      <c r="H85" s="26">
        <f t="shared" si="57"/>
        <v>0.56874931850397992</v>
      </c>
      <c r="T85" s="60" t="s">
        <v>24</v>
      </c>
      <c r="U85" s="65">
        <v>0.29430000000000001</v>
      </c>
      <c r="V85" s="65">
        <v>0.23769999999999999</v>
      </c>
      <c r="W85" s="24">
        <f t="shared" si="54"/>
        <v>0.53200000000000003</v>
      </c>
    </row>
    <row r="86" spans="2:23">
      <c r="B86" s="49"/>
      <c r="C86" s="17"/>
      <c r="D86" s="17"/>
      <c r="E86" s="19"/>
      <c r="F86" s="17"/>
      <c r="G86" s="19"/>
      <c r="H86" s="34"/>
      <c r="T86" s="60" t="s">
        <v>25</v>
      </c>
      <c r="U86" s="65">
        <v>0.30370000000000003</v>
      </c>
      <c r="V86" s="65">
        <v>0.2492</v>
      </c>
      <c r="W86" s="24">
        <f t="shared" si="54"/>
        <v>0.55290000000000006</v>
      </c>
    </row>
    <row r="87" spans="2:23">
      <c r="B87" s="69" t="s">
        <v>34</v>
      </c>
      <c r="C87" s="66" t="s">
        <v>3</v>
      </c>
      <c r="D87" s="67" t="s">
        <v>4</v>
      </c>
      <c r="E87" s="67" t="s">
        <v>5</v>
      </c>
      <c r="F87" s="66" t="s">
        <v>6</v>
      </c>
      <c r="G87" s="66" t="s">
        <v>6</v>
      </c>
      <c r="H87" s="66" t="s">
        <v>7</v>
      </c>
      <c r="I87" s="2"/>
      <c r="T87" s="60" t="s">
        <v>26</v>
      </c>
      <c r="U87" s="65">
        <v>0.316</v>
      </c>
      <c r="V87" s="65">
        <v>0.20669999999999999</v>
      </c>
      <c r="W87" s="24">
        <f t="shared" si="54"/>
        <v>0.52269999999999994</v>
      </c>
    </row>
    <row r="88" spans="2:23">
      <c r="B88" s="10" t="s">
        <v>9</v>
      </c>
      <c r="C88" s="29">
        <v>17691</v>
      </c>
      <c r="D88" s="29">
        <v>1384</v>
      </c>
      <c r="E88" s="12">
        <v>0.31292747724831838</v>
      </c>
      <c r="F88" s="29">
        <v>703</v>
      </c>
      <c r="G88" s="12">
        <v>0.23842631846701712</v>
      </c>
      <c r="H88" s="24">
        <v>0.55135379571533549</v>
      </c>
      <c r="I88" s="2"/>
    </row>
    <row r="89" spans="2:23">
      <c r="B89" s="10" t="s">
        <v>10</v>
      </c>
      <c r="C89" s="11">
        <v>16104</v>
      </c>
      <c r="D89" s="68">
        <v>1205</v>
      </c>
      <c r="E89" s="24">
        <v>0.29930452061599605</v>
      </c>
      <c r="F89" s="29">
        <v>569</v>
      </c>
      <c r="G89" s="12">
        <v>0.21199701937406856</v>
      </c>
      <c r="H89" s="24">
        <v>0.51130153999006467</v>
      </c>
      <c r="I89" s="2"/>
    </row>
    <row r="90" spans="2:23">
      <c r="B90" s="10" t="s">
        <v>11</v>
      </c>
      <c r="C90" s="29">
        <v>16636</v>
      </c>
      <c r="D90" s="29">
        <v>1346</v>
      </c>
      <c r="E90" s="12">
        <v>0.32363548930031255</v>
      </c>
      <c r="F90" s="29">
        <v>623</v>
      </c>
      <c r="G90" s="12">
        <v>0.22469343592209665</v>
      </c>
      <c r="H90" s="24">
        <v>0.54832892522240917</v>
      </c>
      <c r="I90" s="2"/>
    </row>
    <row r="91" spans="2:23">
      <c r="B91" s="10" t="s">
        <v>12</v>
      </c>
      <c r="C91" s="11">
        <v>16387</v>
      </c>
      <c r="D91" s="11">
        <v>1399</v>
      </c>
      <c r="E91" s="12">
        <v>0.34149020565082078</v>
      </c>
      <c r="F91" s="11">
        <v>518</v>
      </c>
      <c r="G91" s="12">
        <v>0.18966253737718924</v>
      </c>
      <c r="H91" s="12">
        <v>0.53115274302801008</v>
      </c>
      <c r="I91" s="2"/>
      <c r="T91" s="63" t="s">
        <v>33</v>
      </c>
      <c r="U91" s="62" t="s">
        <v>28</v>
      </c>
      <c r="V91" s="62" t="s">
        <v>29</v>
      </c>
      <c r="W91" s="61" t="s">
        <v>30</v>
      </c>
    </row>
    <row r="92" spans="2:23">
      <c r="B92" s="10" t="s">
        <v>13</v>
      </c>
      <c r="C92" s="29">
        <v>15206</v>
      </c>
      <c r="D92" s="29">
        <v>1164</v>
      </c>
      <c r="E92" s="12">
        <v>0.30619492305668816</v>
      </c>
      <c r="F92" s="29">
        <v>588</v>
      </c>
      <c r="G92" s="12">
        <v>0.23201367881099566</v>
      </c>
      <c r="H92" s="24">
        <v>0.53820860186768382</v>
      </c>
      <c r="I92" s="2"/>
      <c r="T92" s="60" t="s">
        <v>0</v>
      </c>
      <c r="U92" s="65">
        <v>0.33139999999999997</v>
      </c>
      <c r="V92" s="65">
        <v>0.14199999999999999</v>
      </c>
      <c r="W92" s="24">
        <f t="shared" ref="W92:W104" si="58">U92+V92</f>
        <v>0.47339999999999993</v>
      </c>
    </row>
    <row r="93" spans="2:23">
      <c r="B93" s="10" t="s">
        <v>14</v>
      </c>
      <c r="C93" s="29">
        <v>15678</v>
      </c>
      <c r="D93" s="29">
        <v>1284</v>
      </c>
      <c r="E93" s="12">
        <v>0.32759280520474549</v>
      </c>
      <c r="F93" s="29">
        <v>548</v>
      </c>
      <c r="G93" s="12">
        <v>0.20972062763107538</v>
      </c>
      <c r="H93" s="24">
        <v>0.53731343283582089</v>
      </c>
      <c r="I93" s="2"/>
      <c r="T93" s="60" t="s">
        <v>1</v>
      </c>
      <c r="U93" s="65">
        <v>0.38100000000000001</v>
      </c>
      <c r="V93" s="65">
        <v>0.1198</v>
      </c>
      <c r="W93" s="24">
        <f t="shared" si="58"/>
        <v>0.50080000000000002</v>
      </c>
    </row>
    <row r="94" spans="2:23">
      <c r="B94" s="8" t="s">
        <v>15</v>
      </c>
      <c r="C94" s="6">
        <f>SUM(C88:C93)</f>
        <v>97702</v>
      </c>
      <c r="D94" s="6">
        <f>SUM(D88:D93)</f>
        <v>7782</v>
      </c>
      <c r="E94" s="15">
        <f t="shared" ref="E94" si="59">D94*4/C94</f>
        <v>0.31860146158727559</v>
      </c>
      <c r="F94" s="6">
        <f>SUM(F88:F93)</f>
        <v>3549</v>
      </c>
      <c r="G94" s="15">
        <f t="shared" ref="G94" si="60">F94*6/C94</f>
        <v>0.21794845550756381</v>
      </c>
      <c r="H94" s="26">
        <f>E94+G94</f>
        <v>0.53654991709483935</v>
      </c>
      <c r="I94" s="2"/>
      <c r="T94" s="60" t="s">
        <v>16</v>
      </c>
      <c r="U94" s="65">
        <v>0.3211</v>
      </c>
      <c r="V94" s="65">
        <v>0.18779999999999999</v>
      </c>
      <c r="W94" s="24">
        <f t="shared" si="58"/>
        <v>0.50890000000000002</v>
      </c>
    </row>
    <row r="95" spans="2:23">
      <c r="B95" s="50"/>
      <c r="C95" s="44"/>
      <c r="D95" s="44"/>
      <c r="E95" s="27"/>
      <c r="F95" s="44"/>
      <c r="G95" s="27"/>
      <c r="H95" s="27"/>
      <c r="I95" s="2"/>
      <c r="T95" s="60" t="s">
        <v>17</v>
      </c>
      <c r="U95" s="65">
        <v>0.35510000000000003</v>
      </c>
      <c r="V95" s="65">
        <v>0.154</v>
      </c>
      <c r="W95" s="24">
        <f t="shared" si="58"/>
        <v>0.5091</v>
      </c>
    </row>
    <row r="96" spans="2:23">
      <c r="B96" s="69" t="s">
        <v>34</v>
      </c>
      <c r="C96" s="67" t="s">
        <v>5</v>
      </c>
      <c r="E96" s="66" t="s">
        <v>6</v>
      </c>
      <c r="G96" s="66" t="s">
        <v>7</v>
      </c>
      <c r="I96" s="2"/>
      <c r="J96" s="66" t="s">
        <v>3</v>
      </c>
      <c r="K96" s="67" t="s">
        <v>4</v>
      </c>
      <c r="L96" s="66" t="s">
        <v>6</v>
      </c>
      <c r="T96" s="60" t="s">
        <v>18</v>
      </c>
      <c r="U96" s="65">
        <v>0.2646</v>
      </c>
      <c r="V96" s="65">
        <v>0.25850000000000001</v>
      </c>
      <c r="W96" s="24">
        <f t="shared" si="58"/>
        <v>0.52310000000000001</v>
      </c>
    </row>
    <row r="97" spans="2:23">
      <c r="B97" s="10" t="s">
        <v>9</v>
      </c>
      <c r="C97" s="12">
        <v>0.31292747724831838</v>
      </c>
      <c r="D97" s="10" t="s">
        <v>9</v>
      </c>
      <c r="E97" s="12">
        <v>0.23842631846701712</v>
      </c>
      <c r="F97" s="10" t="s">
        <v>9</v>
      </c>
      <c r="G97" s="24">
        <v>0.55135379571533549</v>
      </c>
      <c r="I97" s="2"/>
      <c r="J97" s="29">
        <v>17691</v>
      </c>
      <c r="K97" s="29">
        <v>1384</v>
      </c>
      <c r="L97" s="29">
        <v>703</v>
      </c>
      <c r="T97" s="60" t="s">
        <v>19</v>
      </c>
      <c r="U97" s="65">
        <v>0.36880000000000002</v>
      </c>
      <c r="V97" s="65">
        <v>0.19850000000000001</v>
      </c>
      <c r="W97" s="24">
        <f t="shared" si="58"/>
        <v>0.56730000000000003</v>
      </c>
    </row>
    <row r="98" spans="2:23">
      <c r="B98" s="10" t="s">
        <v>10</v>
      </c>
      <c r="C98" s="24">
        <v>0.29930452061599605</v>
      </c>
      <c r="D98" s="10" t="s">
        <v>10</v>
      </c>
      <c r="E98" s="12">
        <v>0.21199701937406856</v>
      </c>
      <c r="F98" s="10" t="s">
        <v>10</v>
      </c>
      <c r="G98" s="24">
        <v>0.51130153999006467</v>
      </c>
      <c r="I98" s="2"/>
      <c r="J98" s="11">
        <v>16104</v>
      </c>
      <c r="K98" s="68">
        <v>1205</v>
      </c>
      <c r="L98" s="29">
        <v>569</v>
      </c>
      <c r="T98" s="60" t="s">
        <v>20</v>
      </c>
      <c r="U98" s="65">
        <v>0.28029999999999999</v>
      </c>
      <c r="V98" s="65">
        <v>0.16919999999999999</v>
      </c>
      <c r="W98" s="24">
        <f t="shared" si="58"/>
        <v>0.44950000000000001</v>
      </c>
    </row>
    <row r="99" spans="2:23">
      <c r="B99" s="10" t="s">
        <v>11</v>
      </c>
      <c r="C99" s="12">
        <v>0.32363548930031255</v>
      </c>
      <c r="D99" s="10" t="s">
        <v>11</v>
      </c>
      <c r="E99" s="12">
        <v>0.22469343592209665</v>
      </c>
      <c r="F99" s="10" t="s">
        <v>11</v>
      </c>
      <c r="G99" s="24">
        <v>0.54832892522240917</v>
      </c>
      <c r="I99" s="2"/>
      <c r="J99" s="29">
        <v>16636</v>
      </c>
      <c r="K99" s="29">
        <v>1346</v>
      </c>
      <c r="L99" s="29">
        <v>623</v>
      </c>
      <c r="T99" s="60" t="s">
        <v>21</v>
      </c>
      <c r="U99" s="65">
        <v>0.33200000000000002</v>
      </c>
      <c r="V99" s="65">
        <v>0.252</v>
      </c>
      <c r="W99" s="24">
        <f t="shared" si="58"/>
        <v>0.58400000000000007</v>
      </c>
    </row>
    <row r="100" spans="2:23">
      <c r="B100" s="10" t="s">
        <v>12</v>
      </c>
      <c r="C100" s="12">
        <v>0.34149020565082078</v>
      </c>
      <c r="D100" s="10" t="s">
        <v>12</v>
      </c>
      <c r="E100" s="12">
        <v>0.18966253737718924</v>
      </c>
      <c r="F100" s="10" t="s">
        <v>12</v>
      </c>
      <c r="G100" s="12">
        <v>0.53115274302801008</v>
      </c>
      <c r="I100" s="2"/>
      <c r="J100" s="11">
        <v>16387</v>
      </c>
      <c r="K100" s="11">
        <v>1399</v>
      </c>
      <c r="L100" s="11">
        <v>518</v>
      </c>
      <c r="T100" s="60" t="s">
        <v>22</v>
      </c>
      <c r="U100" s="65">
        <v>0.2999</v>
      </c>
      <c r="V100" s="65">
        <v>0.24260000000000001</v>
      </c>
      <c r="W100" s="24">
        <f t="shared" si="58"/>
        <v>0.54249999999999998</v>
      </c>
    </row>
    <row r="101" spans="2:23">
      <c r="B101" s="10" t="s">
        <v>13</v>
      </c>
      <c r="C101" s="12">
        <v>0.30619492305668816</v>
      </c>
      <c r="D101" s="10" t="s">
        <v>13</v>
      </c>
      <c r="E101" s="12">
        <v>0.23201367881099566</v>
      </c>
      <c r="F101" s="10" t="s">
        <v>13</v>
      </c>
      <c r="G101" s="24">
        <v>0.53820860186768382</v>
      </c>
      <c r="I101" s="2"/>
      <c r="J101" s="29">
        <v>15206</v>
      </c>
      <c r="K101" s="29">
        <v>1164</v>
      </c>
      <c r="L101" s="29">
        <v>588</v>
      </c>
      <c r="T101" s="60" t="s">
        <v>23</v>
      </c>
      <c r="U101" s="65">
        <v>0.3196</v>
      </c>
      <c r="V101" s="65">
        <v>0.27560000000000001</v>
      </c>
      <c r="W101" s="24">
        <f t="shared" si="58"/>
        <v>0.59519999999999995</v>
      </c>
    </row>
    <row r="102" spans="2:23">
      <c r="B102" s="10" t="s">
        <v>14</v>
      </c>
      <c r="C102" s="12">
        <v>0.32759280520474549</v>
      </c>
      <c r="D102" s="10" t="s">
        <v>14</v>
      </c>
      <c r="E102" s="12">
        <v>0.20972062763107538</v>
      </c>
      <c r="F102" s="10" t="s">
        <v>14</v>
      </c>
      <c r="G102" s="24">
        <v>0.53731343283582089</v>
      </c>
      <c r="J102" s="29">
        <v>15678</v>
      </c>
      <c r="K102" s="29">
        <v>1284</v>
      </c>
      <c r="L102" s="29">
        <v>548</v>
      </c>
      <c r="T102" s="60" t="s">
        <v>24</v>
      </c>
      <c r="U102" s="65">
        <v>0.28960000000000002</v>
      </c>
      <c r="V102" s="65">
        <v>0.20599999999999999</v>
      </c>
      <c r="W102" s="24">
        <f t="shared" si="58"/>
        <v>0.49560000000000004</v>
      </c>
    </row>
    <row r="103" spans="2:23">
      <c r="B103" s="8" t="s">
        <v>15</v>
      </c>
      <c r="C103" s="15">
        <f>K103*4/J103</f>
        <v>0.31860146158727559</v>
      </c>
      <c r="D103" s="8" t="s">
        <v>15</v>
      </c>
      <c r="E103" s="15">
        <f>L103*6/J103</f>
        <v>0.21794845550756381</v>
      </c>
      <c r="G103" s="26">
        <f>C103+E103</f>
        <v>0.53654991709483935</v>
      </c>
      <c r="J103" s="6">
        <f>SUM(J97:J102)</f>
        <v>97702</v>
      </c>
      <c r="K103" s="6">
        <f>SUM(K97:K102)</f>
        <v>7782</v>
      </c>
      <c r="L103" s="6">
        <f>SUM(L97:L102)</f>
        <v>3549</v>
      </c>
      <c r="T103" s="60" t="s">
        <v>25</v>
      </c>
      <c r="U103" s="65">
        <v>0.35639999999999999</v>
      </c>
      <c r="V103" s="65">
        <v>0.18479999999999999</v>
      </c>
      <c r="W103" s="24">
        <f t="shared" si="58"/>
        <v>0.54120000000000001</v>
      </c>
    </row>
    <row r="104" spans="2:23">
      <c r="B104" s="52"/>
      <c r="C104" s="17"/>
      <c r="D104" s="19"/>
      <c r="E104" s="34"/>
      <c r="F104" s="53"/>
      <c r="G104" s="54"/>
      <c r="T104" s="60" t="s">
        <v>26</v>
      </c>
      <c r="U104" s="65">
        <v>0.33710000000000001</v>
      </c>
      <c r="V104" s="65">
        <v>0.2316</v>
      </c>
      <c r="W104" s="24">
        <f t="shared" si="58"/>
        <v>0.56869999999999998</v>
      </c>
    </row>
    <row r="105" spans="2:23">
      <c r="B105" s="52"/>
      <c r="C105" s="17"/>
      <c r="D105" s="19"/>
      <c r="E105" s="34"/>
      <c r="F105" s="55"/>
      <c r="G105" s="56"/>
    </row>
    <row r="106" spans="2:23">
      <c r="B106" s="52"/>
      <c r="C106" s="17"/>
      <c r="D106" s="19"/>
      <c r="E106" s="34"/>
      <c r="F106" s="55"/>
      <c r="G106" s="56"/>
    </row>
    <row r="107" spans="2:23">
      <c r="B107" s="52"/>
      <c r="C107" s="17"/>
      <c r="D107" s="19"/>
      <c r="E107" s="34"/>
      <c r="F107" s="55"/>
      <c r="G107" s="56"/>
    </row>
    <row r="108" spans="2:23">
      <c r="B108" s="52"/>
      <c r="C108" s="17"/>
      <c r="D108" s="19"/>
      <c r="E108" s="34"/>
      <c r="F108" s="55"/>
      <c r="G108" s="56"/>
    </row>
    <row r="109" spans="2:23">
      <c r="B109" s="52"/>
      <c r="C109" s="17"/>
      <c r="D109" s="19"/>
      <c r="E109" s="34"/>
      <c r="F109" s="55"/>
      <c r="G109" s="56"/>
    </row>
    <row r="110" spans="2:23">
      <c r="B110" s="52"/>
      <c r="C110" s="17"/>
      <c r="D110" s="19"/>
      <c r="E110" s="34"/>
      <c r="F110" s="55"/>
      <c r="G110" s="56"/>
    </row>
    <row r="111" spans="2:23">
      <c r="B111" s="52"/>
      <c r="C111" s="17"/>
      <c r="D111" s="19"/>
      <c r="E111" s="34"/>
      <c r="F111" s="55"/>
      <c r="G111" s="56"/>
    </row>
    <row r="112" spans="2:23">
      <c r="B112" s="52"/>
      <c r="C112" s="17"/>
      <c r="D112" s="19"/>
      <c r="E112" s="34"/>
      <c r="F112" s="55"/>
      <c r="G112" s="56"/>
    </row>
    <row r="113" spans="2:7">
      <c r="B113" s="52"/>
      <c r="C113" s="17"/>
      <c r="D113" s="19"/>
      <c r="E113" s="34"/>
      <c r="F113" s="55"/>
      <c r="G113" s="56"/>
    </row>
  </sheetData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2018-02-19T07:27:35Z</cp:lastPrinted>
  <dcterms:created xsi:type="dcterms:W3CDTF">2018-02-12T05:06:26Z</dcterms:created>
  <dcterms:modified xsi:type="dcterms:W3CDTF">2018-03-06T00:01:31Z</dcterms:modified>
</cp:coreProperties>
</file>