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0" windowWidth="156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AB16"/>
  <c r="C16"/>
  <c r="AC16" l="1"/>
  <c r="AC15"/>
  <c r="AC14"/>
  <c r="AC13"/>
  <c r="AC12"/>
  <c r="AC11"/>
  <c r="AC10"/>
  <c r="AC9"/>
  <c r="AC8"/>
  <c r="AC7"/>
  <c r="AC6"/>
  <c r="AC4"/>
  <c r="AC3"/>
  <c r="AB15"/>
  <c r="AB14"/>
  <c r="AB13"/>
  <c r="AB12"/>
  <c r="AB11"/>
  <c r="AB10"/>
  <c r="AB9"/>
  <c r="AB8"/>
  <c r="AB7"/>
  <c r="AB6"/>
  <c r="AB5"/>
  <c r="AC5" s="1"/>
  <c r="AB4"/>
  <c r="AB3"/>
  <c r="T31"/>
  <c r="T30"/>
  <c r="T29"/>
  <c r="T28"/>
  <c r="T27"/>
  <c r="T26"/>
  <c r="T25"/>
  <c r="T24"/>
  <c r="T23"/>
  <c r="T22"/>
  <c r="T21"/>
  <c r="T20"/>
  <c r="T19"/>
  <c r="D16"/>
  <c r="E16"/>
  <c r="J16"/>
  <c r="U16" l="1"/>
  <c r="V16"/>
  <c r="P16"/>
  <c r="O16" l="1"/>
  <c r="K15" l="1"/>
  <c r="G15"/>
  <c r="H15"/>
  <c r="F15"/>
  <c r="K14"/>
  <c r="G14"/>
  <c r="H14"/>
  <c r="F14"/>
  <c r="H13" l="1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K13"/>
  <c r="K12"/>
  <c r="K11" l="1"/>
  <c r="K10" l="1"/>
  <c r="K9"/>
  <c r="K8"/>
  <c r="K7"/>
  <c r="K6"/>
  <c r="K5"/>
  <c r="K4"/>
  <c r="K3"/>
</calcChain>
</file>

<file path=xl/sharedStrings.xml><?xml version="1.0" encoding="utf-8"?>
<sst xmlns="http://schemas.openxmlformats.org/spreadsheetml/2006/main" count="185" uniqueCount="50">
  <si>
    <t>2005/06</t>
  </si>
  <si>
    <t>2006/07</t>
  </si>
  <si>
    <t>2007/08</t>
  </si>
  <si>
    <t>2008/09</t>
  </si>
  <si>
    <t>2009/10</t>
  </si>
  <si>
    <t>r/o</t>
  </si>
  <si>
    <t>runs/wkt</t>
  </si>
  <si>
    <t>balls/wkt</t>
  </si>
  <si>
    <t>runs/ins</t>
  </si>
  <si>
    <t>runs</t>
  </si>
  <si>
    <t>balls</t>
  </si>
  <si>
    <t>wickets</t>
  </si>
  <si>
    <t>inns</t>
  </si>
  <si>
    <t>2010/11</t>
  </si>
  <si>
    <t>2011/12</t>
  </si>
  <si>
    <t>2012/13</t>
  </si>
  <si>
    <t>2013/14</t>
  </si>
  <si>
    <t>2014/15</t>
  </si>
  <si>
    <t>2015/16</t>
  </si>
  <si>
    <t>scores 150+</t>
  </si>
  <si>
    <t>Team Statistics</t>
  </si>
  <si>
    <t>2016/17</t>
  </si>
  <si>
    <t>2017/18</t>
  </si>
  <si>
    <t>Year</t>
  </si>
  <si>
    <t>Inns</t>
  </si>
  <si>
    <t>Runs</t>
  </si>
  <si>
    <t>150-200</t>
  </si>
  <si>
    <t>200+</t>
  </si>
  <si>
    <t>bat 1st</t>
  </si>
  <si>
    <t>Bat 2nd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</si>
  <si>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</si>
  <si>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</si>
  <si>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</si>
  <si>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</si>
  <si>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</si>
  <si>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</si>
  <si>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</si>
  <si>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</si>
  <si>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</si>
  <si>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</si>
  <si>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</si>
  <si>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2103/14</t>
  </si>
  <si>
    <t>Total</t>
  </si>
  <si>
    <t>11  (1 tie)</t>
  </si>
  <si>
    <t>14  (1 n/r)</t>
  </si>
  <si>
    <t>13(1 tie)</t>
  </si>
  <si>
    <t>Fours %</t>
  </si>
  <si>
    <t>Six%</t>
  </si>
  <si>
    <t>Total%</t>
  </si>
  <si>
    <t>4 + 6</t>
  </si>
</sst>
</file>

<file path=xl/styles.xml><?xml version="1.0" encoding="utf-8"?>
<styleSheet xmlns="http://schemas.openxmlformats.org/spreadsheetml/2006/main">
  <fonts count="12">
    <font>
      <sz val="10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4"/>
      <color theme="1"/>
      <name val="Times New Roman"/>
      <family val="1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0" borderId="0" xfId="0" applyFont="1"/>
    <xf numFmtId="2" fontId="5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2" borderId="0" xfId="0" applyFont="1" applyFill="1"/>
    <xf numFmtId="10" fontId="0" fillId="0" borderId="0" xfId="0" applyNumberFormat="1"/>
    <xf numFmtId="10" fontId="10" fillId="0" borderId="0" xfId="0" applyNumberFormat="1" applyFont="1"/>
    <xf numFmtId="2" fontId="0" fillId="0" borderId="0" xfId="0" applyNumberForma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2" borderId="0" xfId="0" applyNumberFormat="1" applyFill="1"/>
    <xf numFmtId="10" fontId="0" fillId="3" borderId="0" xfId="0" applyNumberFormat="1" applyFill="1" applyAlignment="1">
      <alignment horizontal="center"/>
    </xf>
    <xf numFmtId="2" fontId="1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600"/>
            </a:pPr>
            <a:r>
              <a:rPr lang="en-NZ" sz="1600"/>
              <a:t>Runs</a:t>
            </a:r>
            <a:r>
              <a:rPr lang="en-NZ" sz="1600" baseline="0"/>
              <a:t> per over</a:t>
            </a:r>
            <a:endParaRPr lang="en-NZ" sz="1600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showVal val="1"/>
          </c:dLbls>
          <c:trendline>
            <c:spPr>
              <a:ln w="15875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Sheet1!$A$19:$A$31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Sheet1!$B$19:$B$31</c:f>
              <c:numCache>
                <c:formatCode>0.00</c:formatCode>
                <c:ptCount val="13"/>
                <c:pt idx="0">
                  <c:v>8.84</c:v>
                </c:pt>
                <c:pt idx="1">
                  <c:v>8.2200000000000006</c:v>
                </c:pt>
                <c:pt idx="2">
                  <c:v>8.1</c:v>
                </c:pt>
                <c:pt idx="3">
                  <c:v>8.0399999999999991</c:v>
                </c:pt>
                <c:pt idx="4">
                  <c:v>8.06</c:v>
                </c:pt>
                <c:pt idx="5" formatCode="General">
                  <c:v>8.02</c:v>
                </c:pt>
                <c:pt idx="6" formatCode="General">
                  <c:v>8.3800000000000008</c:v>
                </c:pt>
                <c:pt idx="7" formatCode="General">
                  <c:v>8.51</c:v>
                </c:pt>
                <c:pt idx="8" formatCode="General">
                  <c:v>8.32</c:v>
                </c:pt>
                <c:pt idx="9" formatCode="General">
                  <c:v>7.61</c:v>
                </c:pt>
                <c:pt idx="10" formatCode="General">
                  <c:v>7.79</c:v>
                </c:pt>
                <c:pt idx="11" formatCode="General">
                  <c:v>8.57</c:v>
                </c:pt>
                <c:pt idx="12" formatCode="General">
                  <c:v>8.68</c:v>
                </c:pt>
              </c:numCache>
            </c:numRef>
          </c:val>
        </c:ser>
        <c:marker val="1"/>
        <c:axId val="109785472"/>
        <c:axId val="109787008"/>
      </c:lineChart>
      <c:catAx>
        <c:axId val="10978547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787008"/>
        <c:crosses val="autoZero"/>
        <c:auto val="1"/>
        <c:lblAlgn val="ctr"/>
        <c:lblOffset val="100"/>
      </c:catAx>
      <c:valAx>
        <c:axId val="109787008"/>
        <c:scaling>
          <c:orientation val="minMax"/>
          <c:max val="9"/>
          <c:min val="7.4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78547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600"/>
            </a:pPr>
            <a:r>
              <a:rPr lang="en-NZ" sz="1600"/>
              <a:t>Runs</a:t>
            </a:r>
            <a:r>
              <a:rPr lang="en-NZ" sz="1600" baseline="0"/>
              <a:t> per wicket</a:t>
            </a:r>
            <a:endParaRPr lang="en-NZ" sz="1600"/>
          </a:p>
        </c:rich>
      </c:tx>
    </c:title>
    <c:plotArea>
      <c:layout>
        <c:manualLayout>
          <c:layoutTarget val="inner"/>
          <c:xMode val="edge"/>
          <c:yMode val="edge"/>
          <c:x val="8.3099518810148709E-2"/>
          <c:y val="0.18811351706036744"/>
          <c:w val="0.89745603674540686"/>
          <c:h val="0.60486585010207128"/>
        </c:manualLayout>
      </c:layout>
      <c:lineChart>
        <c:grouping val="standard"/>
        <c:ser>
          <c:idx val="0"/>
          <c:order val="0"/>
          <c:marker>
            <c:symbol val="x"/>
            <c:size val="5"/>
            <c:spPr>
              <a:solidFill>
                <a:srgbClr val="FF0000"/>
              </a:solidFill>
            </c:spPr>
          </c:marker>
          <c:dLbls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Sheet1!$E$19:$E$31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Sheet1!$F$19:$F$31</c:f>
              <c:numCache>
                <c:formatCode>General</c:formatCode>
                <c:ptCount val="13"/>
                <c:pt idx="0">
                  <c:v>29.48</c:v>
                </c:pt>
                <c:pt idx="1">
                  <c:v>23.88</c:v>
                </c:pt>
                <c:pt idx="2">
                  <c:v>25.97</c:v>
                </c:pt>
                <c:pt idx="3">
                  <c:v>23.24</c:v>
                </c:pt>
                <c:pt idx="4">
                  <c:v>22.48</c:v>
                </c:pt>
                <c:pt idx="5">
                  <c:v>22.61</c:v>
                </c:pt>
                <c:pt idx="6">
                  <c:v>25.19</c:v>
                </c:pt>
                <c:pt idx="7">
                  <c:v>27.85</c:v>
                </c:pt>
                <c:pt idx="8">
                  <c:v>25.32</c:v>
                </c:pt>
                <c:pt idx="9">
                  <c:v>24.47</c:v>
                </c:pt>
                <c:pt idx="10">
                  <c:v>22.04</c:v>
                </c:pt>
                <c:pt idx="11">
                  <c:v>27.88</c:v>
                </c:pt>
                <c:pt idx="12">
                  <c:v>24.01</c:v>
                </c:pt>
              </c:numCache>
            </c:numRef>
          </c:val>
        </c:ser>
        <c:marker val="1"/>
        <c:axId val="109827200"/>
        <c:axId val="109828736"/>
      </c:lineChart>
      <c:catAx>
        <c:axId val="109827200"/>
        <c:scaling>
          <c:orientation val="minMax"/>
        </c:scaling>
        <c:axPos val="b"/>
        <c:tickLblPos val="nextTo"/>
        <c:crossAx val="109828736"/>
        <c:crosses val="autoZero"/>
        <c:auto val="1"/>
        <c:lblAlgn val="ctr"/>
        <c:lblOffset val="100"/>
      </c:catAx>
      <c:valAx>
        <c:axId val="109828736"/>
        <c:scaling>
          <c:orientation val="minMax"/>
          <c:max val="31"/>
          <c:min val="19"/>
        </c:scaling>
        <c:axPos val="l"/>
        <c:majorGridlines/>
        <c:numFmt formatCode="General" sourceLinked="1"/>
        <c:tickLblPos val="nextTo"/>
        <c:crossAx val="10982720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600"/>
            </a:pPr>
            <a:r>
              <a:rPr lang="en-NZ" sz="1600"/>
              <a:t>Balls</a:t>
            </a:r>
            <a:r>
              <a:rPr lang="en-NZ" sz="1600" baseline="0"/>
              <a:t> per wicket</a:t>
            </a:r>
            <a:endParaRPr lang="en-NZ" sz="1600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showVal val="1"/>
          </c:dLbls>
          <c:trendline>
            <c:spPr>
              <a:ln w="15875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Sheet1!$C$19:$C$31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Sheet1!$D$19:$D$31</c:f>
              <c:numCache>
                <c:formatCode>0.00</c:formatCode>
                <c:ptCount val="13"/>
                <c:pt idx="0">
                  <c:v>20</c:v>
                </c:pt>
                <c:pt idx="1">
                  <c:v>17.420000000000002</c:v>
                </c:pt>
                <c:pt idx="2">
                  <c:v>19.230366492146597</c:v>
                </c:pt>
                <c:pt idx="3">
                  <c:v>17.351254480286737</c:v>
                </c:pt>
                <c:pt idx="4">
                  <c:v>16.725000000000001</c:v>
                </c:pt>
                <c:pt idx="5">
                  <c:v>16.922848664688427</c:v>
                </c:pt>
                <c:pt idx="6">
                  <c:v>18.041935483870969</c:v>
                </c:pt>
                <c:pt idx="7">
                  <c:v>19.628342245989305</c:v>
                </c:pt>
                <c:pt idx="8">
                  <c:v>18.264331210191084</c:v>
                </c:pt>
                <c:pt idx="9">
                  <c:v>19.297752808988765</c:v>
                </c:pt>
                <c:pt idx="10">
                  <c:v>16.98</c:v>
                </c:pt>
                <c:pt idx="11">
                  <c:v>19.52</c:v>
                </c:pt>
                <c:pt idx="12">
                  <c:v>16.600000000000001</c:v>
                </c:pt>
              </c:numCache>
            </c:numRef>
          </c:val>
        </c:ser>
        <c:marker val="1"/>
        <c:axId val="110977408"/>
        <c:axId val="110978944"/>
      </c:lineChart>
      <c:catAx>
        <c:axId val="11097740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0978944"/>
        <c:crosses val="autoZero"/>
        <c:auto val="1"/>
        <c:lblAlgn val="ctr"/>
        <c:lblOffset val="100"/>
      </c:catAx>
      <c:valAx>
        <c:axId val="110978944"/>
        <c:scaling>
          <c:orientation val="minMax"/>
          <c:min val="16"/>
        </c:scaling>
        <c:axPos val="l"/>
        <c:majorGridlines/>
        <c:numFmt formatCode="0.00" sourceLinked="1"/>
        <c:tickLblPos val="nextTo"/>
        <c:crossAx val="110977408"/>
        <c:crosses val="autoZero"/>
        <c:crossBetween val="between"/>
        <c:majorUnit val="1"/>
        <c:minorUnit val="0.2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600"/>
            </a:pPr>
            <a:r>
              <a:rPr lang="en-NZ" sz="1600"/>
              <a:t>Percentage</a:t>
            </a:r>
            <a:r>
              <a:rPr lang="en-NZ" sz="1600" baseline="0"/>
              <a:t> of innings over 150</a:t>
            </a:r>
            <a:endParaRPr lang="en-NZ" sz="1600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Sheet1!$I$19:$I$31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Sheet1!$J$19:$J$31</c:f>
              <c:numCache>
                <c:formatCode>0.00%</c:formatCode>
                <c:ptCount val="13"/>
                <c:pt idx="0">
                  <c:v>0.8571428571428571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0.52380952380952384</c:v>
                </c:pt>
                <c:pt idx="4">
                  <c:v>0.60344827586206895</c:v>
                </c:pt>
                <c:pt idx="5">
                  <c:v>0.67310000000000003</c:v>
                </c:pt>
                <c:pt idx="6">
                  <c:v>0.65384615384615385</c:v>
                </c:pt>
                <c:pt idx="7">
                  <c:v>0.80645161290322576</c:v>
                </c:pt>
                <c:pt idx="8">
                  <c:v>0.66</c:v>
                </c:pt>
                <c:pt idx="9">
                  <c:v>0.35</c:v>
                </c:pt>
                <c:pt idx="10">
                  <c:v>0.47460000000000002</c:v>
                </c:pt>
                <c:pt idx="11">
                  <c:v>0.73329999999999995</c:v>
                </c:pt>
                <c:pt idx="12">
                  <c:v>0.64290000000000003</c:v>
                </c:pt>
              </c:numCache>
            </c:numRef>
          </c:val>
        </c:ser>
        <c:marker val="1"/>
        <c:axId val="111150208"/>
        <c:axId val="111151744"/>
      </c:lineChart>
      <c:catAx>
        <c:axId val="111150208"/>
        <c:scaling>
          <c:orientation val="minMax"/>
        </c:scaling>
        <c:axPos val="b"/>
        <c:tickLblPos val="nextTo"/>
        <c:crossAx val="111151744"/>
        <c:crosses val="autoZero"/>
        <c:auto val="1"/>
        <c:lblAlgn val="ctr"/>
        <c:lblOffset val="100"/>
      </c:catAx>
      <c:valAx>
        <c:axId val="111151744"/>
        <c:scaling>
          <c:orientation val="minMax"/>
          <c:max val="0.95000000000000051"/>
          <c:min val="0.35000000000000026"/>
        </c:scaling>
        <c:axPos val="l"/>
        <c:majorGridlines/>
        <c:numFmt formatCode="0.00%" sourceLinked="1"/>
        <c:tickLblPos val="nextTo"/>
        <c:crossAx val="111150208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45</xdr:row>
      <xdr:rowOff>47625</xdr:rowOff>
    </xdr:from>
    <xdr:ext cx="184731" cy="264560"/>
    <xdr:sp macro="" textlink="">
      <xdr:nvSpPr>
        <xdr:cNvPr id="7" name="TextBox 6"/>
        <xdr:cNvSpPr txBox="1"/>
      </xdr:nvSpPr>
      <xdr:spPr>
        <a:xfrm>
          <a:off x="3495675" y="44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NZ" sz="1100"/>
        </a:p>
      </xdr:txBody>
    </xdr:sp>
    <xdr:clientData/>
  </xdr:oneCellAnchor>
  <xdr:twoCellAnchor>
    <xdr:from>
      <xdr:col>0</xdr:col>
      <xdr:colOff>0</xdr:colOff>
      <xdr:row>33</xdr:row>
      <xdr:rowOff>44450</xdr:rowOff>
    </xdr:from>
    <xdr:to>
      <xdr:col>8</xdr:col>
      <xdr:colOff>12700</xdr:colOff>
      <xdr:row>49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33</xdr:row>
      <xdr:rowOff>19050</xdr:rowOff>
    </xdr:from>
    <xdr:to>
      <xdr:col>16</xdr:col>
      <xdr:colOff>241300</xdr:colOff>
      <xdr:row>49</xdr:row>
      <xdr:rowOff>120650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469900</xdr:colOff>
      <xdr:row>67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152400</xdr:colOff>
      <xdr:row>67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7"/>
  <sheetViews>
    <sheetView tabSelected="1" zoomScaleNormal="100" workbookViewId="0">
      <selection activeCell="B3" sqref="B3:B16"/>
    </sheetView>
  </sheetViews>
  <sheetFormatPr defaultRowHeight="13"/>
  <cols>
    <col min="2" max="6" width="9.3984375" bestFit="1" customWidth="1"/>
    <col min="9" max="9" width="8.8984375" customWidth="1"/>
    <col min="10" max="10" width="11.796875" customWidth="1"/>
    <col min="11" max="11" width="13.796875" bestFit="1" customWidth="1"/>
    <col min="16" max="16" width="9.09765625" bestFit="1" customWidth="1"/>
    <col min="18" max="18" width="11.09765625" bestFit="1" customWidth="1"/>
    <col min="20" max="20" width="10.69921875" customWidth="1"/>
    <col min="22" max="22" width="9.3984375" bestFit="1" customWidth="1"/>
  </cols>
  <sheetData>
    <row r="1" spans="1:33" ht="17.5">
      <c r="B1" s="27" t="s">
        <v>20</v>
      </c>
      <c r="C1" s="27"/>
    </row>
    <row r="2" spans="1:33">
      <c r="A2" s="5"/>
      <c r="B2" s="9" t="s">
        <v>12</v>
      </c>
      <c r="C2" s="9" t="s">
        <v>9</v>
      </c>
      <c r="D2" s="9" t="s">
        <v>10</v>
      </c>
      <c r="E2" s="9" t="s">
        <v>11</v>
      </c>
      <c r="F2" s="9" t="s">
        <v>5</v>
      </c>
      <c r="G2" s="9" t="s">
        <v>7</v>
      </c>
      <c r="H2" s="9" t="s">
        <v>6</v>
      </c>
      <c r="I2" s="9" t="s">
        <v>8</v>
      </c>
      <c r="J2" s="9" t="s">
        <v>19</v>
      </c>
      <c r="K2" s="10">
        <v>1.5</v>
      </c>
      <c r="L2" s="15">
        <v>80</v>
      </c>
      <c r="N2" t="s">
        <v>23</v>
      </c>
      <c r="O2" t="s">
        <v>24</v>
      </c>
      <c r="P2" t="s">
        <v>25</v>
      </c>
      <c r="Q2" t="s">
        <v>26</v>
      </c>
      <c r="R2" s="33" t="s">
        <v>27</v>
      </c>
      <c r="S2" t="s">
        <v>28</v>
      </c>
      <c r="T2" t="s">
        <v>29</v>
      </c>
      <c r="U2" t="s">
        <v>10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s="33" t="s">
        <v>49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</row>
    <row r="3" spans="1:33">
      <c r="A3" s="11" t="s">
        <v>0</v>
      </c>
      <c r="B3" s="14">
        <v>14</v>
      </c>
      <c r="C3" s="15">
        <v>2358</v>
      </c>
      <c r="D3" s="15">
        <v>1600</v>
      </c>
      <c r="E3" s="15">
        <v>80</v>
      </c>
      <c r="F3" s="18">
        <f>C3/(D3/6)</f>
        <v>8.8424999999999994</v>
      </c>
      <c r="G3" s="18">
        <f>D3/E3</f>
        <v>20</v>
      </c>
      <c r="H3" s="18">
        <f>C3/E3</f>
        <v>29.475000000000001</v>
      </c>
      <c r="I3" s="15">
        <v>168</v>
      </c>
      <c r="J3" s="15">
        <v>12</v>
      </c>
      <c r="K3" s="16">
        <f>(J3/B3)*1</f>
        <v>0.8571428571428571</v>
      </c>
      <c r="L3" s="14">
        <v>200</v>
      </c>
      <c r="M3" s="21"/>
      <c r="N3" s="62" t="s">
        <v>22</v>
      </c>
      <c r="O3" s="21">
        <v>56</v>
      </c>
      <c r="P3" s="2">
        <v>9171</v>
      </c>
      <c r="Q3" s="32">
        <v>36</v>
      </c>
      <c r="R3" s="33">
        <v>13</v>
      </c>
      <c r="S3" s="33">
        <v>14</v>
      </c>
      <c r="T3" s="33">
        <v>14</v>
      </c>
      <c r="U3" s="33">
        <v>6341</v>
      </c>
      <c r="V3" s="33">
        <v>382</v>
      </c>
      <c r="W3" s="50">
        <v>8.68</v>
      </c>
      <c r="X3" s="50">
        <v>24.69</v>
      </c>
      <c r="Y3" s="52">
        <v>164</v>
      </c>
      <c r="Z3" s="56">
        <v>773</v>
      </c>
      <c r="AA3" s="56">
        <v>354</v>
      </c>
      <c r="AB3" s="56">
        <f>(Z3*4)+(AA3*6)</f>
        <v>5216</v>
      </c>
      <c r="AC3" s="58">
        <f>AB3/P3</f>
        <v>0.56874931850397992</v>
      </c>
      <c r="AD3" s="48">
        <v>0.33714971104568747</v>
      </c>
      <c r="AE3" s="48">
        <v>0.23159960745829244</v>
      </c>
      <c r="AF3">
        <v>55</v>
      </c>
      <c r="AG3">
        <v>41</v>
      </c>
    </row>
    <row r="4" spans="1:33">
      <c r="A4" s="12" t="s">
        <v>1</v>
      </c>
      <c r="B4" s="15">
        <v>30</v>
      </c>
      <c r="C4" s="14">
        <v>4775</v>
      </c>
      <c r="D4" s="14">
        <v>3484</v>
      </c>
      <c r="E4" s="14">
        <v>200</v>
      </c>
      <c r="F4" s="18">
        <f t="shared" ref="F4:F15" si="0">C4/(D4/6)</f>
        <v>8.2233065442020674</v>
      </c>
      <c r="G4" s="18">
        <f t="shared" ref="G4:G15" si="1">D4/E4</f>
        <v>17.420000000000002</v>
      </c>
      <c r="H4" s="18">
        <f t="shared" ref="H4:H15" si="2">C4/E4</f>
        <v>23.875</v>
      </c>
      <c r="I4" s="14">
        <v>159</v>
      </c>
      <c r="J4" s="14">
        <v>20</v>
      </c>
      <c r="K4" s="16">
        <f t="shared" ref="K4:K15" si="3">(J4/B4)*1</f>
        <v>0.66666666666666663</v>
      </c>
      <c r="L4" s="14">
        <v>191</v>
      </c>
      <c r="M4" s="25"/>
      <c r="N4" s="36" t="s">
        <v>21</v>
      </c>
      <c r="O4" s="25">
        <v>60</v>
      </c>
      <c r="P4" s="55">
        <v>9843</v>
      </c>
      <c r="Q4" s="2">
        <v>44</v>
      </c>
      <c r="R4" s="33">
        <v>4</v>
      </c>
      <c r="S4" s="38">
        <v>18</v>
      </c>
      <c r="T4" s="38" t="s">
        <v>43</v>
      </c>
      <c r="U4" s="38">
        <v>6891</v>
      </c>
      <c r="V4" s="33">
        <v>353</v>
      </c>
      <c r="W4" s="50">
        <v>8.5703090988245538</v>
      </c>
      <c r="X4" s="50">
        <v>27.883852691218131</v>
      </c>
      <c r="Y4" s="52">
        <v>164</v>
      </c>
      <c r="Z4" s="56">
        <v>826</v>
      </c>
      <c r="AA4" s="56">
        <v>363</v>
      </c>
      <c r="AB4" s="56">
        <f t="shared" ref="AB4:AB16" si="4">(Z4*4)+(AA4*6)</f>
        <v>5482</v>
      </c>
      <c r="AC4" s="58">
        <f t="shared" ref="AC4:AC16" si="5">AB4/P4</f>
        <v>0.55694402113176877</v>
      </c>
      <c r="AD4" s="48">
        <v>0.33567001930305801</v>
      </c>
      <c r="AE4" s="48">
        <v>0.22127400182871076</v>
      </c>
      <c r="AF4">
        <v>53</v>
      </c>
      <c r="AG4">
        <v>46</v>
      </c>
    </row>
    <row r="5" spans="1:33">
      <c r="A5" s="12" t="s">
        <v>2</v>
      </c>
      <c r="B5" s="15">
        <v>32</v>
      </c>
      <c r="C5" s="14">
        <v>4960</v>
      </c>
      <c r="D5" s="14">
        <v>3673</v>
      </c>
      <c r="E5" s="14">
        <v>191</v>
      </c>
      <c r="F5" s="18">
        <f t="shared" si="0"/>
        <v>8.1023686359923772</v>
      </c>
      <c r="G5" s="18">
        <f t="shared" si="1"/>
        <v>19.230366492146597</v>
      </c>
      <c r="H5" s="18">
        <f t="shared" si="2"/>
        <v>25.968586387434556</v>
      </c>
      <c r="I5" s="14">
        <v>155</v>
      </c>
      <c r="J5" s="14">
        <v>16</v>
      </c>
      <c r="K5" s="16">
        <f t="shared" si="3"/>
        <v>0.5</v>
      </c>
      <c r="L5" s="14">
        <v>279</v>
      </c>
      <c r="M5" s="26"/>
      <c r="N5" s="36" t="s">
        <v>18</v>
      </c>
      <c r="O5" s="25">
        <v>59</v>
      </c>
      <c r="P5" s="55">
        <v>8617</v>
      </c>
      <c r="Q5" s="2">
        <v>26</v>
      </c>
      <c r="R5" s="33">
        <v>3</v>
      </c>
      <c r="S5" s="38">
        <v>15</v>
      </c>
      <c r="T5" s="38" t="s">
        <v>44</v>
      </c>
      <c r="U5" s="38">
        <v>6640</v>
      </c>
      <c r="V5" s="38">
        <v>391</v>
      </c>
      <c r="W5" s="50">
        <v>7.7568749999999991</v>
      </c>
      <c r="X5" s="50">
        <v>22.182305630026811</v>
      </c>
      <c r="Y5" s="52">
        <v>145.15789473684211</v>
      </c>
      <c r="Z5" s="56">
        <v>651</v>
      </c>
      <c r="AA5" s="56">
        <v>326</v>
      </c>
      <c r="AB5" s="56">
        <f t="shared" si="4"/>
        <v>4560</v>
      </c>
      <c r="AC5" s="59">
        <f t="shared" si="5"/>
        <v>0.52918649181849831</v>
      </c>
      <c r="AD5" s="60">
        <v>0.30220000000000002</v>
      </c>
      <c r="AE5" s="60">
        <v>0.22700000000000001</v>
      </c>
      <c r="AF5">
        <v>44</v>
      </c>
      <c r="AG5">
        <v>30</v>
      </c>
    </row>
    <row r="6" spans="1:33">
      <c r="A6" s="12" t="s">
        <v>3</v>
      </c>
      <c r="B6" s="15">
        <v>42</v>
      </c>
      <c r="C6" s="14">
        <v>6483</v>
      </c>
      <c r="D6" s="14">
        <v>4841</v>
      </c>
      <c r="E6" s="14">
        <v>279</v>
      </c>
      <c r="F6" s="18">
        <f t="shared" si="0"/>
        <v>8.0351167114232585</v>
      </c>
      <c r="G6" s="18">
        <f t="shared" si="1"/>
        <v>17.351254480286737</v>
      </c>
      <c r="H6" s="18">
        <f t="shared" si="2"/>
        <v>23.236559139784948</v>
      </c>
      <c r="I6" s="14">
        <v>154</v>
      </c>
      <c r="J6" s="14">
        <v>22</v>
      </c>
      <c r="K6" s="16">
        <f t="shared" si="3"/>
        <v>0.52380952380952384</v>
      </c>
      <c r="L6" s="14">
        <v>400</v>
      </c>
      <c r="M6" s="25"/>
      <c r="N6" s="36" t="s">
        <v>17</v>
      </c>
      <c r="O6" s="25">
        <v>60</v>
      </c>
      <c r="P6" s="55">
        <v>8710</v>
      </c>
      <c r="Q6" s="2">
        <v>21</v>
      </c>
      <c r="R6" s="33">
        <v>1</v>
      </c>
      <c r="S6" s="33">
        <v>13</v>
      </c>
      <c r="T6" s="33">
        <v>17</v>
      </c>
      <c r="U6" s="33">
        <v>6870</v>
      </c>
      <c r="V6" s="33">
        <v>356</v>
      </c>
      <c r="W6" s="50">
        <v>7.606986899563319</v>
      </c>
      <c r="X6" s="50">
        <v>24.466292134831459</v>
      </c>
      <c r="Y6" s="52">
        <v>145.16666666666666</v>
      </c>
      <c r="Z6" s="56">
        <v>644</v>
      </c>
      <c r="AA6" s="56">
        <v>312</v>
      </c>
      <c r="AB6" s="56">
        <f t="shared" si="4"/>
        <v>4448</v>
      </c>
      <c r="AC6" s="58">
        <f t="shared" si="5"/>
        <v>0.51067738231917337</v>
      </c>
      <c r="AD6" s="48">
        <v>0.29575200918484501</v>
      </c>
      <c r="AE6" s="48">
        <v>0.21492537313432836</v>
      </c>
      <c r="AF6">
        <v>48</v>
      </c>
      <c r="AG6">
        <v>35</v>
      </c>
    </row>
    <row r="7" spans="1:33">
      <c r="A7" s="12" t="s">
        <v>4</v>
      </c>
      <c r="B7" s="15">
        <v>58</v>
      </c>
      <c r="C7" s="14">
        <v>8991</v>
      </c>
      <c r="D7" s="14">
        <v>6690</v>
      </c>
      <c r="E7" s="14">
        <v>400</v>
      </c>
      <c r="F7" s="18">
        <f t="shared" si="0"/>
        <v>8.0636771300448427</v>
      </c>
      <c r="G7" s="18">
        <f t="shared" si="1"/>
        <v>16.725000000000001</v>
      </c>
      <c r="H7" s="18">
        <f t="shared" si="2"/>
        <v>22.477499999999999</v>
      </c>
      <c r="I7" s="14">
        <v>155</v>
      </c>
      <c r="J7" s="14">
        <v>35</v>
      </c>
      <c r="K7" s="16">
        <f t="shared" si="3"/>
        <v>0.60344827586206895</v>
      </c>
      <c r="L7" s="15">
        <v>337</v>
      </c>
      <c r="M7" s="25"/>
      <c r="N7" s="36" t="s">
        <v>41</v>
      </c>
      <c r="O7" s="25">
        <v>50</v>
      </c>
      <c r="P7" s="55">
        <v>7950</v>
      </c>
      <c r="Q7" s="2">
        <v>33</v>
      </c>
      <c r="R7" s="33">
        <v>7</v>
      </c>
      <c r="S7" s="33">
        <v>14</v>
      </c>
      <c r="T7" s="33">
        <v>11</v>
      </c>
      <c r="U7" s="33">
        <v>5735</v>
      </c>
      <c r="V7" s="33">
        <v>314</v>
      </c>
      <c r="W7" s="50">
        <v>8.3173496076721882</v>
      </c>
      <c r="X7" s="50">
        <v>25.318471337579616</v>
      </c>
      <c r="Y7" s="52">
        <v>152.88461538461539</v>
      </c>
      <c r="Z7" s="56">
        <v>583</v>
      </c>
      <c r="AA7" s="56">
        <v>317</v>
      </c>
      <c r="AB7" s="56">
        <f t="shared" si="4"/>
        <v>4234</v>
      </c>
      <c r="AC7" s="58">
        <f t="shared" si="5"/>
        <v>0.53257861635220127</v>
      </c>
      <c r="AD7" s="48">
        <v>0.29333333333333333</v>
      </c>
      <c r="AE7" s="48">
        <v>0.23924528301886794</v>
      </c>
      <c r="AF7">
        <v>44</v>
      </c>
      <c r="AG7">
        <v>33</v>
      </c>
    </row>
    <row r="8" spans="1:33">
      <c r="A8" s="13" t="s">
        <v>13</v>
      </c>
      <c r="B8" s="15">
        <v>52</v>
      </c>
      <c r="C8" s="15">
        <v>7620</v>
      </c>
      <c r="D8" s="15">
        <v>5703</v>
      </c>
      <c r="E8" s="15">
        <v>337</v>
      </c>
      <c r="F8" s="18">
        <f t="shared" si="0"/>
        <v>8.0168332456601785</v>
      </c>
      <c r="G8" s="18">
        <f t="shared" si="1"/>
        <v>16.922848664688427</v>
      </c>
      <c r="H8" s="18">
        <f t="shared" si="2"/>
        <v>22.611275964391691</v>
      </c>
      <c r="I8" s="15">
        <v>147</v>
      </c>
      <c r="J8" s="15">
        <v>35</v>
      </c>
      <c r="K8" s="16">
        <f t="shared" si="3"/>
        <v>0.67307692307692313</v>
      </c>
      <c r="L8" s="15">
        <v>310</v>
      </c>
      <c r="M8" s="37"/>
      <c r="N8" s="36" t="s">
        <v>15</v>
      </c>
      <c r="O8" s="37">
        <v>62</v>
      </c>
      <c r="P8" s="55">
        <v>10415</v>
      </c>
      <c r="Q8" s="2">
        <v>50</v>
      </c>
      <c r="R8" s="33">
        <v>4</v>
      </c>
      <c r="S8" s="33">
        <v>19</v>
      </c>
      <c r="T8" s="33">
        <v>12</v>
      </c>
      <c r="U8" s="33">
        <v>7341</v>
      </c>
      <c r="V8" s="33">
        <v>374</v>
      </c>
      <c r="W8" s="50">
        <v>8.5124642419288925</v>
      </c>
      <c r="X8" s="50">
        <v>27.847593582887701</v>
      </c>
      <c r="Y8" s="52">
        <v>167.98387096774192</v>
      </c>
      <c r="Z8" s="56">
        <v>840</v>
      </c>
      <c r="AA8" s="56">
        <v>384</v>
      </c>
      <c r="AB8" s="56">
        <f t="shared" si="4"/>
        <v>5664</v>
      </c>
      <c r="AC8" s="58">
        <f t="shared" si="5"/>
        <v>0.54383101296207392</v>
      </c>
      <c r="AD8" s="48">
        <v>0.32261161785885739</v>
      </c>
      <c r="AE8" s="48">
        <v>0.2212193951032165</v>
      </c>
      <c r="AF8">
        <v>59</v>
      </c>
      <c r="AG8">
        <v>57</v>
      </c>
    </row>
    <row r="9" spans="1:33">
      <c r="A9" s="13" t="s">
        <v>14</v>
      </c>
      <c r="B9" s="15">
        <v>52</v>
      </c>
      <c r="C9" s="15">
        <v>7809</v>
      </c>
      <c r="D9" s="15">
        <v>5593</v>
      </c>
      <c r="E9" s="15">
        <v>310</v>
      </c>
      <c r="F9" s="18">
        <f t="shared" si="0"/>
        <v>8.3772572858930818</v>
      </c>
      <c r="G9" s="18">
        <f t="shared" si="1"/>
        <v>18.041935483870969</v>
      </c>
      <c r="H9" s="18">
        <f t="shared" si="2"/>
        <v>25.190322580645162</v>
      </c>
      <c r="I9" s="15">
        <v>150</v>
      </c>
      <c r="J9" s="15">
        <v>34</v>
      </c>
      <c r="K9" s="16">
        <f t="shared" si="3"/>
        <v>0.65384615384615385</v>
      </c>
      <c r="L9" s="15">
        <v>374</v>
      </c>
      <c r="M9" s="21"/>
      <c r="N9" s="1" t="s">
        <v>14</v>
      </c>
      <c r="O9" s="21">
        <v>52</v>
      </c>
      <c r="P9" s="2">
        <v>7809</v>
      </c>
      <c r="Q9" s="2">
        <v>34</v>
      </c>
      <c r="R9" s="33">
        <v>3</v>
      </c>
      <c r="S9" s="33">
        <v>13</v>
      </c>
      <c r="T9" s="33">
        <v>13</v>
      </c>
      <c r="U9" s="33">
        <v>5593</v>
      </c>
      <c r="V9" s="33">
        <v>310</v>
      </c>
      <c r="W9" s="50">
        <v>8.3772572858930818</v>
      </c>
      <c r="X9" s="50">
        <v>25.190322580645162</v>
      </c>
      <c r="Y9" s="52">
        <v>150.17307692307693</v>
      </c>
      <c r="Z9" s="56">
        <v>577</v>
      </c>
      <c r="AA9" s="56">
        <v>293</v>
      </c>
      <c r="AB9" s="56">
        <f t="shared" si="4"/>
        <v>4066</v>
      </c>
      <c r="AC9" s="58">
        <f t="shared" si="5"/>
        <v>0.52068126520681268</v>
      </c>
      <c r="AD9" s="48">
        <v>0.29555640927135357</v>
      </c>
      <c r="AE9" s="48">
        <v>0.22512485593545908</v>
      </c>
      <c r="AF9">
        <v>37</v>
      </c>
      <c r="AG9">
        <v>28</v>
      </c>
    </row>
    <row r="10" spans="1:33">
      <c r="A10" s="13" t="s">
        <v>15</v>
      </c>
      <c r="B10" s="39">
        <v>62</v>
      </c>
      <c r="C10" s="39">
        <v>10415</v>
      </c>
      <c r="D10" s="15">
        <v>7341</v>
      </c>
      <c r="E10" s="15">
        <v>374</v>
      </c>
      <c r="F10" s="18">
        <f t="shared" si="0"/>
        <v>8.5124642419288925</v>
      </c>
      <c r="G10" s="18">
        <f t="shared" si="1"/>
        <v>19.628342245989305</v>
      </c>
      <c r="H10" s="18">
        <f t="shared" si="2"/>
        <v>27.847593582887701</v>
      </c>
      <c r="I10" s="15">
        <v>168</v>
      </c>
      <c r="J10" s="15">
        <v>50</v>
      </c>
      <c r="K10" s="16">
        <f t="shared" si="3"/>
        <v>0.80645161290322576</v>
      </c>
      <c r="L10" s="15">
        <v>314</v>
      </c>
      <c r="M10" s="21"/>
      <c r="N10" s="1" t="s">
        <v>13</v>
      </c>
      <c r="O10" s="21">
        <v>52</v>
      </c>
      <c r="P10" s="2">
        <v>7620</v>
      </c>
      <c r="Q10" s="2">
        <v>26</v>
      </c>
      <c r="R10" s="33">
        <v>4</v>
      </c>
      <c r="S10" s="33">
        <v>14</v>
      </c>
      <c r="T10" s="33">
        <v>12</v>
      </c>
      <c r="U10" s="33">
        <v>5703</v>
      </c>
      <c r="V10" s="33">
        <v>337</v>
      </c>
      <c r="W10" s="50">
        <v>8.0168332456601785</v>
      </c>
      <c r="X10" s="50">
        <v>22.611275964391691</v>
      </c>
      <c r="Y10" s="52">
        <v>146.53846153846155</v>
      </c>
      <c r="Z10" s="56">
        <v>605</v>
      </c>
      <c r="AA10" s="56">
        <v>280</v>
      </c>
      <c r="AB10" s="56">
        <f t="shared" si="4"/>
        <v>4100</v>
      </c>
      <c r="AC10" s="58">
        <f t="shared" si="5"/>
        <v>0.53805774278215224</v>
      </c>
      <c r="AD10" s="48">
        <v>0.31758530183727035</v>
      </c>
      <c r="AE10" s="48">
        <v>0.22047244094488189</v>
      </c>
      <c r="AF10">
        <v>35</v>
      </c>
      <c r="AG10">
        <v>26</v>
      </c>
    </row>
    <row r="11" spans="1:33">
      <c r="A11" s="13" t="s">
        <v>16</v>
      </c>
      <c r="B11" s="39">
        <v>50</v>
      </c>
      <c r="C11" s="39">
        <v>7950</v>
      </c>
      <c r="D11" s="15">
        <v>5735</v>
      </c>
      <c r="E11" s="15">
        <v>314</v>
      </c>
      <c r="F11" s="18">
        <f t="shared" si="0"/>
        <v>8.3173496076721882</v>
      </c>
      <c r="G11" s="18">
        <f t="shared" si="1"/>
        <v>18.264331210191084</v>
      </c>
      <c r="H11" s="18">
        <f t="shared" si="2"/>
        <v>25.318471337579616</v>
      </c>
      <c r="I11" s="15">
        <v>159</v>
      </c>
      <c r="J11" s="15">
        <v>33</v>
      </c>
      <c r="K11" s="16">
        <f t="shared" si="3"/>
        <v>0.66</v>
      </c>
      <c r="L11" s="15">
        <v>356</v>
      </c>
      <c r="M11" s="21"/>
      <c r="N11" s="1" t="s">
        <v>4</v>
      </c>
      <c r="O11" s="21">
        <v>58</v>
      </c>
      <c r="P11" s="2">
        <v>8991</v>
      </c>
      <c r="Q11" s="2">
        <v>35</v>
      </c>
      <c r="R11" s="33">
        <v>4</v>
      </c>
      <c r="S11" s="38">
        <v>15</v>
      </c>
      <c r="T11" s="38" t="s">
        <v>45</v>
      </c>
      <c r="U11" s="33">
        <v>6690</v>
      </c>
      <c r="V11" s="33">
        <v>400</v>
      </c>
      <c r="W11" s="50">
        <v>8.0636771300448427</v>
      </c>
      <c r="X11" s="50">
        <v>22.477499999999999</v>
      </c>
      <c r="Y11" s="52">
        <v>155.01724137931035</v>
      </c>
      <c r="Z11" s="56">
        <v>697</v>
      </c>
      <c r="AA11" s="56">
        <v>335</v>
      </c>
      <c r="AB11" s="56">
        <f t="shared" si="4"/>
        <v>4798</v>
      </c>
      <c r="AC11" s="58">
        <f t="shared" si="5"/>
        <v>0.53364475586697813</v>
      </c>
      <c r="AD11" s="48">
        <v>0.31008786564342122</v>
      </c>
      <c r="AE11" s="48">
        <v>0.2235568902235569</v>
      </c>
      <c r="AF11">
        <v>42</v>
      </c>
      <c r="AG11">
        <v>44</v>
      </c>
    </row>
    <row r="12" spans="1:33">
      <c r="A12" s="13" t="s">
        <v>17</v>
      </c>
      <c r="B12" s="39">
        <v>60</v>
      </c>
      <c r="C12" s="39">
        <v>8710</v>
      </c>
      <c r="D12" s="15">
        <v>6870</v>
      </c>
      <c r="E12" s="15">
        <v>356</v>
      </c>
      <c r="F12" s="18">
        <f t="shared" si="0"/>
        <v>7.606986899563319</v>
      </c>
      <c r="G12" s="18">
        <f t="shared" si="1"/>
        <v>19.297752808988765</v>
      </c>
      <c r="H12" s="18">
        <f t="shared" si="2"/>
        <v>24.466292134831459</v>
      </c>
      <c r="I12" s="15">
        <v>145</v>
      </c>
      <c r="J12" s="15">
        <v>21</v>
      </c>
      <c r="K12" s="16">
        <f t="shared" si="3"/>
        <v>0.35</v>
      </c>
      <c r="L12" s="15">
        <v>391</v>
      </c>
      <c r="M12" s="21"/>
      <c r="N12" s="1" t="s">
        <v>3</v>
      </c>
      <c r="O12" s="21">
        <v>42</v>
      </c>
      <c r="P12" s="2">
        <v>6483</v>
      </c>
      <c r="Q12" s="2">
        <v>22</v>
      </c>
      <c r="R12" s="33">
        <v>3</v>
      </c>
      <c r="S12" s="33">
        <v>10</v>
      </c>
      <c r="T12" s="33">
        <v>11</v>
      </c>
      <c r="U12" s="33">
        <v>4841</v>
      </c>
      <c r="V12" s="33">
        <v>279</v>
      </c>
      <c r="W12" s="50">
        <v>8.0351167114232585</v>
      </c>
      <c r="X12" s="50">
        <v>23.236559139784948</v>
      </c>
      <c r="Y12" s="52">
        <v>154.35714285714286</v>
      </c>
      <c r="Z12" s="56">
        <v>507</v>
      </c>
      <c r="AA12" s="56">
        <v>226</v>
      </c>
      <c r="AB12" s="56">
        <f t="shared" si="4"/>
        <v>3384</v>
      </c>
      <c r="AC12" s="58">
        <f t="shared" si="5"/>
        <v>0.52198056455344743</v>
      </c>
      <c r="AD12" s="48">
        <v>0.31281813975011569</v>
      </c>
      <c r="AE12" s="48">
        <v>0.2091624248033318</v>
      </c>
      <c r="AF12">
        <v>34</v>
      </c>
      <c r="AG12">
        <v>26</v>
      </c>
    </row>
    <row r="13" spans="1:33">
      <c r="A13" s="13" t="s">
        <v>18</v>
      </c>
      <c r="B13" s="39">
        <v>59</v>
      </c>
      <c r="C13" s="39">
        <v>8617</v>
      </c>
      <c r="D13" s="15">
        <v>6640</v>
      </c>
      <c r="E13" s="15">
        <v>391</v>
      </c>
      <c r="F13" s="18">
        <f t="shared" si="0"/>
        <v>7.78644578313253</v>
      </c>
      <c r="G13" s="18">
        <f t="shared" si="1"/>
        <v>16.982097186700766</v>
      </c>
      <c r="H13" s="18">
        <f t="shared" si="2"/>
        <v>22.038363171355499</v>
      </c>
      <c r="I13" s="15">
        <v>146</v>
      </c>
      <c r="J13" s="15">
        <v>28</v>
      </c>
      <c r="K13" s="16">
        <f t="shared" si="3"/>
        <v>0.47457627118644069</v>
      </c>
      <c r="L13" s="15">
        <v>353</v>
      </c>
      <c r="M13" s="21"/>
      <c r="N13" s="1" t="s">
        <v>2</v>
      </c>
      <c r="O13" s="21">
        <v>32</v>
      </c>
      <c r="P13" s="2">
        <v>4960</v>
      </c>
      <c r="Q13" s="2">
        <v>16</v>
      </c>
      <c r="R13" s="33">
        <v>1</v>
      </c>
      <c r="S13" s="33">
        <v>6</v>
      </c>
      <c r="T13" s="33">
        <v>10</v>
      </c>
      <c r="U13" s="33">
        <v>3673</v>
      </c>
      <c r="V13" s="33">
        <v>191</v>
      </c>
      <c r="W13" s="50">
        <v>8.1023686359923772</v>
      </c>
      <c r="X13" s="50">
        <v>25.968586387434556</v>
      </c>
      <c r="Y13" s="52">
        <v>155</v>
      </c>
      <c r="Z13" s="56">
        <v>422</v>
      </c>
      <c r="AA13" s="56">
        <v>160</v>
      </c>
      <c r="AB13" s="56">
        <f t="shared" si="4"/>
        <v>2648</v>
      </c>
      <c r="AC13" s="58">
        <f t="shared" si="5"/>
        <v>0.53387096774193543</v>
      </c>
      <c r="AD13" s="48">
        <v>0.3403225806451613</v>
      </c>
      <c r="AE13" s="48">
        <v>0.19354838709677419</v>
      </c>
      <c r="AF13">
        <v>23</v>
      </c>
      <c r="AG13">
        <v>13</v>
      </c>
    </row>
    <row r="14" spans="1:33">
      <c r="A14" s="13" t="s">
        <v>21</v>
      </c>
      <c r="B14" s="39">
        <v>60</v>
      </c>
      <c r="C14" s="39">
        <v>9843</v>
      </c>
      <c r="D14" s="15">
        <v>6891</v>
      </c>
      <c r="E14" s="15">
        <v>353</v>
      </c>
      <c r="F14" s="18">
        <f t="shared" si="0"/>
        <v>8.5703090988245538</v>
      </c>
      <c r="G14" s="18">
        <f t="shared" si="1"/>
        <v>19.521246458923514</v>
      </c>
      <c r="H14" s="18">
        <f t="shared" si="2"/>
        <v>27.883852691218131</v>
      </c>
      <c r="I14" s="15">
        <v>164</v>
      </c>
      <c r="J14" s="15">
        <v>44</v>
      </c>
      <c r="K14" s="16">
        <f t="shared" si="3"/>
        <v>0.73333333333333328</v>
      </c>
      <c r="L14" s="15">
        <v>382</v>
      </c>
      <c r="M14" s="21"/>
      <c r="N14" s="1" t="s">
        <v>1</v>
      </c>
      <c r="O14" s="21">
        <v>30</v>
      </c>
      <c r="P14" s="2">
        <v>4775</v>
      </c>
      <c r="Q14" s="2">
        <v>20</v>
      </c>
      <c r="R14" s="33">
        <v>2</v>
      </c>
      <c r="S14" s="33">
        <v>9</v>
      </c>
      <c r="T14" s="33">
        <v>6</v>
      </c>
      <c r="U14" s="33">
        <v>3484</v>
      </c>
      <c r="V14" s="33">
        <v>200</v>
      </c>
      <c r="W14" s="50">
        <v>8.2233065442020674</v>
      </c>
      <c r="X14" s="50">
        <v>23.875</v>
      </c>
      <c r="Y14" s="52">
        <v>159.16666666666666</v>
      </c>
      <c r="Z14" s="56">
        <v>437</v>
      </c>
      <c r="AA14" s="56">
        <v>121</v>
      </c>
      <c r="AB14" s="56">
        <f t="shared" si="4"/>
        <v>2474</v>
      </c>
      <c r="AC14" s="58">
        <f t="shared" si="5"/>
        <v>0.51811518324607331</v>
      </c>
      <c r="AD14" s="48">
        <v>0.36607329842931935</v>
      </c>
      <c r="AE14" s="48">
        <v>0.15204188481675393</v>
      </c>
      <c r="AF14">
        <v>24</v>
      </c>
      <c r="AG14">
        <v>21</v>
      </c>
    </row>
    <row r="15" spans="1:33">
      <c r="A15" s="13" t="s">
        <v>22</v>
      </c>
      <c r="B15" s="39">
        <v>56</v>
      </c>
      <c r="C15" s="39">
        <v>9171</v>
      </c>
      <c r="D15" s="15">
        <v>6341</v>
      </c>
      <c r="E15" s="15">
        <v>382</v>
      </c>
      <c r="F15" s="18">
        <f t="shared" si="0"/>
        <v>8.677811070809021</v>
      </c>
      <c r="G15" s="18">
        <f t="shared" si="1"/>
        <v>16.599476439790575</v>
      </c>
      <c r="H15" s="18">
        <f t="shared" si="2"/>
        <v>24.007853403141361</v>
      </c>
      <c r="I15" s="15">
        <v>164</v>
      </c>
      <c r="J15" s="15">
        <v>36</v>
      </c>
      <c r="K15" s="16">
        <f t="shared" si="3"/>
        <v>0.6428571428571429</v>
      </c>
      <c r="M15" s="21"/>
      <c r="N15" s="1" t="s">
        <v>0</v>
      </c>
      <c r="O15" s="21">
        <v>14</v>
      </c>
      <c r="P15" s="2">
        <v>2358</v>
      </c>
      <c r="Q15" s="2">
        <v>12</v>
      </c>
      <c r="R15" s="33">
        <v>2</v>
      </c>
      <c r="S15" s="33"/>
      <c r="T15" s="33">
        <v>7</v>
      </c>
      <c r="U15" s="33">
        <v>1600</v>
      </c>
      <c r="V15" s="33">
        <v>80</v>
      </c>
      <c r="W15" s="50">
        <v>8.8424999999999994</v>
      </c>
      <c r="X15" s="50">
        <v>29.475000000000001</v>
      </c>
      <c r="Y15" s="52">
        <v>168.42857142857142</v>
      </c>
      <c r="Z15" s="56">
        <v>214</v>
      </c>
      <c r="AA15" s="56">
        <v>71</v>
      </c>
      <c r="AB15" s="56">
        <f t="shared" si="4"/>
        <v>1282</v>
      </c>
      <c r="AC15" s="58">
        <f t="shared" si="5"/>
        <v>0.54368108566581852</v>
      </c>
      <c r="AD15" s="48">
        <v>0.36301950805767602</v>
      </c>
      <c r="AE15" s="48">
        <v>0.1806615776081425</v>
      </c>
      <c r="AF15">
        <v>13</v>
      </c>
      <c r="AG15">
        <v>12</v>
      </c>
    </row>
    <row r="16" spans="1:33" ht="14">
      <c r="A16" s="28"/>
      <c r="B16" s="28">
        <f>SUM(B3:B15)</f>
        <v>627</v>
      </c>
      <c r="C16" s="29">
        <f>SUM(C3:C15)</f>
        <v>97702</v>
      </c>
      <c r="D16" s="29">
        <f>SUM(D3:D15)</f>
        <v>71402</v>
      </c>
      <c r="E16" s="29">
        <f>SUM(E3:E15)</f>
        <v>3967</v>
      </c>
      <c r="F16" s="28"/>
      <c r="G16" s="28"/>
      <c r="H16" s="30"/>
      <c r="I16" s="30"/>
      <c r="J16" s="30">
        <f>SUM(J3:J15)</f>
        <v>386</v>
      </c>
      <c r="K16" s="30"/>
      <c r="L16" s="31"/>
      <c r="M16" s="31"/>
      <c r="N16" s="41" t="s">
        <v>42</v>
      </c>
      <c r="O16" s="41">
        <f>SUM(O3:O15)</f>
        <v>627</v>
      </c>
      <c r="P16" s="41">
        <f>SUM(P3:P15)</f>
        <v>97702</v>
      </c>
      <c r="Q16" s="40">
        <v>338</v>
      </c>
      <c r="R16" s="40">
        <v>38</v>
      </c>
      <c r="S16" s="40">
        <v>160</v>
      </c>
      <c r="T16" s="40">
        <v>137</v>
      </c>
      <c r="U16" s="40">
        <f>SUM(U3:U15)</f>
        <v>71402</v>
      </c>
      <c r="V16" s="40">
        <f>SUM(V3:V15)</f>
        <v>3967</v>
      </c>
      <c r="W16" s="53">
        <v>8.16291016800111</v>
      </c>
      <c r="X16" s="53">
        <v>24.723296888141295</v>
      </c>
      <c r="Y16" s="54">
        <v>156.63943161634103</v>
      </c>
      <c r="Z16" s="57">
        <v>6977</v>
      </c>
      <c r="AA16" s="57">
        <v>3172</v>
      </c>
      <c r="AB16" s="56">
        <f t="shared" si="4"/>
        <v>46940</v>
      </c>
      <c r="AC16" s="61">
        <f t="shared" si="5"/>
        <v>0.48044052322368019</v>
      </c>
      <c r="AD16" s="49">
        <v>0.31646028938177528</v>
      </c>
      <c r="AE16" s="49">
        <v>0.215811675057831</v>
      </c>
      <c r="AF16" s="47">
        <v>459</v>
      </c>
      <c r="AG16" s="34">
        <v>363</v>
      </c>
    </row>
    <row r="17" spans="1:29">
      <c r="A17" s="8"/>
      <c r="B17" s="6"/>
      <c r="C17" s="6"/>
      <c r="D17" s="6"/>
      <c r="E17" s="6"/>
      <c r="F17" s="6"/>
      <c r="G17" s="6"/>
      <c r="H17" s="6"/>
      <c r="I17" s="6"/>
      <c r="J17" s="6"/>
      <c r="K17" s="7"/>
      <c r="M17" s="1"/>
      <c r="N17" s="2"/>
      <c r="O17" s="1"/>
      <c r="P17" s="2"/>
      <c r="Q17" s="1"/>
      <c r="R17" s="2"/>
      <c r="S17" s="1"/>
      <c r="T17" s="2"/>
      <c r="U17" s="1"/>
      <c r="V17" s="3"/>
    </row>
    <row r="18" spans="1:29">
      <c r="A18" s="5"/>
      <c r="B18" s="9" t="s">
        <v>5</v>
      </c>
      <c r="C18" s="17"/>
      <c r="D18" s="9" t="s">
        <v>7</v>
      </c>
      <c r="E18" s="17"/>
      <c r="F18" s="9" t="s">
        <v>6</v>
      </c>
      <c r="G18" s="17"/>
      <c r="H18" s="9" t="s">
        <v>8</v>
      </c>
      <c r="I18" s="17"/>
      <c r="J18" s="10">
        <v>1.5</v>
      </c>
      <c r="K18" s="5"/>
      <c r="M18" s="17"/>
      <c r="N18" s="46" t="s">
        <v>27</v>
      </c>
      <c r="P18" s="13" t="s">
        <v>46</v>
      </c>
      <c r="R18" s="9" t="s">
        <v>47</v>
      </c>
      <c r="S18" s="1"/>
      <c r="T18" s="9" t="s">
        <v>48</v>
      </c>
      <c r="U18" s="1"/>
      <c r="V18" s="35"/>
      <c r="Z18" s="33">
        <v>856</v>
      </c>
      <c r="AC18" s="48">
        <v>0.56874931850397992</v>
      </c>
    </row>
    <row r="19" spans="1:29">
      <c r="A19" s="11" t="s">
        <v>0</v>
      </c>
      <c r="B19" s="18">
        <v>8.84</v>
      </c>
      <c r="C19" s="11" t="s">
        <v>0</v>
      </c>
      <c r="D19" s="18">
        <v>20</v>
      </c>
      <c r="E19" s="11" t="s">
        <v>0</v>
      </c>
      <c r="F19" s="15">
        <v>29.48</v>
      </c>
      <c r="G19" s="11" t="s">
        <v>0</v>
      </c>
      <c r="H19" s="15">
        <v>168</v>
      </c>
      <c r="I19" s="11" t="s">
        <v>0</v>
      </c>
      <c r="J19" s="16">
        <v>0.8571428571428571</v>
      </c>
      <c r="K19" s="5"/>
      <c r="M19" s="42" t="s">
        <v>0</v>
      </c>
      <c r="N19" s="45">
        <v>2</v>
      </c>
      <c r="O19" s="42" t="s">
        <v>0</v>
      </c>
      <c r="P19" s="51">
        <v>0.54369999999999996</v>
      </c>
      <c r="Q19" s="42" t="s">
        <v>0</v>
      </c>
      <c r="R19" s="51">
        <v>0.1807</v>
      </c>
      <c r="S19" s="42" t="s">
        <v>0</v>
      </c>
      <c r="T19" s="16">
        <f>P19+R19</f>
        <v>0.72439999999999993</v>
      </c>
      <c r="U19" s="1"/>
      <c r="V19" s="35"/>
      <c r="Z19" s="33">
        <v>426</v>
      </c>
      <c r="AC19" s="48">
        <v>0.55694402113176877</v>
      </c>
    </row>
    <row r="20" spans="1:29">
      <c r="A20" s="12" t="s">
        <v>1</v>
      </c>
      <c r="B20" s="19">
        <v>8.2200000000000006</v>
      </c>
      <c r="C20" s="12" t="s">
        <v>1</v>
      </c>
      <c r="D20" s="18">
        <v>17.420000000000002</v>
      </c>
      <c r="E20" s="12" t="s">
        <v>1</v>
      </c>
      <c r="F20" s="14">
        <v>23.88</v>
      </c>
      <c r="G20" s="12" t="s">
        <v>1</v>
      </c>
      <c r="H20" s="14">
        <v>159</v>
      </c>
      <c r="I20" s="12" t="s">
        <v>1</v>
      </c>
      <c r="J20" s="16">
        <v>0.66666666666666663</v>
      </c>
      <c r="K20" s="5"/>
      <c r="M20" s="43" t="s">
        <v>1</v>
      </c>
      <c r="N20" s="45">
        <v>2</v>
      </c>
      <c r="O20" s="43" t="s">
        <v>1</v>
      </c>
      <c r="P20" s="16">
        <v>0.5181</v>
      </c>
      <c r="Q20" s="43" t="s">
        <v>1</v>
      </c>
      <c r="R20" s="51">
        <v>0.152</v>
      </c>
      <c r="S20" s="43" t="s">
        <v>1</v>
      </c>
      <c r="T20" s="16">
        <f t="shared" ref="T20:T31" si="6">P20+R20</f>
        <v>0.67010000000000003</v>
      </c>
      <c r="U20" s="1"/>
      <c r="V20" s="35"/>
      <c r="AC20" s="48">
        <v>0.52695189751027316</v>
      </c>
    </row>
    <row r="21" spans="1:29">
      <c r="A21" s="12" t="s">
        <v>2</v>
      </c>
      <c r="B21" s="19">
        <v>8.1</v>
      </c>
      <c r="C21" s="12" t="s">
        <v>2</v>
      </c>
      <c r="D21" s="18">
        <v>19.230366492146597</v>
      </c>
      <c r="E21" s="12" t="s">
        <v>2</v>
      </c>
      <c r="F21" s="14">
        <v>25.97</v>
      </c>
      <c r="G21" s="12" t="s">
        <v>2</v>
      </c>
      <c r="H21" s="14">
        <v>155</v>
      </c>
      <c r="I21" s="12" t="s">
        <v>2</v>
      </c>
      <c r="J21" s="16">
        <v>0.5</v>
      </c>
      <c r="K21" s="5"/>
      <c r="M21" s="43" t="s">
        <v>2</v>
      </c>
      <c r="N21" s="45">
        <v>1</v>
      </c>
      <c r="O21" s="43" t="s">
        <v>2</v>
      </c>
      <c r="P21" s="16">
        <v>0.53390000000000004</v>
      </c>
      <c r="Q21" s="43" t="s">
        <v>2</v>
      </c>
      <c r="R21" s="51">
        <v>0.19350000000000001</v>
      </c>
      <c r="S21" s="43" t="s">
        <v>2</v>
      </c>
      <c r="T21" s="16">
        <f t="shared" si="6"/>
        <v>0.72740000000000005</v>
      </c>
      <c r="U21" s="1"/>
      <c r="V21" s="35"/>
      <c r="AC21" s="48">
        <v>0.51067738231917337</v>
      </c>
    </row>
    <row r="22" spans="1:29">
      <c r="A22" s="12" t="s">
        <v>3</v>
      </c>
      <c r="B22" s="19">
        <v>8.0399999999999991</v>
      </c>
      <c r="C22" s="12" t="s">
        <v>3</v>
      </c>
      <c r="D22" s="18">
        <v>17.351254480286737</v>
      </c>
      <c r="E22" s="12" t="s">
        <v>3</v>
      </c>
      <c r="F22" s="14">
        <v>23.24</v>
      </c>
      <c r="G22" s="12" t="s">
        <v>3</v>
      </c>
      <c r="H22" s="14">
        <v>154</v>
      </c>
      <c r="I22" s="12" t="s">
        <v>3</v>
      </c>
      <c r="J22" s="16">
        <v>0.52380952380952384</v>
      </c>
      <c r="K22" s="5"/>
      <c r="M22" s="43" t="s">
        <v>3</v>
      </c>
      <c r="N22" s="45">
        <v>3</v>
      </c>
      <c r="O22" s="43" t="s">
        <v>3</v>
      </c>
      <c r="P22" s="16">
        <v>0.52200000000000002</v>
      </c>
      <c r="Q22" s="43" t="s">
        <v>3</v>
      </c>
      <c r="R22" s="51">
        <v>0.2092</v>
      </c>
      <c r="S22" s="43" t="s">
        <v>3</v>
      </c>
      <c r="T22" s="16">
        <f t="shared" si="6"/>
        <v>0.73120000000000007</v>
      </c>
      <c r="U22" s="1"/>
      <c r="V22" s="35"/>
      <c r="AC22" s="48">
        <v>0.53257861635220127</v>
      </c>
    </row>
    <row r="23" spans="1:29">
      <c r="A23" s="12" t="s">
        <v>4</v>
      </c>
      <c r="B23" s="19">
        <v>8.06</v>
      </c>
      <c r="C23" s="12" t="s">
        <v>4</v>
      </c>
      <c r="D23" s="18">
        <v>16.725000000000001</v>
      </c>
      <c r="E23" s="12" t="s">
        <v>4</v>
      </c>
      <c r="F23" s="14">
        <v>22.48</v>
      </c>
      <c r="G23" s="12" t="s">
        <v>4</v>
      </c>
      <c r="H23" s="14">
        <v>155</v>
      </c>
      <c r="I23" s="12" t="s">
        <v>4</v>
      </c>
      <c r="J23" s="16">
        <v>0.60344827586206895</v>
      </c>
      <c r="K23" s="5"/>
      <c r="M23" s="43" t="s">
        <v>4</v>
      </c>
      <c r="N23" s="45">
        <v>4</v>
      </c>
      <c r="O23" s="43" t="s">
        <v>4</v>
      </c>
      <c r="P23" s="16">
        <v>0.53359999999999996</v>
      </c>
      <c r="Q23" s="43" t="s">
        <v>4</v>
      </c>
      <c r="R23" s="51">
        <v>0.22359999999999999</v>
      </c>
      <c r="S23" s="43" t="s">
        <v>4</v>
      </c>
      <c r="T23" s="16">
        <f t="shared" si="6"/>
        <v>0.75719999999999998</v>
      </c>
      <c r="U23" s="1"/>
      <c r="V23" s="3"/>
      <c r="AC23" s="48">
        <v>0.54383101296207392</v>
      </c>
    </row>
    <row r="24" spans="1:29">
      <c r="A24" s="13" t="s">
        <v>13</v>
      </c>
      <c r="B24" s="15">
        <v>8.02</v>
      </c>
      <c r="C24" s="13" t="s">
        <v>13</v>
      </c>
      <c r="D24" s="18">
        <v>16.922848664688427</v>
      </c>
      <c r="E24" s="13" t="s">
        <v>13</v>
      </c>
      <c r="F24" s="15">
        <v>22.61</v>
      </c>
      <c r="G24" s="13" t="s">
        <v>13</v>
      </c>
      <c r="H24" s="15">
        <v>147</v>
      </c>
      <c r="I24" s="13" t="s">
        <v>13</v>
      </c>
      <c r="J24" s="16">
        <v>0.67310000000000003</v>
      </c>
      <c r="K24" s="5"/>
      <c r="M24" s="44" t="s">
        <v>13</v>
      </c>
      <c r="N24" s="45">
        <v>4</v>
      </c>
      <c r="O24" s="44" t="s">
        <v>13</v>
      </c>
      <c r="P24" s="16">
        <v>0.53810000000000002</v>
      </c>
      <c r="Q24" s="44" t="s">
        <v>13</v>
      </c>
      <c r="R24" s="51">
        <v>0.2205</v>
      </c>
      <c r="S24" s="44" t="s">
        <v>13</v>
      </c>
      <c r="T24" s="16">
        <f t="shared" si="6"/>
        <v>0.75860000000000005</v>
      </c>
      <c r="U24" s="1"/>
      <c r="V24" s="3"/>
      <c r="AC24" s="48">
        <v>0.52068126520681268</v>
      </c>
    </row>
    <row r="25" spans="1:29">
      <c r="A25" s="13" t="s">
        <v>14</v>
      </c>
      <c r="B25" s="15">
        <v>8.3800000000000008</v>
      </c>
      <c r="C25" s="13" t="s">
        <v>14</v>
      </c>
      <c r="D25" s="18">
        <v>18.041935483870969</v>
      </c>
      <c r="E25" s="13" t="s">
        <v>14</v>
      </c>
      <c r="F25" s="15">
        <v>25.19</v>
      </c>
      <c r="G25" s="13" t="s">
        <v>14</v>
      </c>
      <c r="H25" s="15">
        <v>150</v>
      </c>
      <c r="I25" s="13" t="s">
        <v>14</v>
      </c>
      <c r="J25" s="16">
        <v>0.65384615384615385</v>
      </c>
      <c r="K25" s="5"/>
      <c r="M25" s="44" t="s">
        <v>14</v>
      </c>
      <c r="N25" s="45">
        <v>3</v>
      </c>
      <c r="O25" s="44" t="s">
        <v>14</v>
      </c>
      <c r="P25" s="16">
        <v>0.52070000000000005</v>
      </c>
      <c r="Q25" s="44" t="s">
        <v>14</v>
      </c>
      <c r="R25" s="51">
        <v>0.22509999999999999</v>
      </c>
      <c r="S25" s="44" t="s">
        <v>14</v>
      </c>
      <c r="T25" s="16">
        <f t="shared" si="6"/>
        <v>0.74580000000000002</v>
      </c>
      <c r="U25" s="1"/>
      <c r="V25" s="3"/>
      <c r="AC25" s="48">
        <v>0.53805774278215224</v>
      </c>
    </row>
    <row r="26" spans="1:29">
      <c r="A26" s="13" t="s">
        <v>15</v>
      </c>
      <c r="B26" s="15">
        <v>8.51</v>
      </c>
      <c r="C26" s="13" t="s">
        <v>15</v>
      </c>
      <c r="D26" s="18">
        <v>19.628342245989305</v>
      </c>
      <c r="E26" s="13" t="s">
        <v>15</v>
      </c>
      <c r="F26" s="15">
        <v>27.85</v>
      </c>
      <c r="G26" s="13" t="s">
        <v>15</v>
      </c>
      <c r="H26" s="15">
        <v>168</v>
      </c>
      <c r="I26" s="13" t="s">
        <v>15</v>
      </c>
      <c r="J26" s="16">
        <v>0.80645161290322576</v>
      </c>
      <c r="K26" s="5"/>
      <c r="M26" s="44" t="s">
        <v>15</v>
      </c>
      <c r="N26" s="45">
        <v>4</v>
      </c>
      <c r="O26" s="44" t="s">
        <v>15</v>
      </c>
      <c r="P26" s="16">
        <v>0.54379999999999995</v>
      </c>
      <c r="Q26" s="44" t="s">
        <v>15</v>
      </c>
      <c r="R26" s="51">
        <v>0.22120000000000001</v>
      </c>
      <c r="S26" s="44" t="s">
        <v>15</v>
      </c>
      <c r="T26" s="16">
        <f t="shared" si="6"/>
        <v>0.7649999999999999</v>
      </c>
      <c r="U26" s="1"/>
      <c r="V26" s="3"/>
      <c r="AC26" s="48">
        <v>0.53364475586697813</v>
      </c>
    </row>
    <row r="27" spans="1:29">
      <c r="A27" s="13" t="s">
        <v>16</v>
      </c>
      <c r="B27" s="15">
        <v>8.32</v>
      </c>
      <c r="C27" s="13" t="s">
        <v>16</v>
      </c>
      <c r="D27" s="18">
        <v>18.264331210191084</v>
      </c>
      <c r="E27" s="13" t="s">
        <v>16</v>
      </c>
      <c r="F27" s="15">
        <v>25.32</v>
      </c>
      <c r="G27" s="13" t="s">
        <v>16</v>
      </c>
      <c r="H27" s="15">
        <v>159</v>
      </c>
      <c r="I27" s="13" t="s">
        <v>16</v>
      </c>
      <c r="J27" s="16">
        <v>0.66</v>
      </c>
      <c r="K27" s="5"/>
      <c r="M27" s="44" t="s">
        <v>16</v>
      </c>
      <c r="N27" s="45">
        <v>7</v>
      </c>
      <c r="O27" s="44" t="s">
        <v>16</v>
      </c>
      <c r="P27" s="16">
        <v>0.53259999999999996</v>
      </c>
      <c r="Q27" s="44" t="s">
        <v>16</v>
      </c>
      <c r="R27" s="51">
        <v>0.2392</v>
      </c>
      <c r="S27" s="44" t="s">
        <v>16</v>
      </c>
      <c r="T27" s="16">
        <f t="shared" si="6"/>
        <v>0.77179999999999993</v>
      </c>
      <c r="U27" s="1"/>
      <c r="V27" s="3"/>
      <c r="AC27" s="48">
        <v>0.52198056455344743</v>
      </c>
    </row>
    <row r="28" spans="1:29">
      <c r="A28" s="13" t="s">
        <v>17</v>
      </c>
      <c r="B28" s="15">
        <v>7.61</v>
      </c>
      <c r="C28" s="13" t="s">
        <v>17</v>
      </c>
      <c r="D28" s="18">
        <v>19.297752808988765</v>
      </c>
      <c r="E28" s="13" t="s">
        <v>17</v>
      </c>
      <c r="F28" s="15">
        <v>24.47</v>
      </c>
      <c r="G28" s="13" t="s">
        <v>17</v>
      </c>
      <c r="H28" s="15">
        <v>145</v>
      </c>
      <c r="I28" s="13" t="s">
        <v>17</v>
      </c>
      <c r="J28" s="16">
        <v>0.35</v>
      </c>
      <c r="K28" s="5"/>
      <c r="M28" s="44" t="s">
        <v>17</v>
      </c>
      <c r="N28" s="45">
        <v>1</v>
      </c>
      <c r="O28" s="44" t="s">
        <v>17</v>
      </c>
      <c r="P28" s="16">
        <v>0.51070000000000004</v>
      </c>
      <c r="Q28" s="44" t="s">
        <v>17</v>
      </c>
      <c r="R28" s="51">
        <v>0.21490000000000001</v>
      </c>
      <c r="S28" s="44" t="s">
        <v>17</v>
      </c>
      <c r="T28" s="16">
        <f t="shared" si="6"/>
        <v>0.72560000000000002</v>
      </c>
      <c r="U28" s="1"/>
      <c r="V28" s="3"/>
      <c r="AC28" s="48">
        <v>0.53387096774193554</v>
      </c>
    </row>
    <row r="29" spans="1:29">
      <c r="A29" s="13" t="s">
        <v>18</v>
      </c>
      <c r="B29" s="15">
        <v>7.79</v>
      </c>
      <c r="C29" s="13" t="s">
        <v>18</v>
      </c>
      <c r="D29" s="18">
        <v>16.98</v>
      </c>
      <c r="E29" s="13" t="s">
        <v>18</v>
      </c>
      <c r="F29" s="15">
        <v>22.04</v>
      </c>
      <c r="G29" s="13" t="s">
        <v>18</v>
      </c>
      <c r="H29" s="15">
        <v>146</v>
      </c>
      <c r="I29" s="13" t="s">
        <v>18</v>
      </c>
      <c r="J29" s="16">
        <v>0.47460000000000002</v>
      </c>
      <c r="K29" s="5"/>
      <c r="M29" s="44" t="s">
        <v>18</v>
      </c>
      <c r="N29" s="45">
        <v>3</v>
      </c>
      <c r="O29" s="44" t="s">
        <v>18</v>
      </c>
      <c r="P29" s="16">
        <v>0.52700000000000002</v>
      </c>
      <c r="Q29" s="44" t="s">
        <v>18</v>
      </c>
      <c r="R29" s="51">
        <v>0.2248</v>
      </c>
      <c r="S29" s="44" t="s">
        <v>18</v>
      </c>
      <c r="T29" s="16">
        <f t="shared" si="6"/>
        <v>0.75180000000000002</v>
      </c>
      <c r="U29" s="1"/>
      <c r="V29" s="3"/>
      <c r="AC29" s="48">
        <v>0.51811518324607331</v>
      </c>
    </row>
    <row r="30" spans="1:29">
      <c r="A30" s="13" t="s">
        <v>21</v>
      </c>
      <c r="B30" s="15">
        <v>8.57</v>
      </c>
      <c r="C30" s="13" t="s">
        <v>21</v>
      </c>
      <c r="D30" s="18">
        <v>19.52</v>
      </c>
      <c r="E30" s="13" t="s">
        <v>21</v>
      </c>
      <c r="F30" s="15">
        <v>27.88</v>
      </c>
      <c r="G30" s="13" t="s">
        <v>21</v>
      </c>
      <c r="H30" s="15">
        <v>164</v>
      </c>
      <c r="I30" s="13" t="s">
        <v>21</v>
      </c>
      <c r="J30" s="16">
        <v>0.73329999999999995</v>
      </c>
      <c r="K30" s="5"/>
      <c r="M30" s="44" t="s">
        <v>21</v>
      </c>
      <c r="N30" s="45">
        <v>4</v>
      </c>
      <c r="O30" s="44" t="s">
        <v>21</v>
      </c>
      <c r="P30" s="16">
        <v>0.55689999999999995</v>
      </c>
      <c r="Q30" s="44" t="s">
        <v>21</v>
      </c>
      <c r="R30" s="51">
        <v>0.2213</v>
      </c>
      <c r="S30" s="44" t="s">
        <v>21</v>
      </c>
      <c r="T30" s="16">
        <f t="shared" si="6"/>
        <v>0.7782</v>
      </c>
      <c r="U30" s="1"/>
      <c r="V30" s="3"/>
      <c r="AC30" s="48">
        <v>0.54368108566581852</v>
      </c>
    </row>
    <row r="31" spans="1:29">
      <c r="A31" s="13" t="s">
        <v>22</v>
      </c>
      <c r="B31" s="15">
        <v>8.68</v>
      </c>
      <c r="C31" s="13" t="s">
        <v>22</v>
      </c>
      <c r="D31" s="18">
        <v>16.600000000000001</v>
      </c>
      <c r="E31" s="13" t="s">
        <v>22</v>
      </c>
      <c r="F31" s="15">
        <v>24.01</v>
      </c>
      <c r="G31" s="13" t="s">
        <v>22</v>
      </c>
      <c r="H31" s="15">
        <v>164</v>
      </c>
      <c r="I31" s="13" t="s">
        <v>22</v>
      </c>
      <c r="J31" s="16">
        <v>0.64290000000000003</v>
      </c>
      <c r="K31" s="5"/>
      <c r="M31" s="44" t="s">
        <v>22</v>
      </c>
      <c r="N31" s="45">
        <v>13</v>
      </c>
      <c r="O31" s="44" t="s">
        <v>22</v>
      </c>
      <c r="P31" s="16">
        <v>0.56869999999999998</v>
      </c>
      <c r="Q31" s="44" t="s">
        <v>22</v>
      </c>
      <c r="R31" s="51">
        <v>0.2316</v>
      </c>
      <c r="S31" s="44" t="s">
        <v>22</v>
      </c>
      <c r="T31" s="16">
        <f t="shared" si="6"/>
        <v>0.80030000000000001</v>
      </c>
      <c r="U31" s="1"/>
      <c r="V31" s="3"/>
      <c r="AC31" s="49">
        <v>0.53227196443960634</v>
      </c>
    </row>
    <row r="32" spans="1:29">
      <c r="A32" s="20"/>
      <c r="B32" s="21"/>
      <c r="C32" s="20"/>
      <c r="D32" s="24"/>
      <c r="E32" s="20"/>
      <c r="F32" s="21"/>
      <c r="G32" s="20"/>
      <c r="H32" s="21"/>
      <c r="I32" s="20"/>
      <c r="J32" s="23"/>
      <c r="K32" s="5"/>
      <c r="P32" s="48"/>
      <c r="R32" s="33"/>
      <c r="S32" s="1"/>
      <c r="T32" s="2"/>
      <c r="U32" s="1"/>
      <c r="V32" s="3"/>
    </row>
    <row r="33" spans="1:22">
      <c r="A33" s="20"/>
      <c r="B33" s="21"/>
      <c r="C33" s="20"/>
      <c r="D33" s="24"/>
      <c r="E33" s="20"/>
      <c r="F33" s="21"/>
      <c r="G33" s="20"/>
      <c r="H33" s="21"/>
      <c r="I33" s="20"/>
      <c r="J33" s="23"/>
      <c r="K33" s="5"/>
      <c r="P33" s="49"/>
      <c r="S33" s="1"/>
      <c r="T33" s="2"/>
      <c r="U33" s="1"/>
      <c r="V33" s="3"/>
    </row>
    <row r="34" spans="1:22">
      <c r="A34" s="20"/>
      <c r="B34" s="21"/>
      <c r="C34" s="20"/>
      <c r="D34" s="24"/>
      <c r="E34" s="20"/>
      <c r="F34" s="21"/>
      <c r="G34" s="20"/>
      <c r="H34" s="21"/>
      <c r="I34" s="20"/>
      <c r="J34" s="23"/>
      <c r="K34" s="5"/>
      <c r="S34" s="1"/>
      <c r="T34" s="2"/>
      <c r="U34" s="1"/>
      <c r="V34" s="3"/>
    </row>
    <row r="35" spans="1:22">
      <c r="A35" s="20"/>
      <c r="B35" s="21"/>
      <c r="C35" s="20"/>
      <c r="D35" s="24"/>
      <c r="E35" s="20"/>
      <c r="F35" s="21"/>
      <c r="G35" s="20"/>
      <c r="H35" s="21"/>
      <c r="I35" s="20"/>
      <c r="J35" s="23"/>
      <c r="K35" s="5"/>
      <c r="S35" s="1"/>
      <c r="T35" s="2"/>
      <c r="U35" s="1"/>
      <c r="V35" s="3"/>
    </row>
    <row r="36" spans="1:22">
      <c r="A36" s="20"/>
      <c r="B36" s="21"/>
      <c r="C36" s="20"/>
      <c r="D36" s="24"/>
      <c r="E36" s="20"/>
      <c r="F36" s="21"/>
      <c r="G36" s="20"/>
      <c r="H36" s="21"/>
      <c r="I36" s="20"/>
      <c r="J36" s="23"/>
      <c r="K36" s="5"/>
      <c r="S36" s="1"/>
      <c r="T36" s="2"/>
      <c r="U36" s="1"/>
      <c r="V36" s="3"/>
    </row>
    <row r="37" spans="1:22">
      <c r="A37" s="20"/>
      <c r="B37" s="21"/>
      <c r="C37" s="20"/>
      <c r="D37" s="24"/>
      <c r="E37" s="20"/>
      <c r="F37" s="21"/>
      <c r="G37" s="20"/>
      <c r="H37" s="21"/>
      <c r="I37" s="20"/>
      <c r="J37" s="23"/>
      <c r="K37" s="5"/>
      <c r="S37" s="1"/>
      <c r="T37" s="2"/>
      <c r="U37" s="1"/>
      <c r="V37" s="3"/>
    </row>
    <row r="38" spans="1:22">
      <c r="A38" s="20"/>
      <c r="B38" s="21"/>
      <c r="C38" s="20"/>
      <c r="D38" s="24"/>
      <c r="E38" s="20"/>
      <c r="F38" s="21"/>
      <c r="G38" s="20"/>
      <c r="H38" s="21"/>
      <c r="I38" s="20"/>
      <c r="J38" s="23"/>
      <c r="K38" s="5"/>
      <c r="S38" s="1"/>
      <c r="T38" s="2"/>
      <c r="U38" s="1"/>
      <c r="V38" s="3"/>
    </row>
    <row r="39" spans="1:22">
      <c r="A39" s="20"/>
      <c r="B39" s="21"/>
      <c r="C39" s="22"/>
      <c r="D39" s="21"/>
      <c r="E39" s="22"/>
      <c r="F39" s="21"/>
      <c r="G39" s="22"/>
      <c r="H39" s="21"/>
      <c r="I39" s="22"/>
      <c r="J39" s="23"/>
      <c r="K39" s="5"/>
      <c r="S39" s="1"/>
      <c r="T39" s="2"/>
      <c r="U39" s="1"/>
      <c r="V39" s="3"/>
    </row>
    <row r="40" spans="1:22">
      <c r="A40" s="20"/>
      <c r="B40" s="21"/>
      <c r="C40" s="22"/>
      <c r="D40" s="21"/>
      <c r="E40" s="22"/>
      <c r="F40" s="21"/>
      <c r="G40" s="22"/>
      <c r="H40" s="21"/>
      <c r="I40" s="22"/>
      <c r="J40" s="23"/>
      <c r="K40" s="5"/>
      <c r="S40" s="1"/>
      <c r="T40" s="2"/>
      <c r="U40" s="1"/>
      <c r="V40" s="3"/>
    </row>
    <row r="41" spans="1:22">
      <c r="S41" s="1"/>
      <c r="T41" s="2"/>
      <c r="U41" s="1"/>
      <c r="V41" s="3"/>
    </row>
    <row r="42" spans="1:22">
      <c r="A42" s="1"/>
      <c r="B42" s="2"/>
      <c r="C42" s="2"/>
      <c r="D42" s="2"/>
      <c r="E42" s="2"/>
      <c r="F42" s="2"/>
      <c r="G42" s="2"/>
      <c r="H42" s="2"/>
      <c r="I42" s="2"/>
      <c r="J42" s="2"/>
      <c r="K42" s="3"/>
      <c r="M42" s="1"/>
      <c r="N42" s="2"/>
      <c r="O42" s="1"/>
      <c r="P42" s="2"/>
      <c r="Q42" s="1"/>
      <c r="R42" s="2"/>
      <c r="S42" s="4"/>
      <c r="T42" s="2"/>
      <c r="U42" s="4"/>
      <c r="V42" s="3"/>
    </row>
    <row r="43" spans="1:22">
      <c r="A43" s="1"/>
      <c r="B43" s="2"/>
      <c r="C43" s="2"/>
      <c r="D43" s="2"/>
      <c r="E43" s="2"/>
      <c r="F43" s="2"/>
      <c r="G43" s="2"/>
      <c r="H43" s="2"/>
      <c r="I43" s="2"/>
      <c r="J43" s="2"/>
      <c r="K43" s="3"/>
      <c r="M43" s="1"/>
      <c r="N43" s="2"/>
      <c r="O43" s="1"/>
      <c r="P43" s="2"/>
      <c r="Q43" s="1"/>
      <c r="R43" s="2"/>
      <c r="S43" s="4"/>
      <c r="T43" s="2"/>
      <c r="U43" s="4"/>
      <c r="V43" s="3"/>
    </row>
    <row r="44" spans="1:22">
      <c r="A44" s="1"/>
      <c r="B44" s="2"/>
      <c r="C44" s="2"/>
      <c r="D44" s="2"/>
      <c r="E44" s="2"/>
      <c r="F44" s="2"/>
      <c r="G44" s="2"/>
      <c r="H44" s="2"/>
      <c r="I44" s="2"/>
      <c r="J44" s="2"/>
      <c r="K44" s="3"/>
      <c r="M44" s="1"/>
      <c r="N44" s="2"/>
      <c r="O44" s="1"/>
      <c r="P44" s="2"/>
      <c r="Q44" s="1"/>
      <c r="R44" s="2"/>
      <c r="S44" s="4"/>
      <c r="T44" s="2"/>
      <c r="U44" s="4"/>
      <c r="V44" s="3"/>
    </row>
    <row r="45" spans="1:22">
      <c r="A45" s="1"/>
      <c r="B45" s="2"/>
      <c r="C45" s="2"/>
      <c r="D45" s="2"/>
      <c r="E45" s="2"/>
      <c r="F45" s="2"/>
      <c r="G45" s="2"/>
      <c r="H45" s="2"/>
      <c r="I45" s="2"/>
      <c r="J45" s="2"/>
      <c r="K45" s="3"/>
      <c r="M45" s="1"/>
      <c r="N45" s="2"/>
      <c r="O45" s="1"/>
      <c r="P45" s="2"/>
      <c r="Q45" s="1"/>
      <c r="R45" s="2"/>
      <c r="S45" s="4"/>
      <c r="T45" s="2"/>
      <c r="U45" s="4"/>
      <c r="V45" s="3"/>
    </row>
    <row r="46" spans="1:22">
      <c r="A46" s="1"/>
      <c r="B46" s="2"/>
      <c r="C46" s="2"/>
      <c r="D46" s="2"/>
      <c r="E46" s="2"/>
      <c r="F46" s="2"/>
      <c r="G46" s="2"/>
      <c r="H46" s="2"/>
      <c r="I46" s="2"/>
      <c r="J46" s="2"/>
      <c r="K46" s="3"/>
      <c r="M46" s="1"/>
      <c r="N46" s="2"/>
      <c r="O46" s="1"/>
      <c r="P46" s="2"/>
      <c r="Q46" s="1"/>
      <c r="R46" s="2"/>
      <c r="S46" s="4"/>
      <c r="T46" s="2"/>
      <c r="U46" s="4"/>
      <c r="V46" s="3"/>
    </row>
    <row r="47" spans="1:22">
      <c r="A47" s="1"/>
      <c r="B47" s="2"/>
      <c r="C47" s="2"/>
      <c r="D47" s="2"/>
      <c r="E47" s="2"/>
      <c r="F47" s="2"/>
      <c r="G47" s="2"/>
      <c r="H47" s="2"/>
      <c r="I47" s="2"/>
      <c r="J47" s="2"/>
      <c r="K47" s="3"/>
      <c r="M47" s="1"/>
      <c r="N47" s="2"/>
      <c r="O47" s="1"/>
      <c r="P47" s="2"/>
      <c r="Q47" s="1"/>
      <c r="R47" s="2"/>
      <c r="S47" s="4"/>
      <c r="T47" s="2"/>
      <c r="U47" s="4"/>
      <c r="V47" s="3"/>
    </row>
    <row r="48" spans="1:22">
      <c r="A48" s="1"/>
      <c r="B48" s="2"/>
      <c r="C48" s="2"/>
      <c r="D48" s="2"/>
      <c r="E48" s="2"/>
      <c r="F48" s="2"/>
      <c r="G48" s="2"/>
      <c r="H48" s="2"/>
      <c r="I48" s="2"/>
      <c r="J48" s="2"/>
      <c r="K48" s="3"/>
      <c r="M48" s="1"/>
      <c r="N48" s="2"/>
      <c r="O48" s="1"/>
      <c r="P48" s="2"/>
      <c r="Q48" s="1"/>
      <c r="R48" s="2"/>
      <c r="S48" s="4"/>
      <c r="T48" s="2"/>
      <c r="U48" s="4"/>
      <c r="V48" s="3"/>
    </row>
    <row r="49" spans="1:22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  <c r="M49" s="1"/>
      <c r="N49" s="2"/>
      <c r="O49" s="1"/>
      <c r="P49" s="2"/>
      <c r="Q49" s="1"/>
      <c r="R49" s="2"/>
      <c r="S49" s="4"/>
      <c r="T49" s="2"/>
      <c r="U49" s="4"/>
      <c r="V49" s="3"/>
    </row>
    <row r="50" spans="1:22">
      <c r="A50" s="1"/>
      <c r="B50" s="2"/>
      <c r="C50" s="2"/>
      <c r="D50" s="2"/>
      <c r="E50" s="2"/>
      <c r="F50" s="2"/>
      <c r="G50" s="2"/>
      <c r="H50" s="2"/>
      <c r="I50" s="2"/>
      <c r="J50" s="2"/>
      <c r="K50" s="3"/>
      <c r="M50" s="1"/>
      <c r="N50" s="2"/>
      <c r="O50" s="1"/>
      <c r="P50" s="2"/>
      <c r="Q50" s="1"/>
      <c r="R50" s="2"/>
      <c r="S50" s="4"/>
      <c r="T50" s="2"/>
      <c r="U50" s="4"/>
      <c r="V50" s="3"/>
    </row>
    <row r="51" spans="1:22">
      <c r="A51" s="1"/>
      <c r="B51" s="2"/>
      <c r="C51" s="2"/>
      <c r="D51" s="2"/>
      <c r="E51" s="2"/>
      <c r="F51" s="2"/>
      <c r="G51" s="2"/>
      <c r="H51" s="2"/>
      <c r="I51" s="2"/>
      <c r="J51" s="2"/>
      <c r="K51" s="3"/>
      <c r="M51" s="1"/>
      <c r="N51" s="2"/>
      <c r="O51" s="1"/>
      <c r="P51" s="2"/>
      <c r="Q51" s="1"/>
      <c r="R51" s="2"/>
      <c r="S51" s="4"/>
      <c r="T51" s="2"/>
      <c r="U51" s="4"/>
      <c r="V51" s="3"/>
    </row>
    <row r="52" spans="1:22">
      <c r="A52" s="1"/>
      <c r="B52" s="2"/>
      <c r="C52" s="2"/>
      <c r="D52" s="2"/>
      <c r="E52" s="2"/>
      <c r="F52" s="2"/>
      <c r="G52" s="2"/>
      <c r="H52" s="2"/>
      <c r="I52" s="2"/>
      <c r="J52" s="2"/>
      <c r="K52" s="3"/>
      <c r="M52" s="1"/>
      <c r="N52" s="2"/>
      <c r="O52" s="1"/>
      <c r="P52" s="2"/>
      <c r="Q52" s="1"/>
      <c r="R52" s="2"/>
      <c r="S52" s="4"/>
      <c r="T52" s="2"/>
      <c r="U52" s="4"/>
      <c r="V52" s="3"/>
    </row>
    <row r="53" spans="1:22">
      <c r="A53" s="1"/>
      <c r="B53" s="2"/>
      <c r="C53" s="2"/>
      <c r="D53" s="2"/>
      <c r="E53" s="2"/>
      <c r="F53" s="2"/>
      <c r="G53" s="2"/>
      <c r="H53" s="2"/>
      <c r="I53" s="2"/>
      <c r="J53" s="2"/>
      <c r="K53" s="3"/>
      <c r="M53" s="1"/>
      <c r="N53" s="2"/>
      <c r="O53" s="1"/>
      <c r="P53" s="2"/>
      <c r="Q53" s="1"/>
      <c r="R53" s="2"/>
      <c r="S53" s="4"/>
      <c r="T53" s="2"/>
      <c r="U53" s="4"/>
      <c r="V53" s="3"/>
    </row>
    <row r="54" spans="1:22">
      <c r="A54" s="1"/>
      <c r="B54" s="2"/>
      <c r="C54" s="2"/>
      <c r="D54" s="2"/>
      <c r="E54" s="2"/>
      <c r="F54" s="2"/>
      <c r="G54" s="2"/>
      <c r="H54" s="2"/>
      <c r="I54" s="2"/>
      <c r="J54" s="2"/>
      <c r="K54" s="3"/>
      <c r="M54" s="1"/>
      <c r="N54" s="2"/>
      <c r="O54" s="1"/>
      <c r="P54" s="2"/>
      <c r="Q54" s="1"/>
      <c r="R54" s="2"/>
      <c r="S54" s="4"/>
      <c r="T54" s="2"/>
      <c r="U54" s="4"/>
      <c r="V54" s="3"/>
    </row>
    <row r="55" spans="1:22">
      <c r="A55" s="1"/>
      <c r="B55" s="2"/>
      <c r="C55" s="2"/>
      <c r="D55" s="2"/>
      <c r="E55" s="2"/>
      <c r="F55" s="2"/>
      <c r="G55" s="2"/>
      <c r="H55" s="2"/>
      <c r="I55" s="2"/>
      <c r="J55" s="2"/>
      <c r="K55" s="3"/>
      <c r="M55" s="1"/>
      <c r="N55" s="2"/>
      <c r="O55" s="1"/>
      <c r="P55" s="2"/>
      <c r="Q55" s="1"/>
      <c r="R55" s="2"/>
      <c r="S55" s="4"/>
      <c r="T55" s="2"/>
      <c r="U55" s="4"/>
      <c r="V55" s="3"/>
    </row>
    <row r="56" spans="1:22">
      <c r="A56" s="1"/>
      <c r="B56" s="2"/>
      <c r="C56" s="2"/>
      <c r="D56" s="2"/>
      <c r="E56" s="2"/>
      <c r="F56" s="2"/>
      <c r="G56" s="2"/>
      <c r="H56" s="2"/>
      <c r="I56" s="2"/>
      <c r="J56" s="2"/>
      <c r="K56" s="3"/>
      <c r="M56" s="1"/>
      <c r="N56" s="2"/>
      <c r="O56" s="1"/>
      <c r="P56" s="2"/>
      <c r="Q56" s="1"/>
      <c r="R56" s="2"/>
      <c r="S56" s="4"/>
      <c r="T56" s="2"/>
      <c r="U56" s="4"/>
      <c r="V56" s="3"/>
    </row>
    <row r="57" spans="1:22">
      <c r="A57" s="1"/>
      <c r="B57" s="2"/>
      <c r="C57" s="2"/>
      <c r="D57" s="2"/>
      <c r="E57" s="2"/>
      <c r="F57" s="2"/>
      <c r="G57" s="2"/>
      <c r="H57" s="2"/>
      <c r="I57" s="2"/>
      <c r="J57" s="2"/>
      <c r="K57" s="3"/>
      <c r="M57" s="1"/>
      <c r="N57" s="2"/>
      <c r="O57" s="1"/>
      <c r="P57" s="2"/>
      <c r="Q57" s="1"/>
      <c r="R57" s="2"/>
      <c r="S57" s="4"/>
      <c r="T57" s="2"/>
      <c r="U57" s="4"/>
      <c r="V57" s="3"/>
    </row>
    <row r="58" spans="1:22">
      <c r="A58" s="1"/>
      <c r="B58" s="2"/>
      <c r="C58" s="2"/>
      <c r="D58" s="2"/>
      <c r="E58" s="2"/>
      <c r="F58" s="2"/>
      <c r="G58" s="2"/>
      <c r="H58" s="2"/>
      <c r="I58" s="2"/>
      <c r="J58" s="2"/>
      <c r="K58" s="3"/>
      <c r="M58" s="1"/>
      <c r="N58" s="2"/>
      <c r="O58" s="1"/>
      <c r="P58" s="2"/>
      <c r="Q58" s="1"/>
      <c r="R58" s="2"/>
      <c r="S58" s="4"/>
      <c r="T58" s="2"/>
      <c r="U58" s="4"/>
      <c r="V58" s="3"/>
    </row>
    <row r="59" spans="1:22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M59" s="1"/>
      <c r="N59" s="2"/>
      <c r="O59" s="4"/>
      <c r="P59" s="2"/>
      <c r="Q59" s="4"/>
      <c r="R59" s="2"/>
      <c r="S59" s="4"/>
      <c r="T59" s="2"/>
      <c r="U59" s="4"/>
      <c r="V59" s="3"/>
    </row>
    <row r="60" spans="1:22">
      <c r="A60" s="1"/>
      <c r="B60" s="2"/>
      <c r="C60" s="2"/>
      <c r="D60" s="2"/>
      <c r="E60" s="2"/>
      <c r="F60" s="2"/>
      <c r="G60" s="2"/>
      <c r="H60" s="2"/>
      <c r="I60" s="2"/>
      <c r="J60" s="2"/>
      <c r="K60" s="3"/>
      <c r="M60" s="1"/>
      <c r="N60" s="2"/>
      <c r="O60" s="4"/>
      <c r="P60" s="2"/>
      <c r="Q60" s="4"/>
      <c r="R60" s="2"/>
      <c r="S60" s="4"/>
      <c r="T60" s="2"/>
      <c r="U60" s="4"/>
      <c r="V60" s="3"/>
    </row>
    <row r="61" spans="1:22">
      <c r="A61" s="1"/>
      <c r="B61" s="2"/>
      <c r="C61" s="2"/>
      <c r="D61" s="2"/>
      <c r="E61" s="2"/>
      <c r="F61" s="2"/>
      <c r="G61" s="2"/>
      <c r="H61" s="2"/>
      <c r="I61" s="2"/>
      <c r="J61" s="2"/>
      <c r="K61" s="3"/>
      <c r="M61" s="1"/>
      <c r="N61" s="2"/>
      <c r="O61" s="4"/>
      <c r="P61" s="2"/>
      <c r="Q61" s="4"/>
      <c r="R61" s="2"/>
      <c r="S61" s="4"/>
      <c r="T61" s="2"/>
      <c r="U61" s="4"/>
      <c r="V61" s="3"/>
    </row>
    <row r="62" spans="1:22">
      <c r="A62" s="1"/>
      <c r="B62" s="2"/>
      <c r="C62" s="2"/>
      <c r="D62" s="2"/>
      <c r="E62" s="2"/>
      <c r="F62" s="2"/>
      <c r="G62" s="2"/>
      <c r="H62" s="2"/>
      <c r="I62" s="2"/>
      <c r="J62" s="2"/>
      <c r="K62" s="3"/>
      <c r="M62" s="1"/>
      <c r="N62" s="2"/>
      <c r="O62" s="4"/>
      <c r="P62" s="2"/>
      <c r="Q62" s="4"/>
      <c r="R62" s="2"/>
      <c r="S62" s="4"/>
      <c r="T62" s="2"/>
      <c r="U62" s="4"/>
      <c r="V62" s="3"/>
    </row>
    <row r="63" spans="1:22">
      <c r="A63" s="1"/>
      <c r="B63" s="2"/>
      <c r="C63" s="2"/>
      <c r="D63" s="2"/>
      <c r="E63" s="2"/>
      <c r="F63" s="2"/>
      <c r="G63" s="2"/>
      <c r="H63" s="2"/>
      <c r="I63" s="2"/>
      <c r="J63" s="2"/>
      <c r="K63" s="3"/>
      <c r="M63" s="1"/>
      <c r="N63" s="2"/>
      <c r="O63" s="4"/>
      <c r="P63" s="2"/>
      <c r="Q63" s="4"/>
      <c r="R63" s="2"/>
      <c r="S63" s="4"/>
      <c r="T63" s="2"/>
      <c r="U63" s="4"/>
      <c r="V63" s="3"/>
    </row>
    <row r="64" spans="1:22">
      <c r="A64" s="1"/>
      <c r="B64" s="2"/>
      <c r="C64" s="2"/>
      <c r="D64" s="2"/>
      <c r="E64" s="2"/>
      <c r="F64" s="2"/>
      <c r="G64" s="2"/>
      <c r="H64" s="2"/>
      <c r="I64" s="2"/>
      <c r="J64" s="2"/>
      <c r="K64" s="3"/>
      <c r="M64" s="1"/>
      <c r="N64" s="2"/>
      <c r="O64" s="4"/>
      <c r="P64" s="2"/>
      <c r="Q64" s="4"/>
      <c r="R64" s="2"/>
      <c r="S64" s="4"/>
      <c r="T64" s="2"/>
      <c r="U64" s="4"/>
      <c r="V64" s="3"/>
    </row>
    <row r="65" spans="1:22">
      <c r="A65" s="1"/>
      <c r="B65" s="2"/>
      <c r="C65" s="2"/>
      <c r="D65" s="2"/>
      <c r="E65" s="2"/>
      <c r="F65" s="2"/>
      <c r="G65" s="2"/>
      <c r="H65" s="2"/>
      <c r="I65" s="2"/>
      <c r="J65" s="2"/>
      <c r="K65" s="3"/>
      <c r="M65" s="1"/>
      <c r="N65" s="2"/>
      <c r="O65" s="4"/>
      <c r="P65" s="2"/>
      <c r="Q65" s="4"/>
      <c r="R65" s="2"/>
      <c r="S65" s="4"/>
      <c r="T65" s="2"/>
      <c r="U65" s="4"/>
      <c r="V65" s="3"/>
    </row>
    <row r="66" spans="1:22">
      <c r="A66" s="1"/>
      <c r="B66" s="2"/>
      <c r="C66" s="2"/>
      <c r="D66" s="2"/>
      <c r="E66" s="2"/>
      <c r="F66" s="2"/>
      <c r="G66" s="2"/>
      <c r="H66" s="2"/>
      <c r="I66" s="2"/>
      <c r="J66" s="2"/>
      <c r="K66" s="3"/>
      <c r="M66" s="1"/>
      <c r="N66" s="2"/>
      <c r="O66" s="4"/>
      <c r="P66" s="2"/>
      <c r="Q66" s="4"/>
      <c r="R66" s="2"/>
      <c r="S66" s="4"/>
      <c r="T66" s="2"/>
      <c r="U66" s="4"/>
      <c r="V66" s="3"/>
    </row>
    <row r="67" spans="1:22">
      <c r="A67" s="1"/>
      <c r="B67" s="2"/>
      <c r="C67" s="2"/>
      <c r="D67" s="2"/>
      <c r="E67" s="2"/>
      <c r="F67" s="2"/>
      <c r="G67" s="2"/>
      <c r="H67" s="2"/>
      <c r="I67" s="2"/>
      <c r="J67" s="2"/>
      <c r="K67" s="3"/>
      <c r="M67" s="1"/>
      <c r="N67" s="2"/>
      <c r="O67" s="4"/>
      <c r="P67" s="2"/>
      <c r="Q67" s="4"/>
      <c r="R67" s="2"/>
      <c r="S67" s="4"/>
      <c r="T67" s="2"/>
      <c r="U67" s="4"/>
      <c r="V67" s="3"/>
    </row>
    <row r="68" spans="1:22">
      <c r="A68" s="1"/>
      <c r="B68" s="2"/>
      <c r="C68" s="2"/>
      <c r="D68" s="2"/>
      <c r="E68" s="2"/>
      <c r="F68" s="2"/>
      <c r="G68" s="2"/>
      <c r="H68" s="2"/>
      <c r="I68" s="2"/>
      <c r="J68" s="2"/>
      <c r="K68" s="3"/>
      <c r="M68" s="1"/>
      <c r="N68" s="2"/>
      <c r="O68" s="4"/>
      <c r="P68" s="2"/>
      <c r="Q68" s="4"/>
      <c r="R68" s="2"/>
      <c r="S68" s="4"/>
      <c r="T68" s="2"/>
      <c r="U68" s="4"/>
      <c r="V68" s="3"/>
    </row>
    <row r="69" spans="1:22">
      <c r="A69" s="1"/>
      <c r="B69" s="2"/>
      <c r="C69" s="2"/>
      <c r="D69" s="2"/>
      <c r="E69" s="2"/>
      <c r="F69" s="2"/>
      <c r="G69" s="2"/>
      <c r="H69" s="2"/>
      <c r="I69" s="2"/>
      <c r="J69" s="2"/>
      <c r="K69" s="3"/>
      <c r="M69" s="1"/>
      <c r="N69" s="2"/>
      <c r="O69" s="4"/>
      <c r="P69" s="2"/>
      <c r="Q69" s="4"/>
      <c r="R69" s="2"/>
      <c r="S69" s="4"/>
      <c r="T69" s="2"/>
      <c r="U69" s="4"/>
      <c r="V69" s="3"/>
    </row>
    <row r="70" spans="1:22">
      <c r="A70" s="1"/>
      <c r="B70" s="2"/>
      <c r="C70" s="2"/>
      <c r="D70" s="2"/>
      <c r="E70" s="2"/>
      <c r="F70" s="2"/>
      <c r="G70" s="2"/>
      <c r="H70" s="2"/>
      <c r="I70" s="2"/>
      <c r="J70" s="2"/>
      <c r="K70" s="3"/>
      <c r="M70" s="1"/>
      <c r="N70" s="2"/>
      <c r="O70" s="4"/>
      <c r="P70" s="2"/>
      <c r="Q70" s="4"/>
      <c r="R70" s="2"/>
    </row>
    <row r="71" spans="1:22">
      <c r="A71" s="1"/>
      <c r="B71" s="2"/>
      <c r="C71" s="2"/>
      <c r="D71" s="2"/>
      <c r="E71" s="2"/>
      <c r="F71" s="2"/>
      <c r="G71" s="2"/>
      <c r="H71" s="2"/>
      <c r="I71" s="2"/>
      <c r="J71" s="2"/>
      <c r="K71" s="3"/>
      <c r="M71" s="1"/>
      <c r="N71" s="2"/>
      <c r="O71" s="4"/>
      <c r="P71" s="2"/>
      <c r="Q71" s="4"/>
      <c r="R71" s="2"/>
    </row>
    <row r="72" spans="1:22">
      <c r="A72" s="1"/>
      <c r="B72" s="2"/>
      <c r="C72" s="2"/>
      <c r="D72" s="2"/>
      <c r="E72" s="2"/>
      <c r="F72" s="2"/>
      <c r="G72" s="2"/>
      <c r="H72" s="2"/>
      <c r="I72" s="2"/>
      <c r="J72" s="2"/>
      <c r="K72" s="3"/>
      <c r="M72" s="1"/>
      <c r="N72" s="2"/>
      <c r="O72" s="4"/>
      <c r="P72" s="2"/>
      <c r="Q72" s="4"/>
      <c r="R72" s="2"/>
    </row>
    <row r="73" spans="1:22">
      <c r="A73" s="1"/>
      <c r="B73" s="2"/>
      <c r="C73" s="2"/>
      <c r="D73" s="2"/>
      <c r="E73" s="2"/>
      <c r="F73" s="2"/>
      <c r="G73" s="2"/>
      <c r="H73" s="2"/>
      <c r="I73" s="2"/>
      <c r="J73" s="2"/>
      <c r="K73" s="3"/>
      <c r="M73" s="1"/>
      <c r="N73" s="2"/>
      <c r="O73" s="4"/>
      <c r="P73" s="2"/>
      <c r="Q73" s="4"/>
      <c r="R73" s="2"/>
    </row>
    <row r="74" spans="1:22">
      <c r="A74" s="1"/>
      <c r="B74" s="2"/>
      <c r="C74" s="2"/>
      <c r="D74" s="2"/>
      <c r="E74" s="2"/>
      <c r="F74" s="2"/>
      <c r="G74" s="2"/>
      <c r="H74" s="2"/>
      <c r="I74" s="2"/>
      <c r="J74" s="2"/>
      <c r="K74" s="3"/>
      <c r="M74" s="1"/>
      <c r="N74" s="2"/>
      <c r="O74" s="4"/>
      <c r="P74" s="2"/>
      <c r="Q74" s="4"/>
      <c r="R74" s="2"/>
    </row>
    <row r="75" spans="1:22">
      <c r="A75" s="1"/>
      <c r="B75" s="2"/>
      <c r="C75" s="2"/>
      <c r="D75" s="2"/>
      <c r="E75" s="2"/>
      <c r="F75" s="2"/>
      <c r="G75" s="2"/>
      <c r="H75" s="2"/>
      <c r="I75" s="2"/>
      <c r="J75" s="2"/>
      <c r="K75" s="3"/>
      <c r="M75" s="1"/>
      <c r="N75" s="2"/>
      <c r="O75" s="4"/>
      <c r="P75" s="2"/>
      <c r="Q75" s="4"/>
      <c r="R75" s="2"/>
    </row>
    <row r="76" spans="1:22">
      <c r="A76" s="1"/>
      <c r="B76" s="2"/>
      <c r="C76" s="2"/>
      <c r="D76" s="2"/>
      <c r="E76" s="2"/>
      <c r="F76" s="2"/>
      <c r="G76" s="2"/>
      <c r="H76" s="2"/>
      <c r="I76" s="2"/>
      <c r="J76" s="2"/>
      <c r="K76" s="3"/>
      <c r="M76" s="1"/>
      <c r="N76" s="2"/>
      <c r="O76" s="4"/>
      <c r="P76" s="2"/>
      <c r="Q76" s="4"/>
      <c r="R76" s="2"/>
    </row>
    <row r="77" spans="1:22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  <c r="M77" s="1"/>
      <c r="N77" s="2"/>
      <c r="O77" s="4"/>
      <c r="P77" s="2"/>
      <c r="Q77" s="4"/>
      <c r="R77" s="2"/>
    </row>
    <row r="78" spans="1:22">
      <c r="A78" s="1"/>
      <c r="B78" s="2"/>
      <c r="C78" s="2"/>
      <c r="D78" s="2"/>
      <c r="E78" s="2"/>
      <c r="F78" s="2"/>
      <c r="G78" s="2"/>
      <c r="H78" s="2"/>
      <c r="I78" s="2"/>
      <c r="J78" s="2"/>
      <c r="K78" s="3"/>
      <c r="M78" s="1"/>
      <c r="N78" s="2"/>
      <c r="O78" s="4"/>
      <c r="P78" s="2"/>
      <c r="Q78" s="4"/>
      <c r="R78" s="2"/>
    </row>
    <row r="79" spans="1:22">
      <c r="A79" s="1"/>
      <c r="B79" s="2"/>
      <c r="C79" s="2"/>
      <c r="D79" s="2"/>
      <c r="E79" s="2"/>
      <c r="F79" s="2"/>
      <c r="G79" s="2"/>
      <c r="H79" s="2"/>
      <c r="I79" s="2"/>
      <c r="J79" s="2"/>
      <c r="K79" s="3"/>
      <c r="M79" s="1"/>
      <c r="N79" s="2"/>
      <c r="O79" s="4"/>
      <c r="P79" s="2"/>
      <c r="Q79" s="4"/>
      <c r="R79" s="2"/>
    </row>
    <row r="80" spans="1:22">
      <c r="A80" s="1"/>
      <c r="B80" s="2"/>
      <c r="C80" s="2"/>
      <c r="D80" s="2"/>
      <c r="E80" s="2"/>
      <c r="F80" s="2"/>
      <c r="G80" s="2"/>
      <c r="H80" s="2"/>
      <c r="I80" s="2"/>
      <c r="J80" s="2"/>
      <c r="K80" s="3"/>
      <c r="M80" s="1"/>
      <c r="N80" s="2"/>
      <c r="O80" s="4"/>
      <c r="P80" s="2"/>
      <c r="Q80" s="4"/>
      <c r="R80" s="2"/>
    </row>
    <row r="81" spans="1:18">
      <c r="A81" s="1"/>
      <c r="B81" s="2"/>
      <c r="C81" s="2"/>
      <c r="D81" s="2"/>
      <c r="E81" s="2"/>
      <c r="F81" s="2"/>
      <c r="G81" s="2"/>
      <c r="H81" s="2"/>
      <c r="I81" s="2"/>
      <c r="J81" s="2"/>
      <c r="K81" s="3"/>
      <c r="M81" s="1"/>
      <c r="N81" s="2"/>
      <c r="O81" s="4"/>
      <c r="P81" s="2"/>
      <c r="Q81" s="4"/>
      <c r="R81" s="2"/>
    </row>
    <row r="82" spans="1:18">
      <c r="A82" s="1"/>
      <c r="B82" s="2"/>
      <c r="C82" s="2"/>
      <c r="D82" s="2"/>
      <c r="E82" s="2"/>
      <c r="F82" s="2"/>
      <c r="G82" s="2"/>
      <c r="H82" s="2"/>
      <c r="I82" s="2"/>
      <c r="J82" s="2"/>
      <c r="K82" s="3"/>
      <c r="M82" s="1"/>
      <c r="N82" s="2"/>
      <c r="O82" s="4"/>
      <c r="P82" s="2"/>
      <c r="Q82" s="4"/>
      <c r="R82" s="2"/>
    </row>
    <row r="83" spans="1:18">
      <c r="A83" s="1"/>
      <c r="B83" s="2"/>
      <c r="C83" s="2"/>
      <c r="D83" s="2"/>
      <c r="E83" s="2"/>
      <c r="F83" s="2"/>
      <c r="G83" s="2"/>
      <c r="H83" s="2"/>
      <c r="I83" s="2"/>
      <c r="J83" s="2"/>
      <c r="K83" s="3"/>
      <c r="M83" s="1"/>
      <c r="N83" s="2"/>
      <c r="O83" s="4"/>
      <c r="P83" s="2"/>
      <c r="Q83" s="4"/>
      <c r="R83" s="2"/>
    </row>
    <row r="84" spans="1:18">
      <c r="A84" s="1"/>
      <c r="B84" s="2"/>
      <c r="C84" s="2"/>
      <c r="D84" s="2"/>
      <c r="E84" s="2"/>
      <c r="F84" s="2"/>
      <c r="G84" s="2"/>
      <c r="H84" s="2"/>
      <c r="I84" s="2"/>
      <c r="J84" s="2"/>
      <c r="K84" s="3"/>
      <c r="M84" s="1"/>
      <c r="N84" s="2"/>
      <c r="O84" s="4"/>
      <c r="P84" s="2"/>
      <c r="Q84" s="4"/>
      <c r="R84" s="2"/>
    </row>
    <row r="85" spans="1:18">
      <c r="A85" s="1"/>
      <c r="B85" s="2"/>
      <c r="C85" s="2"/>
      <c r="D85" s="2"/>
      <c r="E85" s="2"/>
      <c r="F85" s="2"/>
      <c r="G85" s="2"/>
      <c r="H85" s="2"/>
      <c r="I85" s="2"/>
      <c r="J85" s="2"/>
      <c r="K85" s="3"/>
      <c r="M85" s="1"/>
      <c r="N85" s="2"/>
      <c r="O85" s="4"/>
      <c r="P85" s="2"/>
      <c r="Q85" s="4"/>
      <c r="R85" s="2"/>
    </row>
    <row r="86" spans="1:18">
      <c r="A86" s="1"/>
      <c r="B86" s="2"/>
      <c r="C86" s="2"/>
      <c r="D86" s="2"/>
      <c r="E86" s="2"/>
      <c r="F86" s="2"/>
      <c r="G86" s="2"/>
      <c r="H86" s="2"/>
      <c r="I86" s="2"/>
      <c r="J86" s="2"/>
      <c r="K86" s="3"/>
      <c r="M86" s="1"/>
      <c r="N86" s="2"/>
      <c r="O86" s="4"/>
      <c r="P86" s="2"/>
      <c r="Q86" s="4"/>
      <c r="R86" s="2"/>
    </row>
    <row r="87" spans="1:18">
      <c r="A87" s="1"/>
      <c r="B87" s="2"/>
      <c r="C87" s="2"/>
      <c r="D87" s="2"/>
      <c r="E87" s="2"/>
      <c r="F87" s="2"/>
      <c r="G87" s="2"/>
      <c r="H87" s="2"/>
      <c r="I87" s="2"/>
      <c r="J87" s="2"/>
      <c r="K87" s="3"/>
      <c r="M87" s="1"/>
      <c r="N87" s="2"/>
      <c r="O87" s="4"/>
      <c r="P87" s="2"/>
      <c r="Q87" s="4"/>
      <c r="R87" s="2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2017-05-13T22:50:27Z</cp:lastPrinted>
  <dcterms:created xsi:type="dcterms:W3CDTF">2010-03-11T02:58:18Z</dcterms:created>
  <dcterms:modified xsi:type="dcterms:W3CDTF">2018-02-06T21:35:21Z</dcterms:modified>
</cp:coreProperties>
</file>