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90" yWindow="300" windowWidth="18850" windowHeight="71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31" i="1"/>
  <c r="J131"/>
  <c r="K131"/>
  <c r="B131"/>
  <c r="E131"/>
  <c r="E111"/>
  <c r="B111"/>
  <c r="C111"/>
  <c r="M111"/>
  <c r="J111"/>
  <c r="K111"/>
  <c r="M96"/>
  <c r="J96"/>
  <c r="K96"/>
  <c r="E96"/>
  <c r="C96"/>
  <c r="B96"/>
  <c r="D61" l="1"/>
  <c r="G61" s="1"/>
  <c r="D60"/>
  <c r="G60" s="1"/>
  <c r="D59"/>
  <c r="G59" s="1"/>
  <c r="D58"/>
  <c r="G58" s="1"/>
  <c r="D57"/>
  <c r="F61"/>
  <c r="F60"/>
  <c r="F59"/>
  <c r="F58"/>
  <c r="F57"/>
  <c r="F56"/>
  <c r="G56"/>
  <c r="D56"/>
  <c r="G57" l="1"/>
  <c r="E62" l="1"/>
  <c r="F62" s="1"/>
  <c r="C62"/>
  <c r="D62" s="1"/>
  <c r="N129"/>
  <c r="O129" s="1"/>
  <c r="L129"/>
  <c r="O128"/>
  <c r="N128"/>
  <c r="L128"/>
  <c r="N127"/>
  <c r="L127"/>
  <c r="O127" s="1"/>
  <c r="N126"/>
  <c r="L126"/>
  <c r="O126" s="1"/>
  <c r="O125"/>
  <c r="N125"/>
  <c r="L125"/>
  <c r="N124"/>
  <c r="L124"/>
  <c r="O124" s="1"/>
  <c r="N123"/>
  <c r="L123"/>
  <c r="O123" s="1"/>
  <c r="O122"/>
  <c r="N122"/>
  <c r="L122"/>
  <c r="N121"/>
  <c r="O121" s="1"/>
  <c r="L121"/>
  <c r="O120"/>
  <c r="N120"/>
  <c r="L120"/>
  <c r="C131"/>
  <c r="F129"/>
  <c r="D129"/>
  <c r="G129" s="1"/>
  <c r="G128"/>
  <c r="F128"/>
  <c r="D128"/>
  <c r="F127"/>
  <c r="D127"/>
  <c r="G127" s="1"/>
  <c r="F126"/>
  <c r="D126"/>
  <c r="G126" s="1"/>
  <c r="G125"/>
  <c r="F125"/>
  <c r="D125"/>
  <c r="G124"/>
  <c r="F124"/>
  <c r="D124"/>
  <c r="G123"/>
  <c r="F123"/>
  <c r="D123"/>
  <c r="F122"/>
  <c r="D122"/>
  <c r="G122" s="1"/>
  <c r="F121"/>
  <c r="D121"/>
  <c r="G121" s="1"/>
  <c r="G120"/>
  <c r="F120"/>
  <c r="D120"/>
  <c r="L111"/>
  <c r="O109"/>
  <c r="N109"/>
  <c r="L109"/>
  <c r="N108"/>
  <c r="L108"/>
  <c r="O108" s="1"/>
  <c r="N107"/>
  <c r="L107"/>
  <c r="O107" s="1"/>
  <c r="O106"/>
  <c r="N106"/>
  <c r="L106"/>
  <c r="N105"/>
  <c r="L105"/>
  <c r="O105" s="1"/>
  <c r="N104"/>
  <c r="L104"/>
  <c r="O104" s="1"/>
  <c r="N103"/>
  <c r="L103"/>
  <c r="N102"/>
  <c r="L102"/>
  <c r="O102" s="1"/>
  <c r="N101"/>
  <c r="L101"/>
  <c r="N100"/>
  <c r="L100"/>
  <c r="F109"/>
  <c r="D109"/>
  <c r="F108"/>
  <c r="D108"/>
  <c r="G108" s="1"/>
  <c r="F94"/>
  <c r="D94"/>
  <c r="F93"/>
  <c r="D93"/>
  <c r="G93" s="1"/>
  <c r="N91"/>
  <c r="L91"/>
  <c r="O91" s="1"/>
  <c r="N90"/>
  <c r="L90"/>
  <c r="O90" s="1"/>
  <c r="N92"/>
  <c r="L92"/>
  <c r="N94"/>
  <c r="L94"/>
  <c r="O94" s="1"/>
  <c r="N93"/>
  <c r="L93"/>
  <c r="O89"/>
  <c r="N89"/>
  <c r="L89"/>
  <c r="N88"/>
  <c r="L88"/>
  <c r="O87"/>
  <c r="N87"/>
  <c r="L87"/>
  <c r="N86"/>
  <c r="L86"/>
  <c r="O85"/>
  <c r="N85"/>
  <c r="L85"/>
  <c r="M52"/>
  <c r="K52"/>
  <c r="L51"/>
  <c r="L50"/>
  <c r="L49"/>
  <c r="L48"/>
  <c r="L47"/>
  <c r="L46"/>
  <c r="J52"/>
  <c r="O86" l="1"/>
  <c r="O100"/>
  <c r="G62"/>
  <c r="O103"/>
  <c r="O88"/>
  <c r="L52"/>
  <c r="G94"/>
  <c r="G109"/>
  <c r="O101"/>
  <c r="O92"/>
  <c r="O93"/>
  <c r="N131"/>
  <c r="L131"/>
  <c r="F131"/>
  <c r="D131"/>
  <c r="O131" l="1"/>
  <c r="G131"/>
  <c r="M42" l="1"/>
  <c r="K42"/>
  <c r="J42"/>
  <c r="O52"/>
  <c r="N52"/>
  <c r="N51"/>
  <c r="O51" s="1"/>
  <c r="N50"/>
  <c r="O50" s="1"/>
  <c r="N49"/>
  <c r="O49" s="1"/>
  <c r="N48"/>
  <c r="O48" s="1"/>
  <c r="N47"/>
  <c r="O47" s="1"/>
  <c r="N46"/>
  <c r="N41"/>
  <c r="N40"/>
  <c r="O40" s="1"/>
  <c r="N39"/>
  <c r="N38"/>
  <c r="N37"/>
  <c r="N36"/>
  <c r="L41"/>
  <c r="O41" s="1"/>
  <c r="L40"/>
  <c r="L39"/>
  <c r="L38"/>
  <c r="O38" s="1"/>
  <c r="L37"/>
  <c r="O37" s="1"/>
  <c r="L36"/>
  <c r="O36" s="1"/>
  <c r="O39" l="1"/>
  <c r="O46"/>
  <c r="N42"/>
  <c r="L42"/>
  <c r="O42" l="1"/>
  <c r="L96" l="1"/>
  <c r="F105"/>
  <c r="G105" s="1"/>
  <c r="D105"/>
  <c r="F111"/>
  <c r="M29"/>
  <c r="K29"/>
  <c r="F103"/>
  <c r="D103"/>
  <c r="F104"/>
  <c r="D104"/>
  <c r="F107"/>
  <c r="D107"/>
  <c r="F106"/>
  <c r="D106"/>
  <c r="F102"/>
  <c r="D102"/>
  <c r="F101"/>
  <c r="D101"/>
  <c r="F100"/>
  <c r="D100"/>
  <c r="F92"/>
  <c r="D92"/>
  <c r="F91"/>
  <c r="D91"/>
  <c r="F88"/>
  <c r="D88"/>
  <c r="F90"/>
  <c r="D90"/>
  <c r="F89"/>
  <c r="D89"/>
  <c r="G89" s="1"/>
  <c r="F87"/>
  <c r="D87"/>
  <c r="F86"/>
  <c r="D86"/>
  <c r="F85"/>
  <c r="D85"/>
  <c r="G103" l="1"/>
  <c r="N111"/>
  <c r="N96"/>
  <c r="O96" s="1"/>
  <c r="G101"/>
  <c r="F96"/>
  <c r="G91"/>
  <c r="G85"/>
  <c r="G88"/>
  <c r="G106"/>
  <c r="D96"/>
  <c r="G92"/>
  <c r="G104"/>
  <c r="D111"/>
  <c r="G111" s="1"/>
  <c r="G107"/>
  <c r="G100"/>
  <c r="G102"/>
  <c r="G90"/>
  <c r="G87"/>
  <c r="G86"/>
  <c r="O111" l="1"/>
  <c r="G96"/>
  <c r="J29"/>
  <c r="L29" s="1"/>
  <c r="N26"/>
  <c r="L26"/>
  <c r="N27"/>
  <c r="L27"/>
  <c r="N28"/>
  <c r="L28"/>
  <c r="N23"/>
  <c r="L23"/>
  <c r="N25"/>
  <c r="L25"/>
  <c r="N24"/>
  <c r="L24"/>
  <c r="E52"/>
  <c r="F52" s="1"/>
  <c r="C52"/>
  <c r="B52"/>
  <c r="F51"/>
  <c r="D51"/>
  <c r="F50"/>
  <c r="D50"/>
  <c r="F49"/>
  <c r="D49"/>
  <c r="F48"/>
  <c r="D48"/>
  <c r="G47"/>
  <c r="F47"/>
  <c r="D47"/>
  <c r="F46"/>
  <c r="D46"/>
  <c r="E42"/>
  <c r="C42"/>
  <c r="B42"/>
  <c r="F41"/>
  <c r="D41"/>
  <c r="F40"/>
  <c r="D40"/>
  <c r="F39"/>
  <c r="D39"/>
  <c r="F38"/>
  <c r="D38"/>
  <c r="F37"/>
  <c r="D37"/>
  <c r="F36"/>
  <c r="D36"/>
  <c r="M19"/>
  <c r="K19"/>
  <c r="J19"/>
  <c r="N18"/>
  <c r="L18"/>
  <c r="N17"/>
  <c r="L17"/>
  <c r="N16"/>
  <c r="L16"/>
  <c r="N15"/>
  <c r="L15"/>
  <c r="N14"/>
  <c r="L14"/>
  <c r="N13"/>
  <c r="L13"/>
  <c r="M9"/>
  <c r="K9"/>
  <c r="J9"/>
  <c r="N8"/>
  <c r="L8"/>
  <c r="N7"/>
  <c r="L7"/>
  <c r="N6"/>
  <c r="L6"/>
  <c r="N5"/>
  <c r="L5"/>
  <c r="N4"/>
  <c r="L4"/>
  <c r="N3"/>
  <c r="L3"/>
  <c r="E29"/>
  <c r="B29"/>
  <c r="C29"/>
  <c r="F28"/>
  <c r="D28"/>
  <c r="F26"/>
  <c r="D26"/>
  <c r="F25"/>
  <c r="G25" s="1"/>
  <c r="D25"/>
  <c r="F23"/>
  <c r="D23"/>
  <c r="F24"/>
  <c r="D24"/>
  <c r="F27"/>
  <c r="D27"/>
  <c r="E19"/>
  <c r="B19"/>
  <c r="C19"/>
  <c r="F18"/>
  <c r="D18"/>
  <c r="F16"/>
  <c r="D16"/>
  <c r="F15"/>
  <c r="D15"/>
  <c r="F13"/>
  <c r="D13"/>
  <c r="F14"/>
  <c r="D14"/>
  <c r="F17"/>
  <c r="D17"/>
  <c r="E9"/>
  <c r="F9" s="1"/>
  <c r="D9"/>
  <c r="F8"/>
  <c r="D8"/>
  <c r="F6"/>
  <c r="D6"/>
  <c r="F4"/>
  <c r="D4"/>
  <c r="F3"/>
  <c r="D3"/>
  <c r="F7"/>
  <c r="D7"/>
  <c r="F5"/>
  <c r="D5"/>
  <c r="G38" l="1"/>
  <c r="G37"/>
  <c r="G40"/>
  <c r="G46"/>
  <c r="G49"/>
  <c r="G51"/>
  <c r="G50"/>
  <c r="D42"/>
  <c r="O28"/>
  <c r="O25"/>
  <c r="O24"/>
  <c r="O27"/>
  <c r="O26"/>
  <c r="N29"/>
  <c r="O29" s="1"/>
  <c r="O23"/>
  <c r="O7"/>
  <c r="O13"/>
  <c r="D52"/>
  <c r="G52" s="1"/>
  <c r="G36"/>
  <c r="G39"/>
  <c r="G48"/>
  <c r="O15"/>
  <c r="F42"/>
  <c r="G24"/>
  <c r="O8"/>
  <c r="O14"/>
  <c r="O18"/>
  <c r="G9"/>
  <c r="O3"/>
  <c r="O17"/>
  <c r="G41"/>
  <c r="L19"/>
  <c r="L9"/>
  <c r="O4"/>
  <c r="O16"/>
  <c r="G6"/>
  <c r="G14"/>
  <c r="N19"/>
  <c r="O9"/>
  <c r="N9"/>
  <c r="G26"/>
  <c r="O6"/>
  <c r="D29"/>
  <c r="O5"/>
  <c r="G23"/>
  <c r="G28"/>
  <c r="F29"/>
  <c r="G27"/>
  <c r="G16"/>
  <c r="G17"/>
  <c r="G7"/>
  <c r="G13"/>
  <c r="G18"/>
  <c r="G15"/>
  <c r="D19"/>
  <c r="F19"/>
  <c r="G3"/>
  <c r="G8"/>
  <c r="G5"/>
  <c r="G4"/>
  <c r="G42" l="1"/>
  <c r="O19"/>
  <c r="G29"/>
  <c r="G19"/>
</calcChain>
</file>

<file path=xl/comments1.xml><?xml version="1.0" encoding="utf-8"?>
<comments xmlns="http://schemas.openxmlformats.org/spreadsheetml/2006/main">
  <authors>
    <author>Brian Adams</author>
  </authors>
  <commentList>
    <comment ref="A99" authorId="0">
      <text>
        <r>
          <rPr>
            <b/>
            <sz val="9"/>
            <color indexed="81"/>
            <rFont val="Tahoma"/>
            <family val="2"/>
          </rPr>
          <t>Brian Adams: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9" authorId="0">
      <text>
        <r>
          <rPr>
            <b/>
            <sz val="9"/>
            <color indexed="81"/>
            <rFont val="Tahoma"/>
            <family val="2"/>
          </rPr>
          <t>Brian Adams: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<sst xmlns="http://schemas.openxmlformats.org/spreadsheetml/2006/main" count="382" uniqueCount="34">
  <si>
    <t>2008/09</t>
  </si>
  <si>
    <t>Team</t>
  </si>
  <si>
    <t>Runs</t>
  </si>
  <si>
    <t>Fours</t>
  </si>
  <si>
    <t>Fours %</t>
  </si>
  <si>
    <t>Sixes %</t>
  </si>
  <si>
    <t>Total</t>
  </si>
  <si>
    <t>Central Districts</t>
  </si>
  <si>
    <t>Otago</t>
  </si>
  <si>
    <t>Auckland</t>
  </si>
  <si>
    <t>Canterbury</t>
  </si>
  <si>
    <t>Northern Districts</t>
  </si>
  <si>
    <t>Wellington</t>
  </si>
  <si>
    <t>2009/10</t>
  </si>
  <si>
    <t>Sixes</t>
  </si>
  <si>
    <t>Cental Districts</t>
  </si>
  <si>
    <t>2010/11</t>
  </si>
  <si>
    <t>2011/12</t>
  </si>
  <si>
    <t>2012/13</t>
  </si>
  <si>
    <t>2013/14</t>
  </si>
  <si>
    <t>2014/15</t>
  </si>
  <si>
    <t>2015/16</t>
  </si>
  <si>
    <t>Year</t>
  </si>
  <si>
    <t>Fours%</t>
  </si>
  <si>
    <t>Sixes%</t>
  </si>
  <si>
    <t>2017/18</t>
  </si>
  <si>
    <t>2016/17</t>
  </si>
  <si>
    <t xml:space="preserve">Central </t>
  </si>
  <si>
    <t>Northern</t>
  </si>
  <si>
    <t>Total%</t>
  </si>
  <si>
    <t>Central</t>
  </si>
  <si>
    <t>2018/19</t>
  </si>
  <si>
    <t>Four</t>
  </si>
  <si>
    <t>Six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</si>
</sst>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0" fontId="4" fillId="0" borderId="0" xfId="0" applyFont="1" applyFill="1" applyBorder="1"/>
    <xf numFmtId="0" fontId="4" fillId="0" borderId="1" xfId="0" applyFont="1" applyFill="1" applyBorder="1"/>
    <xf numFmtId="0" fontId="4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Border="1"/>
    <xf numFmtId="0" fontId="4" fillId="0" borderId="2" xfId="0" applyFont="1" applyFill="1" applyBorder="1"/>
    <xf numFmtId="0" fontId="2" fillId="0" borderId="3" xfId="0" applyNumberFormat="1" applyFont="1" applyBorder="1" applyAlignment="1">
      <alignment horizontal="center"/>
    </xf>
    <xf numFmtId="0" fontId="3" fillId="0" borderId="2" xfId="0" applyFont="1" applyFill="1" applyBorder="1"/>
    <xf numFmtId="0" fontId="3" fillId="0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3" fillId="0" borderId="4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10" fontId="8" fillId="0" borderId="1" xfId="0" applyNumberFormat="1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0" fontId="5" fillId="0" borderId="0" xfId="0" applyFont="1" applyBorder="1"/>
    <xf numFmtId="0" fontId="8" fillId="0" borderId="0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2" fillId="0" borderId="1" xfId="0" applyFont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0" borderId="1" xfId="0" applyFont="1" applyFill="1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/>
    <xf numFmtId="0" fontId="11" fillId="0" borderId="0" xfId="0" applyFont="1"/>
    <xf numFmtId="0" fontId="2" fillId="0" borderId="1" xfId="0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0" fontId="4" fillId="0" borderId="0" xfId="0" applyNumberFormat="1" applyFont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1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left"/>
    </xf>
    <xf numFmtId="0" fontId="2" fillId="2" borderId="3" xfId="0" applyNumberFormat="1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400"/>
            </a:pPr>
            <a:r>
              <a:rPr lang="en-NZ" sz="1400"/>
              <a:t>Fours and sixes as % percentage of runs over ten years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1547454468954714E-2"/>
          <c:y val="0.14300484410945077"/>
          <c:w val="0.79121972110356431"/>
          <c:h val="0.7310015523593999"/>
        </c:manualLayout>
      </c:layout>
      <c:lineChart>
        <c:grouping val="standard"/>
        <c:ser>
          <c:idx val="0"/>
          <c:order val="0"/>
          <c:tx>
            <c:strRef>
              <c:f>Sheet1!$J$70</c:f>
              <c:strCache>
                <c:ptCount val="1"/>
                <c:pt idx="0">
                  <c:v>Fours%</c:v>
                </c:pt>
              </c:strCache>
            </c:strRef>
          </c:tx>
          <c:marker>
            <c:symbol val="diamond"/>
            <c:size val="3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trendline>
            <c:spPr>
              <a:ln w="12700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Sheet1!$I$71:$I$80</c:f>
              <c:strCache>
                <c:ptCount val="10"/>
                <c:pt idx="0">
                  <c:v>2008/09</c:v>
                </c:pt>
                <c:pt idx="1">
                  <c:v>2009/10</c:v>
                </c:pt>
                <c:pt idx="2">
                  <c:v>2010/11</c:v>
                </c:pt>
                <c:pt idx="3">
                  <c:v>2011/12</c:v>
                </c:pt>
                <c:pt idx="4">
                  <c:v>2012/13</c:v>
                </c:pt>
                <c:pt idx="5">
                  <c:v>2013/14</c:v>
                </c:pt>
                <c:pt idx="6">
                  <c:v>2014/15</c:v>
                </c:pt>
                <c:pt idx="7">
                  <c:v>2015/16</c:v>
                </c:pt>
                <c:pt idx="8">
                  <c:v>2016/17</c:v>
                </c:pt>
                <c:pt idx="9">
                  <c:v>2017/18</c:v>
                </c:pt>
              </c:strCache>
            </c:strRef>
          </c:cat>
          <c:val>
            <c:numRef>
              <c:f>Sheet1!$J$71:$J$80</c:f>
              <c:numCache>
                <c:formatCode>0.00%</c:formatCode>
                <c:ptCount val="10"/>
                <c:pt idx="0">
                  <c:v>0.35339999999999999</c:v>
                </c:pt>
                <c:pt idx="1">
                  <c:v>0.33539999999999998</c:v>
                </c:pt>
                <c:pt idx="2">
                  <c:v>0.32050000000000001</c:v>
                </c:pt>
                <c:pt idx="3">
                  <c:v>0.33650000000000002</c:v>
                </c:pt>
                <c:pt idx="4">
                  <c:v>0.37490000000000001</c:v>
                </c:pt>
                <c:pt idx="5">
                  <c:v>0.36620000000000003</c:v>
                </c:pt>
                <c:pt idx="6">
                  <c:v>0.35759999999999997</c:v>
                </c:pt>
                <c:pt idx="7">
                  <c:v>0.373</c:v>
                </c:pt>
                <c:pt idx="8">
                  <c:v>0.35670000000000002</c:v>
                </c:pt>
                <c:pt idx="9">
                  <c:v>0.36620000000000003</c:v>
                </c:pt>
              </c:numCache>
            </c:numRef>
          </c:val>
        </c:ser>
        <c:ser>
          <c:idx val="1"/>
          <c:order val="1"/>
          <c:tx>
            <c:strRef>
              <c:f>Sheet1!$K$70</c:f>
              <c:strCache>
                <c:ptCount val="1"/>
                <c:pt idx="0">
                  <c:v>Sixes%</c:v>
                </c:pt>
              </c:strCache>
            </c:strRef>
          </c:tx>
          <c:marker>
            <c:symbol val="diamond"/>
            <c:size val="3"/>
            <c:spPr>
              <a:solidFill>
                <a:schemeClr val="tx1"/>
              </a:solidFill>
            </c:spPr>
          </c:marker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trendline>
            <c:spPr>
              <a:ln w="12700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Sheet1!$I$71:$I$80</c:f>
              <c:strCache>
                <c:ptCount val="10"/>
                <c:pt idx="0">
                  <c:v>2008/09</c:v>
                </c:pt>
                <c:pt idx="1">
                  <c:v>2009/10</c:v>
                </c:pt>
                <c:pt idx="2">
                  <c:v>2010/11</c:v>
                </c:pt>
                <c:pt idx="3">
                  <c:v>2011/12</c:v>
                </c:pt>
                <c:pt idx="4">
                  <c:v>2012/13</c:v>
                </c:pt>
                <c:pt idx="5">
                  <c:v>2013/14</c:v>
                </c:pt>
                <c:pt idx="6">
                  <c:v>2014/15</c:v>
                </c:pt>
                <c:pt idx="7">
                  <c:v>2015/16</c:v>
                </c:pt>
                <c:pt idx="8">
                  <c:v>2016/17</c:v>
                </c:pt>
                <c:pt idx="9">
                  <c:v>2017/18</c:v>
                </c:pt>
              </c:strCache>
            </c:strRef>
          </c:cat>
          <c:val>
            <c:numRef>
              <c:f>Sheet1!$K$71:$K$80</c:f>
              <c:numCache>
                <c:formatCode>0.00%</c:formatCode>
                <c:ptCount val="10"/>
                <c:pt idx="0">
                  <c:v>8.1100000000000005E-2</c:v>
                </c:pt>
                <c:pt idx="1">
                  <c:v>0.10349999999999999</c:v>
                </c:pt>
                <c:pt idx="2">
                  <c:v>7.8E-2</c:v>
                </c:pt>
                <c:pt idx="3">
                  <c:v>0.1119</c:v>
                </c:pt>
                <c:pt idx="4">
                  <c:v>0.1227</c:v>
                </c:pt>
                <c:pt idx="5">
                  <c:v>0.1173</c:v>
                </c:pt>
                <c:pt idx="6">
                  <c:v>0.13850000000000001</c:v>
                </c:pt>
                <c:pt idx="7">
                  <c:v>0.125</c:v>
                </c:pt>
                <c:pt idx="8">
                  <c:v>0.14143245693563011</c:v>
                </c:pt>
                <c:pt idx="9">
                  <c:v>0.1146187469645459</c:v>
                </c:pt>
              </c:numCache>
            </c:numRef>
          </c:val>
        </c:ser>
        <c:marker val="1"/>
        <c:axId val="62233216"/>
        <c:axId val="127104896"/>
      </c:lineChart>
      <c:catAx>
        <c:axId val="62233216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27104896"/>
        <c:crosses val="autoZero"/>
        <c:auto val="1"/>
        <c:lblAlgn val="ctr"/>
        <c:lblOffset val="100"/>
      </c:catAx>
      <c:valAx>
        <c:axId val="127104896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2233216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7787206227084258"/>
          <c:y val="0.23792956403014945"/>
          <c:w val="0.1011355713169442"/>
          <c:h val="0.61915274842426149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All boundaries as % of runs over 10 years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7035717493488254E-2"/>
          <c:y val="0.14259740700515891"/>
          <c:w val="0.83002835233282435"/>
          <c:h val="0.79049891392886262"/>
        </c:manualLayout>
      </c:layout>
      <c:lineChart>
        <c:grouping val="standard"/>
        <c:ser>
          <c:idx val="0"/>
          <c:order val="0"/>
          <c:tx>
            <c:strRef>
              <c:f>Sheet1!$M$70</c:f>
              <c:strCache>
                <c:ptCount val="1"/>
                <c:pt idx="0">
                  <c:v>Total%</c:v>
                </c:pt>
              </c:strCache>
            </c:strRef>
          </c:tx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sz="900" b="1"/>
                </a:pPr>
                <a:endParaRPr lang="en-US"/>
              </a:p>
            </c:txPr>
            <c:showVal val="1"/>
          </c:dLbls>
          <c:trendline>
            <c:trendlineType val="linear"/>
          </c:trendline>
          <c:cat>
            <c:strRef>
              <c:f>Sheet1!$L$71:$L$80</c:f>
              <c:strCache>
                <c:ptCount val="10"/>
                <c:pt idx="0">
                  <c:v>2008/09</c:v>
                </c:pt>
                <c:pt idx="1">
                  <c:v>2009/10</c:v>
                </c:pt>
                <c:pt idx="2">
                  <c:v>2010/11</c:v>
                </c:pt>
                <c:pt idx="3">
                  <c:v>2011/12</c:v>
                </c:pt>
                <c:pt idx="4">
                  <c:v>2012/13</c:v>
                </c:pt>
                <c:pt idx="5">
                  <c:v>2013/14</c:v>
                </c:pt>
                <c:pt idx="6">
                  <c:v>2014/15</c:v>
                </c:pt>
                <c:pt idx="7">
                  <c:v>2015/16</c:v>
                </c:pt>
                <c:pt idx="8">
                  <c:v>2016/17</c:v>
                </c:pt>
                <c:pt idx="9">
                  <c:v>2017/18</c:v>
                </c:pt>
              </c:strCache>
            </c:strRef>
          </c:cat>
          <c:val>
            <c:numRef>
              <c:f>Sheet1!$M$71:$M$80</c:f>
              <c:numCache>
                <c:formatCode>0.00%</c:formatCode>
                <c:ptCount val="10"/>
                <c:pt idx="0">
                  <c:v>0.4345</c:v>
                </c:pt>
                <c:pt idx="1">
                  <c:v>0.43880000000000002</c:v>
                </c:pt>
                <c:pt idx="2">
                  <c:v>0.39860000000000001</c:v>
                </c:pt>
                <c:pt idx="3">
                  <c:v>0.44850000000000001</c:v>
                </c:pt>
                <c:pt idx="4">
                  <c:v>0.49759999999999999</c:v>
                </c:pt>
                <c:pt idx="5">
                  <c:v>0.48359999999999997</c:v>
                </c:pt>
                <c:pt idx="6">
                  <c:v>0.49609999999999999</c:v>
                </c:pt>
                <c:pt idx="7">
                  <c:v>0.498</c:v>
                </c:pt>
                <c:pt idx="8">
                  <c:v>0.49809999999999999</c:v>
                </c:pt>
                <c:pt idx="9">
                  <c:v>0.48080000000000001</c:v>
                </c:pt>
              </c:numCache>
            </c:numRef>
          </c:val>
        </c:ser>
        <c:marker val="1"/>
        <c:axId val="94555520"/>
        <c:axId val="94565504"/>
      </c:lineChart>
      <c:catAx>
        <c:axId val="9455552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4565504"/>
        <c:crosses val="autoZero"/>
        <c:auto val="1"/>
        <c:lblAlgn val="ctr"/>
        <c:lblOffset val="100"/>
      </c:catAx>
      <c:valAx>
        <c:axId val="94565504"/>
        <c:scaling>
          <c:orientation val="minMax"/>
          <c:min val="0.2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4555520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400"/>
            </a:pPr>
            <a:r>
              <a:rPr lang="en-NZ" sz="1400"/>
              <a:t>Fours and</a:t>
            </a:r>
            <a:r>
              <a:rPr lang="en-NZ" sz="1400" baseline="0"/>
              <a:t> sixes b</a:t>
            </a:r>
            <a:r>
              <a:rPr lang="en-NZ" sz="1400"/>
              <a:t>oundaries</a:t>
            </a:r>
            <a:r>
              <a:rPr lang="en-NZ" sz="1400" baseline="0"/>
              <a:t> % compared over 10 years</a:t>
            </a:r>
            <a:endParaRPr lang="en-NZ" sz="1400"/>
          </a:p>
        </c:rich>
      </c:tx>
      <c:layout/>
    </c:title>
    <c:plotArea>
      <c:layout>
        <c:manualLayout>
          <c:layoutTarget val="inner"/>
          <c:xMode val="edge"/>
          <c:yMode val="edge"/>
          <c:x val="9.4680882281019271E-2"/>
          <c:y val="0.16248409247351545"/>
          <c:w val="0.76467729577281129"/>
          <c:h val="0.73068582845054875"/>
        </c:manualLayout>
      </c:layout>
      <c:lineChart>
        <c:grouping val="standard"/>
        <c:ser>
          <c:idx val="0"/>
          <c:order val="0"/>
          <c:tx>
            <c:strRef>
              <c:f>Sheet1!$J$133</c:f>
              <c:strCache>
                <c:ptCount val="1"/>
                <c:pt idx="0">
                  <c:v>Four</c:v>
                </c:pt>
              </c:strCache>
            </c:strRef>
          </c:tx>
          <c:marker>
            <c:symbol val="diamond"/>
            <c:size val="4"/>
            <c:spPr>
              <a:solidFill>
                <a:schemeClr val="tx1"/>
              </a:solidFill>
            </c:spPr>
          </c:marker>
          <c:dLbls>
            <c:dLbl>
              <c:idx val="0"/>
              <c:layout>
                <c:manualLayout>
                  <c:x val="-1.4492753623188409E-2"/>
                  <c:y val="6.3965884861407279E-2"/>
                </c:manualLayout>
              </c:layout>
              <c:showVal val="1"/>
            </c:dLbl>
            <c:dLbl>
              <c:idx val="1"/>
              <c:layout>
                <c:manualLayout>
                  <c:x val="-2.0703933747411984E-2"/>
                  <c:y val="4.6908315565031999E-2"/>
                </c:manualLayout>
              </c:layout>
              <c:showVal val="1"/>
            </c:dLbl>
            <c:dLbl>
              <c:idx val="2"/>
              <c:layout>
                <c:manualLayout>
                  <c:x val="-2.6915113871635612E-2"/>
                  <c:y val="5.5437100213219632E-2"/>
                </c:manualLayout>
              </c:layout>
              <c:showVal val="1"/>
            </c:dLbl>
            <c:dLbl>
              <c:idx val="3"/>
              <c:layout>
                <c:manualLayout>
                  <c:x val="-1.6563146997929684E-2"/>
                  <c:y val="3.4115138592750581E-2"/>
                </c:manualLayout>
              </c:layout>
              <c:showVal val="1"/>
            </c:dLbl>
            <c:dLbl>
              <c:idx val="4"/>
              <c:layout>
                <c:manualLayout>
                  <c:x val="-3.1055900621117953E-2"/>
                  <c:y val="5.5437100213219632E-2"/>
                </c:manualLayout>
              </c:layout>
              <c:showVal val="1"/>
            </c:dLbl>
            <c:dLbl>
              <c:idx val="5"/>
              <c:layout>
                <c:manualLayout>
                  <c:x val="-3.7267080745341616E-2"/>
                  <c:y val="4.6908315565031972E-2"/>
                </c:manualLayout>
              </c:layout>
              <c:showVal val="1"/>
            </c:dLbl>
            <c:txPr>
              <a:bodyPr/>
              <a:lstStyle/>
              <a:p>
                <a:pPr>
                  <a:defRPr sz="900" b="1"/>
                </a:pPr>
                <a:endParaRPr lang="en-US"/>
              </a:p>
            </c:txPr>
            <c:showVal val="1"/>
          </c:dLbls>
          <c:cat>
            <c:strRef>
              <c:f>Sheet1!$I$134:$I$139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Central</c:v>
                </c:pt>
                <c:pt idx="3">
                  <c:v>Northern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Sheet1!$J$134:$J$139</c:f>
              <c:numCache>
                <c:formatCode>0.00%</c:formatCode>
                <c:ptCount val="6"/>
                <c:pt idx="0">
                  <c:v>0.35792561912158083</c:v>
                </c:pt>
                <c:pt idx="1">
                  <c:v>0.35204798950229638</c:v>
                </c:pt>
                <c:pt idx="2">
                  <c:v>0.36426947816414373</c:v>
                </c:pt>
                <c:pt idx="3">
                  <c:v>0.33604541154210027</c:v>
                </c:pt>
                <c:pt idx="4">
                  <c:v>0.35543163981825693</c:v>
                </c:pt>
                <c:pt idx="5">
                  <c:v>0.3587306789010869</c:v>
                </c:pt>
              </c:numCache>
            </c:numRef>
          </c:val>
        </c:ser>
        <c:ser>
          <c:idx val="1"/>
          <c:order val="1"/>
          <c:tx>
            <c:strRef>
              <c:f>Sheet1!$K$133</c:f>
              <c:strCache>
                <c:ptCount val="1"/>
                <c:pt idx="0">
                  <c:v>Six</c:v>
                </c:pt>
              </c:strCache>
            </c:strRef>
          </c:tx>
          <c:marker>
            <c:symbol val="diamond"/>
            <c:size val="4"/>
            <c:spPr>
              <a:solidFill>
                <a:sysClr val="windowText" lastClr="000000"/>
              </a:solidFill>
            </c:spPr>
          </c:marker>
          <c:dLbls>
            <c:dLbl>
              <c:idx val="0"/>
              <c:layout>
                <c:manualLayout>
                  <c:x val="-3.1055900621118022E-2"/>
                  <c:y val="-4.2643923240938186E-2"/>
                </c:manualLayout>
              </c:layout>
              <c:showVal val="1"/>
            </c:dLbl>
            <c:dLbl>
              <c:idx val="1"/>
              <c:layout>
                <c:manualLayout>
                  <c:x val="-1.0351966873705961E-2"/>
                  <c:y val="-4.6908315565031972E-2"/>
                </c:manualLayout>
              </c:layout>
              <c:showVal val="1"/>
            </c:dLbl>
            <c:dLbl>
              <c:idx val="2"/>
              <c:layout>
                <c:manualLayout>
                  <c:x val="-4.140786749482402E-3"/>
                  <c:y val="-5.5437100213219632E-2"/>
                </c:manualLayout>
              </c:layout>
              <c:showVal val="1"/>
            </c:dLbl>
            <c:dLbl>
              <c:idx val="3"/>
              <c:layout>
                <c:manualLayout>
                  <c:x val="-2.4844720496894485E-2"/>
                  <c:y val="-6.3965884861407279E-2"/>
                </c:manualLayout>
              </c:layout>
              <c:showVal val="1"/>
            </c:dLbl>
            <c:dLbl>
              <c:idx val="4"/>
              <c:layout>
                <c:manualLayout>
                  <c:x val="-4.347826086956514E-2"/>
                  <c:y val="-4.264392324093811E-2"/>
                </c:manualLayout>
              </c:layout>
              <c:showVal val="1"/>
            </c:dLbl>
            <c:dLbl>
              <c:idx val="5"/>
              <c:layout>
                <c:manualLayout>
                  <c:x val="-3.5196687370600409E-2"/>
                  <c:y val="-5.1172707889125812E-2"/>
                </c:manualLayout>
              </c:layout>
              <c:showVal val="1"/>
            </c:dLbl>
            <c:txPr>
              <a:bodyPr/>
              <a:lstStyle/>
              <a:p>
                <a:pPr>
                  <a:defRPr sz="900" b="1"/>
                </a:pPr>
                <a:endParaRPr lang="en-US"/>
              </a:p>
            </c:txPr>
            <c:showVal val="1"/>
          </c:dLbls>
          <c:cat>
            <c:strRef>
              <c:f>Sheet1!$I$134:$I$139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Central</c:v>
                </c:pt>
                <c:pt idx="3">
                  <c:v>Northern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Sheet1!$K$134:$K$139</c:f>
              <c:numCache>
                <c:formatCode>0.00%</c:formatCode>
                <c:ptCount val="6"/>
                <c:pt idx="0">
                  <c:v>0.12762101993269478</c:v>
                </c:pt>
                <c:pt idx="1">
                  <c:v>0.10938232261692754</c:v>
                </c:pt>
                <c:pt idx="2">
                  <c:v>0.12274507907336654</c:v>
                </c:pt>
                <c:pt idx="3">
                  <c:v>0.1021759697256386</c:v>
                </c:pt>
                <c:pt idx="4">
                  <c:v>0.1127633209417596</c:v>
                </c:pt>
                <c:pt idx="5">
                  <c:v>9.4052105521874485E-2</c:v>
                </c:pt>
              </c:numCache>
            </c:numRef>
          </c:val>
        </c:ser>
        <c:marker val="1"/>
        <c:axId val="116234112"/>
        <c:axId val="116235648"/>
      </c:lineChart>
      <c:catAx>
        <c:axId val="116234112"/>
        <c:scaling>
          <c:orientation val="minMax"/>
        </c:scaling>
        <c:axPos val="b"/>
        <c:tickLblPos val="nextTo"/>
        <c:crossAx val="116235648"/>
        <c:crosses val="autoZero"/>
        <c:auto val="1"/>
        <c:lblAlgn val="ctr"/>
        <c:lblOffset val="100"/>
      </c:catAx>
      <c:valAx>
        <c:axId val="116235648"/>
        <c:scaling>
          <c:orientation val="minMax"/>
          <c:min val="0.05"/>
        </c:scaling>
        <c:axPos val="l"/>
        <c:majorGridlines/>
        <c:numFmt formatCode="0.00%" sourceLinked="1"/>
        <c:tickLblPos val="nextTo"/>
        <c:crossAx val="116234112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88420289855072454"/>
          <c:y val="0.34186390880244483"/>
          <c:w val="0.10337474120082819"/>
          <c:h val="0.39729563655289357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400"/>
            </a:pPr>
            <a:r>
              <a:rPr lang="en-NZ" sz="1400"/>
              <a:t>All</a:t>
            </a:r>
            <a:r>
              <a:rPr lang="en-NZ" sz="1400" baseline="0"/>
              <a:t> boundaries as % of total runs</a:t>
            </a:r>
            <a:endParaRPr lang="en-NZ" sz="1400"/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strRef>
              <c:f>Sheet1!$B$154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900" b="1"/>
                </a:pPr>
                <a:endParaRPr lang="en-US"/>
              </a:p>
            </c:txPr>
            <c:showVal val="1"/>
          </c:dLbls>
          <c:cat>
            <c:strRef>
              <c:f>Sheet1!$A$155:$A$160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Central</c:v>
                </c:pt>
                <c:pt idx="3">
                  <c:v>Northern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Sheet1!$B$155:$B$160</c:f>
              <c:numCache>
                <c:formatCode>0.00%</c:formatCode>
                <c:ptCount val="6"/>
                <c:pt idx="0">
                  <c:v>0.48554663905427564</c:v>
                </c:pt>
                <c:pt idx="1">
                  <c:v>0.46143031211922392</c:v>
                </c:pt>
                <c:pt idx="2">
                  <c:v>0.4870145572375103</c:v>
                </c:pt>
                <c:pt idx="3">
                  <c:v>0.43822138126773885</c:v>
                </c:pt>
                <c:pt idx="4">
                  <c:v>0.46819496076001654</c:v>
                </c:pt>
                <c:pt idx="5">
                  <c:v>0.45278278442296138</c:v>
                </c:pt>
              </c:numCache>
            </c:numRef>
          </c:val>
        </c:ser>
        <c:ser>
          <c:idx val="0"/>
          <c:order val="0"/>
          <c:tx>
            <c:strRef>
              <c:f>Sheet1!$B$154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4"/>
            <c:spPr>
              <a:solidFill>
                <a:srgbClr val="FF0000"/>
              </a:solidFill>
            </c:spPr>
          </c:marker>
          <c:cat>
            <c:strRef>
              <c:f>Sheet1!$A$155:$A$160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Central</c:v>
                </c:pt>
                <c:pt idx="3">
                  <c:v>Northern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Sheet1!$B$155:$B$160</c:f>
              <c:numCache>
                <c:formatCode>0.00%</c:formatCode>
                <c:ptCount val="6"/>
                <c:pt idx="0">
                  <c:v>0.48554663905427564</c:v>
                </c:pt>
                <c:pt idx="1">
                  <c:v>0.46143031211922392</c:v>
                </c:pt>
                <c:pt idx="2">
                  <c:v>0.4870145572375103</c:v>
                </c:pt>
                <c:pt idx="3">
                  <c:v>0.43822138126773885</c:v>
                </c:pt>
                <c:pt idx="4">
                  <c:v>0.46819496076001654</c:v>
                </c:pt>
                <c:pt idx="5">
                  <c:v>0.45278278442296138</c:v>
                </c:pt>
              </c:numCache>
            </c:numRef>
          </c:val>
        </c:ser>
        <c:marker val="1"/>
        <c:axId val="116293632"/>
        <c:axId val="116295552"/>
      </c:lineChart>
      <c:catAx>
        <c:axId val="116293632"/>
        <c:scaling>
          <c:orientation val="minMax"/>
        </c:scaling>
        <c:axPos val="b"/>
        <c:tickLblPos val="nextTo"/>
        <c:crossAx val="116295552"/>
        <c:crosses val="autoZero"/>
        <c:auto val="1"/>
        <c:lblAlgn val="ctr"/>
        <c:lblOffset val="100"/>
      </c:catAx>
      <c:valAx>
        <c:axId val="116295552"/>
        <c:scaling>
          <c:orientation val="minMax"/>
          <c:min val="0.4"/>
        </c:scaling>
        <c:axPos val="l"/>
        <c:majorGridlines/>
        <c:numFmt formatCode="0.00%" sourceLinked="1"/>
        <c:tickLblPos val="nextTo"/>
        <c:crossAx val="116293632"/>
        <c:crosses val="autoZero"/>
        <c:crossBetween val="between"/>
        <c:majorUnit val="2.0000000000000011E-2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Fours</a:t>
            </a:r>
            <a:r>
              <a:rPr lang="en-NZ" sz="1200" baseline="0"/>
              <a:t> and sixes as a percentage of runs scored</a:t>
            </a:r>
            <a:endParaRPr lang="en-NZ" sz="1200"/>
          </a:p>
        </c:rich>
      </c:tx>
      <c:layout/>
    </c:title>
    <c:plotArea>
      <c:layout>
        <c:manualLayout>
          <c:layoutTarget val="inner"/>
          <c:xMode val="edge"/>
          <c:yMode val="edge"/>
          <c:x val="0.10424539021229941"/>
          <c:y val="0.12558196466740962"/>
          <c:w val="0.77632951260839245"/>
          <c:h val="0.71817381296015492"/>
        </c:manualLayout>
      </c:layout>
      <c:lineChart>
        <c:grouping val="standard"/>
        <c:ser>
          <c:idx val="0"/>
          <c:order val="0"/>
          <c:tx>
            <c:strRef>
              <c:f>Sheet1!$J$133</c:f>
              <c:strCache>
                <c:ptCount val="1"/>
                <c:pt idx="0">
                  <c:v>Four</c:v>
                </c:pt>
              </c:strCache>
            </c:strRef>
          </c:tx>
          <c:spPr>
            <a:ln w="22225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6.3291139240506347E-2"/>
                  <c:y val="5.5684454756380508E-2"/>
                </c:manualLayout>
              </c:layout>
              <c:spPr/>
              <c:txPr>
                <a:bodyPr/>
                <a:lstStyle/>
                <a:p>
                  <a:pPr>
                    <a:defRPr sz="900"/>
                  </a:pPr>
                  <a:endParaRPr lang="en-US"/>
                </a:p>
              </c:txPr>
              <c:showVal val="1"/>
            </c:dLbl>
            <c:dLbl>
              <c:idx val="1"/>
              <c:layout>
                <c:manualLayout>
                  <c:x val="-3.7974683544303799E-2"/>
                  <c:y val="5.5684454756380487E-2"/>
                </c:manualLayout>
              </c:layout>
              <c:spPr/>
              <c:txPr>
                <a:bodyPr/>
                <a:lstStyle/>
                <a:p>
                  <a:pPr>
                    <a:defRPr sz="900"/>
                  </a:pPr>
                  <a:endParaRPr lang="en-US"/>
                </a:p>
              </c:txPr>
              <c:showVal val="1"/>
            </c:dLbl>
            <c:dLbl>
              <c:idx val="2"/>
              <c:layout>
                <c:manualLayout>
                  <c:x val="-2.7848101265822784E-2"/>
                  <c:y val="6.4965197215777259E-2"/>
                </c:manualLayout>
              </c:layout>
              <c:spPr/>
              <c:txPr>
                <a:bodyPr/>
                <a:lstStyle/>
                <a:p>
                  <a:pPr>
                    <a:defRPr sz="900"/>
                  </a:pPr>
                  <a:endParaRPr lang="en-US"/>
                </a:p>
              </c:txPr>
              <c:showVal val="1"/>
            </c:dLbl>
            <c:dLbl>
              <c:idx val="3"/>
              <c:layout>
                <c:manualLayout>
                  <c:x val="-1.5189873417721518E-2"/>
                  <c:y val="4.6403712296983757E-2"/>
                </c:manualLayout>
              </c:layout>
              <c:spPr/>
              <c:txPr>
                <a:bodyPr/>
                <a:lstStyle/>
                <a:p>
                  <a:pPr>
                    <a:defRPr sz="900"/>
                  </a:pPr>
                  <a:endParaRPr lang="en-US"/>
                </a:p>
              </c:txPr>
              <c:showVal val="1"/>
            </c:dLbl>
            <c:dLbl>
              <c:idx val="4"/>
              <c:layout>
                <c:manualLayout>
                  <c:x val="-3.5443037974683546E-2"/>
                  <c:y val="6.4965197215777259E-2"/>
                </c:manualLayout>
              </c:layout>
              <c:spPr/>
              <c:txPr>
                <a:bodyPr/>
                <a:lstStyle/>
                <a:p>
                  <a:pPr>
                    <a:defRPr sz="900"/>
                  </a:pPr>
                  <a:endParaRPr lang="en-US"/>
                </a:p>
              </c:txPr>
              <c:showVal val="1"/>
            </c:dLbl>
            <c:dLbl>
              <c:idx val="5"/>
              <c:layout>
                <c:manualLayout>
                  <c:x val="-4.0506329113924051E-2"/>
                  <c:y val="3.7122969837587026E-2"/>
                </c:manualLayout>
              </c:layout>
              <c:spPr/>
              <c:txPr>
                <a:bodyPr/>
                <a:lstStyle/>
                <a:p>
                  <a:pPr>
                    <a:defRPr sz="900"/>
                  </a:pPr>
                  <a:endParaRPr lang="en-US"/>
                </a:p>
              </c:txPr>
              <c:showVal val="1"/>
            </c:dLbl>
            <c:showVal val="1"/>
          </c:dLbls>
          <c:cat>
            <c:strRef>
              <c:f>Sheet1!$I$134:$I$139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Central</c:v>
                </c:pt>
                <c:pt idx="3">
                  <c:v>Northern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Sheet1!$J$134:$J$139</c:f>
              <c:numCache>
                <c:formatCode>0.00%</c:formatCode>
                <c:ptCount val="6"/>
                <c:pt idx="0">
                  <c:v>0.35792561912158083</c:v>
                </c:pt>
                <c:pt idx="1">
                  <c:v>0.35204798950229638</c:v>
                </c:pt>
                <c:pt idx="2">
                  <c:v>0.36426947816414373</c:v>
                </c:pt>
                <c:pt idx="3">
                  <c:v>0.33604541154210027</c:v>
                </c:pt>
                <c:pt idx="4">
                  <c:v>0.35543163981825693</c:v>
                </c:pt>
                <c:pt idx="5">
                  <c:v>0.3587306789010869</c:v>
                </c:pt>
              </c:numCache>
            </c:numRef>
          </c:val>
        </c:ser>
        <c:ser>
          <c:idx val="1"/>
          <c:order val="1"/>
          <c:tx>
            <c:strRef>
              <c:f>Sheet1!$K$133</c:f>
              <c:strCache>
                <c:ptCount val="1"/>
                <c:pt idx="0">
                  <c:v>Six</c:v>
                </c:pt>
              </c:strCache>
            </c:strRef>
          </c:tx>
          <c:marker>
            <c:symbol val="diamond"/>
            <c:size val="4"/>
            <c:spPr>
              <a:solidFill>
                <a:schemeClr val="tx1"/>
              </a:solidFill>
            </c:spPr>
          </c:marker>
          <c:dLbls>
            <c:dLbl>
              <c:idx val="0"/>
              <c:layout>
                <c:manualLayout>
                  <c:x val="-4.810126582278481E-2"/>
                  <c:y val="-4.6403712296983757E-2"/>
                </c:manualLayout>
              </c:layout>
              <c:showVal val="1"/>
            </c:dLbl>
            <c:dLbl>
              <c:idx val="1"/>
              <c:layout>
                <c:manualLayout>
                  <c:x val="-4.810126582278481E-2"/>
                  <c:y val="5.5684454756380508E-2"/>
                </c:manualLayout>
              </c:layout>
              <c:showVal val="1"/>
            </c:dLbl>
            <c:dLbl>
              <c:idx val="2"/>
              <c:layout>
                <c:manualLayout>
                  <c:x val="-6.5822784810126586E-2"/>
                  <c:y val="-4.6403712296983757E-2"/>
                </c:manualLayout>
              </c:layout>
              <c:showVal val="1"/>
            </c:dLbl>
            <c:dLbl>
              <c:idx val="3"/>
              <c:layout>
                <c:manualLayout>
                  <c:x val="-4.810126582278481E-2"/>
                  <c:y val="6.0324825986078884E-2"/>
                </c:manualLayout>
              </c:layout>
              <c:showVal val="1"/>
            </c:dLbl>
            <c:dLbl>
              <c:idx val="4"/>
              <c:layout>
                <c:manualLayout>
                  <c:x val="-4.810126582278481E-2"/>
                  <c:y val="-6.0324825986078884E-2"/>
                </c:manualLayout>
              </c:layout>
              <c:showVal val="1"/>
            </c:dLbl>
            <c:dLbl>
              <c:idx val="5"/>
              <c:layout>
                <c:manualLayout>
                  <c:x val="-5.0632911392405063E-2"/>
                  <c:y val="5.5684454756380598E-2"/>
                </c:manualLayout>
              </c:layout>
              <c:showVal val="1"/>
            </c:dLbl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Sheet1!$I$134:$I$139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Central</c:v>
                </c:pt>
                <c:pt idx="3">
                  <c:v>Northern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Sheet1!$K$134:$K$139</c:f>
              <c:numCache>
                <c:formatCode>0.00%</c:formatCode>
                <c:ptCount val="6"/>
                <c:pt idx="0">
                  <c:v>0.12762101993269478</c:v>
                </c:pt>
                <c:pt idx="1">
                  <c:v>0.10938232261692754</c:v>
                </c:pt>
                <c:pt idx="2">
                  <c:v>0.12274507907336654</c:v>
                </c:pt>
                <c:pt idx="3">
                  <c:v>0.1021759697256386</c:v>
                </c:pt>
                <c:pt idx="4">
                  <c:v>0.1127633209417596</c:v>
                </c:pt>
                <c:pt idx="5">
                  <c:v>9.4052105521874485E-2</c:v>
                </c:pt>
              </c:numCache>
            </c:numRef>
          </c:val>
        </c:ser>
        <c:marker val="1"/>
        <c:axId val="104106240"/>
        <c:axId val="104138240"/>
      </c:lineChart>
      <c:catAx>
        <c:axId val="104106240"/>
        <c:scaling>
          <c:orientation val="minMax"/>
        </c:scaling>
        <c:axPos val="b"/>
        <c:tickLblPos val="nextTo"/>
        <c:crossAx val="104138240"/>
        <c:crosses val="autoZero"/>
        <c:auto val="1"/>
        <c:lblAlgn val="ctr"/>
        <c:lblOffset val="100"/>
      </c:catAx>
      <c:valAx>
        <c:axId val="104138240"/>
        <c:scaling>
          <c:orientation val="minMax"/>
        </c:scaling>
        <c:axPos val="l"/>
        <c:majorGridlines/>
        <c:numFmt formatCode="0.00%" sourceLinked="1"/>
        <c:tickLblPos val="nextTo"/>
        <c:crossAx val="104106240"/>
        <c:crosses val="autoZero"/>
        <c:crossBetween val="between"/>
      </c:valAx>
      <c:spPr>
        <a:noFill/>
        <a:ln w="1270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88057410545200843"/>
          <c:y val="0.23570564700294133"/>
          <c:w val="0.10275909498654441"/>
          <c:h val="0.38504850466777502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All</a:t>
            </a:r>
            <a:r>
              <a:rPr lang="en-NZ" sz="1200" baseline="0"/>
              <a:t> boundaries as a percentage of runs scored</a:t>
            </a:r>
            <a:endParaRPr lang="en-NZ" sz="1200"/>
          </a:p>
        </c:rich>
      </c:tx>
      <c:layout>
        <c:manualLayout>
          <c:xMode val="edge"/>
          <c:yMode val="edge"/>
          <c:x val="0.17561811023622048"/>
          <c:y val="3.2407407407407406E-2"/>
        </c:manualLayout>
      </c:layout>
    </c:title>
    <c:plotArea>
      <c:layout/>
      <c:lineChart>
        <c:grouping val="standard"/>
        <c:ser>
          <c:idx val="0"/>
          <c:order val="0"/>
          <c:spPr>
            <a:ln w="22225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4.7222222222222221E-2"/>
                  <c:y val="-6.0185185185185161E-2"/>
                </c:manualLayout>
              </c:layout>
              <c:showVal val="1"/>
            </c:dLbl>
            <c:dLbl>
              <c:idx val="1"/>
              <c:layout>
                <c:manualLayout>
                  <c:x val="-7.7777777777777779E-2"/>
                  <c:y val="6.4814814814814811E-2"/>
                </c:manualLayout>
              </c:layout>
              <c:showVal val="1"/>
            </c:dLbl>
            <c:dLbl>
              <c:idx val="2"/>
              <c:layout>
                <c:manualLayout>
                  <c:x val="-5.0000000000000051E-2"/>
                  <c:y val="8.7962962962962965E-2"/>
                </c:manualLayout>
              </c:layout>
              <c:showVal val="1"/>
            </c:dLbl>
            <c:dLbl>
              <c:idx val="3"/>
              <c:layout>
                <c:manualLayout>
                  <c:x val="-3.888888888888889E-2"/>
                  <c:y val="-9.2592592592592574E-2"/>
                </c:manualLayout>
              </c:layout>
              <c:showVal val="1"/>
            </c:dLbl>
            <c:dLbl>
              <c:idx val="4"/>
              <c:layout>
                <c:manualLayout>
                  <c:x val="-6.1111111111111213E-2"/>
                  <c:y val="7.8703703703703706E-2"/>
                </c:manualLayout>
              </c:layout>
              <c:showVal val="1"/>
            </c:dLbl>
            <c:dLbl>
              <c:idx val="5"/>
              <c:layout>
                <c:manualLayout>
                  <c:x val="-4.7222222222222221E-2"/>
                  <c:y val="-6.944444444444442E-2"/>
                </c:manualLayout>
              </c:layout>
              <c:showVal val="1"/>
            </c:dLbl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Sheet1!$A$142:$A$147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Central</c:v>
                </c:pt>
                <c:pt idx="3">
                  <c:v>Northern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Sheet1!$B$142:$B$147</c:f>
              <c:numCache>
                <c:formatCode>0.00%</c:formatCode>
                <c:ptCount val="6"/>
                <c:pt idx="0">
                  <c:v>0.48554663905427564</c:v>
                </c:pt>
                <c:pt idx="1">
                  <c:v>0.46143031211922392</c:v>
                </c:pt>
                <c:pt idx="2">
                  <c:v>0.4870145572375103</c:v>
                </c:pt>
                <c:pt idx="3">
                  <c:v>0.43822138126773885</c:v>
                </c:pt>
                <c:pt idx="4">
                  <c:v>0.46819496076001654</c:v>
                </c:pt>
                <c:pt idx="5">
                  <c:v>0.45278278442296138</c:v>
                </c:pt>
              </c:numCache>
            </c:numRef>
          </c:val>
        </c:ser>
        <c:marker val="1"/>
        <c:axId val="134167936"/>
        <c:axId val="134624384"/>
      </c:lineChart>
      <c:catAx>
        <c:axId val="134167936"/>
        <c:scaling>
          <c:orientation val="minMax"/>
        </c:scaling>
        <c:axPos val="b"/>
        <c:tickLblPos val="nextTo"/>
        <c:crossAx val="134624384"/>
        <c:crosses val="autoZero"/>
        <c:auto val="1"/>
        <c:lblAlgn val="ctr"/>
        <c:lblOffset val="100"/>
      </c:catAx>
      <c:valAx>
        <c:axId val="134624384"/>
        <c:scaling>
          <c:orientation val="minMax"/>
          <c:min val="0.2"/>
        </c:scaling>
        <c:axPos val="l"/>
        <c:majorGridlines/>
        <c:numFmt formatCode="0.00%" sourceLinked="1"/>
        <c:tickLblPos val="nextTo"/>
        <c:crossAx val="134167936"/>
        <c:crosses val="autoZero"/>
        <c:crossBetween val="between"/>
      </c:valAx>
      <c:spPr>
        <a:noFill/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184</xdr:row>
      <xdr:rowOff>69850</xdr:rowOff>
    </xdr:from>
    <xdr:to>
      <xdr:col>11</xdr:col>
      <xdr:colOff>431800</xdr:colOff>
      <xdr:row>198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200</xdr:row>
      <xdr:rowOff>44450</xdr:rowOff>
    </xdr:from>
    <xdr:to>
      <xdr:col>12</xdr:col>
      <xdr:colOff>95250</xdr:colOff>
      <xdr:row>216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162</xdr:row>
      <xdr:rowOff>152400</xdr:rowOff>
    </xdr:from>
    <xdr:to>
      <xdr:col>10</xdr:col>
      <xdr:colOff>520700</xdr:colOff>
      <xdr:row>179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647700</xdr:colOff>
      <xdr:row>163</xdr:row>
      <xdr:rowOff>0</xdr:rowOff>
    </xdr:from>
    <xdr:to>
      <xdr:col>19</xdr:col>
      <xdr:colOff>304800</xdr:colOff>
      <xdr:row>178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140</xdr:row>
      <xdr:rowOff>6350</xdr:rowOff>
    </xdr:from>
    <xdr:to>
      <xdr:col>15</xdr:col>
      <xdr:colOff>444500</xdr:colOff>
      <xdr:row>154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61"/>
  <sheetViews>
    <sheetView tabSelected="1" topLeftCell="I136" workbookViewId="0">
      <selection activeCell="Y139" sqref="Y139"/>
    </sheetView>
  </sheetViews>
  <sheetFormatPr defaultRowHeight="14.5"/>
  <cols>
    <col min="1" max="1" width="12" customWidth="1"/>
    <col min="2" max="2" width="7" customWidth="1"/>
    <col min="3" max="3" width="6.6328125" customWidth="1"/>
    <col min="4" max="4" width="7.90625" customWidth="1"/>
    <col min="5" max="5" width="7.453125" customWidth="1"/>
    <col min="6" max="6" width="8" customWidth="1"/>
    <col min="7" max="7" width="7.36328125" customWidth="1"/>
    <col min="8" max="8" width="3.6328125" customWidth="1"/>
    <col min="9" max="9" width="11.6328125" customWidth="1"/>
    <col min="12" max="12" width="10.1796875" customWidth="1"/>
  </cols>
  <sheetData>
    <row r="1" spans="1:15">
      <c r="A1" s="1" t="s">
        <v>0</v>
      </c>
      <c r="B1" s="2"/>
      <c r="C1" s="2"/>
      <c r="D1" s="2"/>
      <c r="E1" s="2"/>
      <c r="F1" s="2"/>
      <c r="G1" s="2"/>
      <c r="I1" s="20" t="s">
        <v>17</v>
      </c>
      <c r="J1" s="2"/>
      <c r="K1" s="2"/>
      <c r="L1" s="2"/>
      <c r="M1" s="2"/>
      <c r="N1" s="2"/>
      <c r="O1" s="2"/>
    </row>
    <row r="2" spans="1:15">
      <c r="A2" s="3" t="s">
        <v>1</v>
      </c>
      <c r="B2" s="4" t="s">
        <v>2</v>
      </c>
      <c r="C2" s="4" t="s">
        <v>3</v>
      </c>
      <c r="D2" s="4" t="s">
        <v>4</v>
      </c>
      <c r="E2" s="4" t="s">
        <v>4</v>
      </c>
      <c r="F2" s="4" t="s">
        <v>5</v>
      </c>
      <c r="G2" s="4" t="s">
        <v>6</v>
      </c>
      <c r="I2" s="21" t="s">
        <v>1</v>
      </c>
      <c r="J2" s="22" t="s">
        <v>2</v>
      </c>
      <c r="K2" s="22" t="s">
        <v>3</v>
      </c>
      <c r="L2" s="22" t="s">
        <v>4</v>
      </c>
      <c r="M2" s="23" t="s">
        <v>14</v>
      </c>
      <c r="N2" s="23" t="s">
        <v>5</v>
      </c>
      <c r="O2" s="4" t="s">
        <v>6</v>
      </c>
    </row>
    <row r="3" spans="1:15">
      <c r="A3" s="5" t="s">
        <v>9</v>
      </c>
      <c r="B3" s="6">
        <v>2066</v>
      </c>
      <c r="C3" s="6">
        <v>178</v>
      </c>
      <c r="D3" s="7">
        <f t="shared" ref="D3:D9" si="0">C3*4/B3</f>
        <v>0.34462729912875123</v>
      </c>
      <c r="E3" s="8">
        <v>29</v>
      </c>
      <c r="F3" s="7">
        <f t="shared" ref="F3:F9" si="1">E3*6/B3</f>
        <v>8.422071636011616E-2</v>
      </c>
      <c r="G3" s="9">
        <f t="shared" ref="G3:G9" si="2">D3+F3</f>
        <v>0.42884801548886742</v>
      </c>
      <c r="I3" s="15" t="s">
        <v>9</v>
      </c>
      <c r="J3" s="16">
        <v>2180</v>
      </c>
      <c r="K3" s="24">
        <v>182</v>
      </c>
      <c r="L3" s="7">
        <f t="shared" ref="L3:L9" si="3">K3*4/J3</f>
        <v>0.33394495412844039</v>
      </c>
      <c r="M3" s="24">
        <v>57</v>
      </c>
      <c r="N3" s="7">
        <f t="shared" ref="N3:N9" si="4">M3*6/J3</f>
        <v>0.15688073394495414</v>
      </c>
      <c r="O3" s="9">
        <f t="shared" ref="O3:O9" si="5">L3+N3</f>
        <v>0.49082568807339455</v>
      </c>
    </row>
    <row r="4" spans="1:15">
      <c r="A4" s="5" t="s">
        <v>10</v>
      </c>
      <c r="B4" s="6">
        <v>2283</v>
      </c>
      <c r="C4" s="6">
        <v>195</v>
      </c>
      <c r="D4" s="7">
        <f t="shared" si="0"/>
        <v>0.34165571616294349</v>
      </c>
      <c r="E4" s="8">
        <v>44</v>
      </c>
      <c r="F4" s="7">
        <f t="shared" si="1"/>
        <v>0.11563731931668857</v>
      </c>
      <c r="G4" s="9">
        <f t="shared" si="2"/>
        <v>0.45729303547963207</v>
      </c>
      <c r="I4" s="15" t="s">
        <v>10</v>
      </c>
      <c r="J4" s="16">
        <v>2039</v>
      </c>
      <c r="K4" s="24">
        <v>169</v>
      </c>
      <c r="L4" s="7">
        <f t="shared" si="3"/>
        <v>0.33153506620892592</v>
      </c>
      <c r="M4" s="24">
        <v>38</v>
      </c>
      <c r="N4" s="7">
        <f t="shared" si="4"/>
        <v>0.1118195193722413</v>
      </c>
      <c r="O4" s="9">
        <f t="shared" si="5"/>
        <v>0.44335458558116725</v>
      </c>
    </row>
    <row r="5" spans="1:15">
      <c r="A5" s="5" t="s">
        <v>7</v>
      </c>
      <c r="B5" s="6">
        <v>2445</v>
      </c>
      <c r="C5" s="6">
        <v>248</v>
      </c>
      <c r="D5" s="7">
        <f t="shared" si="0"/>
        <v>0.40572597137014316</v>
      </c>
      <c r="E5" s="8">
        <v>26</v>
      </c>
      <c r="F5" s="7">
        <f t="shared" si="1"/>
        <v>6.3803680981595098E-2</v>
      </c>
      <c r="G5" s="9">
        <f t="shared" si="2"/>
        <v>0.46952965235173827</v>
      </c>
      <c r="I5" s="15" t="s">
        <v>15</v>
      </c>
      <c r="J5" s="16">
        <v>1329</v>
      </c>
      <c r="K5" s="24">
        <v>134</v>
      </c>
      <c r="L5" s="7">
        <f t="shared" si="3"/>
        <v>0.40331075996990218</v>
      </c>
      <c r="M5" s="24">
        <v>15</v>
      </c>
      <c r="N5" s="7">
        <f t="shared" si="4"/>
        <v>6.772009029345373E-2</v>
      </c>
      <c r="O5" s="9">
        <f t="shared" si="5"/>
        <v>0.47103085026335589</v>
      </c>
    </row>
    <row r="6" spans="1:15">
      <c r="A6" s="5" t="s">
        <v>11</v>
      </c>
      <c r="B6" s="6">
        <v>2568</v>
      </c>
      <c r="C6" s="6">
        <v>215</v>
      </c>
      <c r="D6" s="7">
        <f t="shared" si="0"/>
        <v>0.33489096573208721</v>
      </c>
      <c r="E6" s="8">
        <v>25</v>
      </c>
      <c r="F6" s="7">
        <f t="shared" si="1"/>
        <v>5.8411214953271028E-2</v>
      </c>
      <c r="G6" s="9">
        <f t="shared" si="2"/>
        <v>0.39330218068535822</v>
      </c>
      <c r="I6" s="15" t="s">
        <v>11</v>
      </c>
      <c r="J6" s="16">
        <v>1308</v>
      </c>
      <c r="K6" s="24">
        <v>97</v>
      </c>
      <c r="L6" s="7">
        <f t="shared" si="3"/>
        <v>0.29663608562691129</v>
      </c>
      <c r="M6" s="24">
        <v>23</v>
      </c>
      <c r="N6" s="7">
        <f t="shared" si="4"/>
        <v>0.10550458715596331</v>
      </c>
      <c r="O6" s="9">
        <f t="shared" si="5"/>
        <v>0.40214067278287458</v>
      </c>
    </row>
    <row r="7" spans="1:15">
      <c r="A7" s="5" t="s">
        <v>8</v>
      </c>
      <c r="B7" s="6">
        <v>2198</v>
      </c>
      <c r="C7" s="6">
        <v>207</v>
      </c>
      <c r="D7" s="7">
        <f t="shared" si="0"/>
        <v>0.37670609645131936</v>
      </c>
      <c r="E7" s="8">
        <v>37</v>
      </c>
      <c r="F7" s="7">
        <f t="shared" si="1"/>
        <v>0.10100090991810737</v>
      </c>
      <c r="G7" s="9">
        <f t="shared" si="2"/>
        <v>0.47770700636942676</v>
      </c>
      <c r="I7" s="25" t="s">
        <v>8</v>
      </c>
      <c r="J7" s="24">
        <v>1796</v>
      </c>
      <c r="K7" s="24">
        <v>138</v>
      </c>
      <c r="L7" s="7">
        <f t="shared" si="3"/>
        <v>0.30734966592427615</v>
      </c>
      <c r="M7" s="24">
        <v>32</v>
      </c>
      <c r="N7" s="7">
        <f t="shared" si="4"/>
        <v>0.10690423162583519</v>
      </c>
      <c r="O7" s="9">
        <f t="shared" si="5"/>
        <v>0.41425389755011133</v>
      </c>
    </row>
    <row r="8" spans="1:15">
      <c r="A8" s="5" t="s">
        <v>12</v>
      </c>
      <c r="B8" s="6">
        <v>2194</v>
      </c>
      <c r="C8" s="6">
        <v>172</v>
      </c>
      <c r="D8" s="7">
        <f t="shared" si="0"/>
        <v>0.31358249772105745</v>
      </c>
      <c r="E8" s="8">
        <v>25</v>
      </c>
      <c r="F8" s="7">
        <f t="shared" si="1"/>
        <v>6.8368277119416593E-2</v>
      </c>
      <c r="G8" s="9">
        <f t="shared" si="2"/>
        <v>0.38195077484047402</v>
      </c>
      <c r="I8" s="26" t="s">
        <v>12</v>
      </c>
      <c r="J8" s="24">
        <v>1962</v>
      </c>
      <c r="K8" s="24">
        <v>173</v>
      </c>
      <c r="L8" s="7">
        <f t="shared" si="3"/>
        <v>0.35270132517838942</v>
      </c>
      <c r="M8" s="24">
        <v>33</v>
      </c>
      <c r="N8" s="7">
        <f t="shared" si="4"/>
        <v>0.10091743119266056</v>
      </c>
      <c r="O8" s="9">
        <f t="shared" si="5"/>
        <v>0.45361875637104998</v>
      </c>
    </row>
    <row r="9" spans="1:15">
      <c r="A9" s="21" t="s">
        <v>6</v>
      </c>
      <c r="B9" s="4">
        <v>13754</v>
      </c>
      <c r="C9" s="4">
        <v>1215</v>
      </c>
      <c r="D9" s="10">
        <f t="shared" si="0"/>
        <v>0.35335175221753673</v>
      </c>
      <c r="E9" s="11">
        <f>SUM(E3:E8)</f>
        <v>186</v>
      </c>
      <c r="F9" s="10">
        <f t="shared" si="1"/>
        <v>8.1140031990693612E-2</v>
      </c>
      <c r="G9" s="12">
        <f t="shared" si="2"/>
        <v>0.43449178420823031</v>
      </c>
      <c r="I9" s="27" t="s">
        <v>6</v>
      </c>
      <c r="J9" s="14">
        <f>SUM(J3:J8)</f>
        <v>10614</v>
      </c>
      <c r="K9" s="14">
        <f>SUM(K3:K8)</f>
        <v>893</v>
      </c>
      <c r="L9" s="10">
        <f t="shared" si="3"/>
        <v>0.3365366497079329</v>
      </c>
      <c r="M9" s="14">
        <f>SUM(M3:M8)</f>
        <v>198</v>
      </c>
      <c r="N9" s="10">
        <f t="shared" si="4"/>
        <v>0.11192764273600904</v>
      </c>
      <c r="O9" s="12">
        <f t="shared" si="5"/>
        <v>0.44846429244394193</v>
      </c>
    </row>
    <row r="10" spans="1:15">
      <c r="A10" s="2"/>
      <c r="B10" s="2"/>
      <c r="C10" s="2"/>
      <c r="D10" s="2"/>
      <c r="E10" s="2"/>
      <c r="F10" s="2"/>
      <c r="G10" s="2"/>
    </row>
    <row r="11" spans="1:15">
      <c r="A11" s="1" t="s">
        <v>13</v>
      </c>
      <c r="B11" s="2"/>
      <c r="C11" s="2"/>
      <c r="D11" s="2"/>
      <c r="E11" s="2"/>
      <c r="F11" s="2"/>
      <c r="G11" s="2"/>
      <c r="I11" s="20" t="s">
        <v>18</v>
      </c>
      <c r="J11" s="2"/>
      <c r="K11" s="2"/>
      <c r="L11" s="2"/>
      <c r="M11" s="2"/>
      <c r="N11" s="2"/>
      <c r="O11" s="2"/>
    </row>
    <row r="12" spans="1:15">
      <c r="A12" s="13" t="s">
        <v>1</v>
      </c>
      <c r="B12" s="14" t="s">
        <v>2</v>
      </c>
      <c r="C12" s="14" t="s">
        <v>3</v>
      </c>
      <c r="D12" s="4" t="s">
        <v>4</v>
      </c>
      <c r="E12" s="14" t="s">
        <v>14</v>
      </c>
      <c r="F12" s="4" t="s">
        <v>5</v>
      </c>
      <c r="G12" s="4" t="s">
        <v>6</v>
      </c>
      <c r="I12" s="21" t="s">
        <v>1</v>
      </c>
      <c r="J12" s="22" t="s">
        <v>2</v>
      </c>
      <c r="K12" s="22" t="s">
        <v>3</v>
      </c>
      <c r="L12" s="22" t="s">
        <v>4</v>
      </c>
      <c r="M12" s="23" t="s">
        <v>14</v>
      </c>
      <c r="N12" s="23" t="s">
        <v>5</v>
      </c>
      <c r="O12" s="4" t="s">
        <v>6</v>
      </c>
    </row>
    <row r="13" spans="1:15">
      <c r="A13" s="15" t="s">
        <v>9</v>
      </c>
      <c r="B13" s="16">
        <v>2585</v>
      </c>
      <c r="C13" s="16">
        <v>213</v>
      </c>
      <c r="D13" s="7">
        <f t="shared" ref="D13:D19" si="6">C13*4/B13</f>
        <v>0.32959381044487429</v>
      </c>
      <c r="E13" s="8">
        <v>40</v>
      </c>
      <c r="F13" s="7">
        <f t="shared" ref="F13:F19" si="7">E13*6/B13</f>
        <v>9.2843326885880081E-2</v>
      </c>
      <c r="G13" s="9">
        <f t="shared" ref="G13:G19" si="8">D13+F13</f>
        <v>0.42243713733075439</v>
      </c>
      <c r="I13" s="15" t="s">
        <v>9</v>
      </c>
      <c r="J13" s="16">
        <v>2583</v>
      </c>
      <c r="K13" s="24">
        <v>242</v>
      </c>
      <c r="L13" s="7">
        <f t="shared" ref="L13:L19" si="9">K13*4/J13</f>
        <v>0.37475803329461865</v>
      </c>
      <c r="M13" s="24">
        <v>66</v>
      </c>
      <c r="N13" s="7">
        <f t="shared" ref="N13:N19" si="10">M13*6/J13</f>
        <v>0.15331010452961671</v>
      </c>
      <c r="O13" s="9">
        <f t="shared" ref="O13:O19" si="11">L13+N13</f>
        <v>0.52806813782423534</v>
      </c>
    </row>
    <row r="14" spans="1:15">
      <c r="A14" s="15" t="s">
        <v>10</v>
      </c>
      <c r="B14" s="16">
        <v>2475</v>
      </c>
      <c r="C14" s="16">
        <v>218</v>
      </c>
      <c r="D14" s="7">
        <f t="shared" si="6"/>
        <v>0.35232323232323232</v>
      </c>
      <c r="E14" s="8">
        <v>55</v>
      </c>
      <c r="F14" s="7">
        <f t="shared" si="7"/>
        <v>0.13333333333333333</v>
      </c>
      <c r="G14" s="9">
        <f t="shared" si="8"/>
        <v>0.48565656565656568</v>
      </c>
      <c r="I14" s="15" t="s">
        <v>10</v>
      </c>
      <c r="J14" s="16">
        <v>2653</v>
      </c>
      <c r="K14" s="24">
        <v>244</v>
      </c>
      <c r="L14" s="7">
        <f t="shared" si="9"/>
        <v>0.36788541274029402</v>
      </c>
      <c r="M14" s="24">
        <v>49</v>
      </c>
      <c r="N14" s="7">
        <f t="shared" si="10"/>
        <v>0.11081794195250659</v>
      </c>
      <c r="O14" s="9">
        <f t="shared" si="11"/>
        <v>0.47870335469280062</v>
      </c>
    </row>
    <row r="15" spans="1:15">
      <c r="A15" s="15" t="s">
        <v>15</v>
      </c>
      <c r="B15" s="16">
        <v>2380</v>
      </c>
      <c r="C15" s="16">
        <v>191</v>
      </c>
      <c r="D15" s="7">
        <f t="shared" si="6"/>
        <v>0.32100840336134456</v>
      </c>
      <c r="E15" s="8">
        <v>41</v>
      </c>
      <c r="F15" s="7">
        <f t="shared" si="7"/>
        <v>0.10336134453781512</v>
      </c>
      <c r="G15" s="9">
        <f t="shared" si="8"/>
        <v>0.42436974789915971</v>
      </c>
      <c r="I15" s="15" t="s">
        <v>15</v>
      </c>
      <c r="J15" s="16">
        <v>1662</v>
      </c>
      <c r="K15" s="24">
        <v>159</v>
      </c>
      <c r="L15" s="7">
        <f t="shared" si="9"/>
        <v>0.38267148014440433</v>
      </c>
      <c r="M15" s="24">
        <v>39</v>
      </c>
      <c r="N15" s="7">
        <f t="shared" si="10"/>
        <v>0.1407942238267148</v>
      </c>
      <c r="O15" s="9">
        <f t="shared" si="11"/>
        <v>0.52346570397111913</v>
      </c>
    </row>
    <row r="16" spans="1:15">
      <c r="A16" s="15" t="s">
        <v>11</v>
      </c>
      <c r="B16" s="16">
        <v>2656</v>
      </c>
      <c r="C16" s="16">
        <v>211</v>
      </c>
      <c r="D16" s="7">
        <f t="shared" si="6"/>
        <v>0.31777108433734941</v>
      </c>
      <c r="E16" s="8">
        <v>38</v>
      </c>
      <c r="F16" s="7">
        <f t="shared" si="7"/>
        <v>8.5843373493975902E-2</v>
      </c>
      <c r="G16" s="9">
        <f t="shared" si="8"/>
        <v>0.40361445783132532</v>
      </c>
      <c r="I16" s="15" t="s">
        <v>11</v>
      </c>
      <c r="J16" s="16">
        <v>2132</v>
      </c>
      <c r="K16" s="24">
        <v>204</v>
      </c>
      <c r="L16" s="7">
        <f t="shared" si="9"/>
        <v>0.38273921200750471</v>
      </c>
      <c r="M16" s="24">
        <v>42</v>
      </c>
      <c r="N16" s="7">
        <f t="shared" si="10"/>
        <v>0.11819887429643527</v>
      </c>
      <c r="O16" s="9">
        <f t="shared" si="11"/>
        <v>0.50093808630393999</v>
      </c>
    </row>
    <row r="17" spans="1:15">
      <c r="A17" s="15" t="s">
        <v>8</v>
      </c>
      <c r="B17" s="16">
        <v>1917</v>
      </c>
      <c r="C17" s="16">
        <v>183</v>
      </c>
      <c r="D17" s="7">
        <f t="shared" si="6"/>
        <v>0.38184663536776214</v>
      </c>
      <c r="E17" s="8">
        <v>36</v>
      </c>
      <c r="F17" s="7">
        <f t="shared" si="7"/>
        <v>0.11267605633802817</v>
      </c>
      <c r="G17" s="9">
        <f t="shared" si="8"/>
        <v>0.49452269170579033</v>
      </c>
      <c r="I17" s="25" t="s">
        <v>8</v>
      </c>
      <c r="J17" s="24">
        <v>1451</v>
      </c>
      <c r="K17" s="24">
        <v>129</v>
      </c>
      <c r="L17" s="7">
        <f t="shared" si="9"/>
        <v>0.3556168159889731</v>
      </c>
      <c r="M17" s="24">
        <v>22</v>
      </c>
      <c r="N17" s="7">
        <f t="shared" si="10"/>
        <v>9.0971743625086143E-2</v>
      </c>
      <c r="O17" s="9">
        <f t="shared" si="11"/>
        <v>0.44658855961405924</v>
      </c>
    </row>
    <row r="18" spans="1:15">
      <c r="A18" s="26" t="s">
        <v>12</v>
      </c>
      <c r="B18" s="16">
        <v>1500</v>
      </c>
      <c r="C18" s="16">
        <v>117</v>
      </c>
      <c r="D18" s="7">
        <f t="shared" si="6"/>
        <v>0.312</v>
      </c>
      <c r="E18" s="28">
        <v>23</v>
      </c>
      <c r="F18" s="7">
        <f t="shared" si="7"/>
        <v>9.1999999999999998E-2</v>
      </c>
      <c r="G18" s="9">
        <f t="shared" si="8"/>
        <v>0.40400000000000003</v>
      </c>
      <c r="I18" s="26" t="s">
        <v>12</v>
      </c>
      <c r="J18" s="24">
        <v>2035</v>
      </c>
      <c r="K18" s="24">
        <v>195</v>
      </c>
      <c r="L18" s="7">
        <f t="shared" si="9"/>
        <v>0.3832923832923833</v>
      </c>
      <c r="M18" s="24">
        <v>38</v>
      </c>
      <c r="N18" s="7">
        <f t="shared" si="10"/>
        <v>0.11203931203931204</v>
      </c>
      <c r="O18" s="9">
        <f t="shared" si="11"/>
        <v>0.49533169533169535</v>
      </c>
    </row>
    <row r="19" spans="1:15">
      <c r="A19" s="27" t="s">
        <v>6</v>
      </c>
      <c r="B19" s="14">
        <f>SUM(B13:B18)</f>
        <v>13513</v>
      </c>
      <c r="C19" s="14">
        <f>SUM(C13:C18)</f>
        <v>1133</v>
      </c>
      <c r="D19" s="10">
        <f t="shared" si="6"/>
        <v>0.3353807444682898</v>
      </c>
      <c r="E19" s="11">
        <f>SUM(E13:E18)</f>
        <v>233</v>
      </c>
      <c r="F19" s="10">
        <f t="shared" si="7"/>
        <v>0.10345593132539037</v>
      </c>
      <c r="G19" s="12">
        <f t="shared" si="8"/>
        <v>0.43883667579368019</v>
      </c>
      <c r="I19" s="27" t="s">
        <v>6</v>
      </c>
      <c r="J19" s="14">
        <f>SUM(J13:J18)</f>
        <v>12516</v>
      </c>
      <c r="K19" s="14">
        <f>SUM(K13:K18)</f>
        <v>1173</v>
      </c>
      <c r="L19" s="10">
        <f t="shared" si="9"/>
        <v>0.37488015340364333</v>
      </c>
      <c r="M19" s="14">
        <f>SUM(M13:M18)</f>
        <v>256</v>
      </c>
      <c r="N19" s="10">
        <f t="shared" si="10"/>
        <v>0.12272291466922339</v>
      </c>
      <c r="O19" s="12">
        <f t="shared" si="11"/>
        <v>0.49760306807286669</v>
      </c>
    </row>
    <row r="20" spans="1:15">
      <c r="A20" s="2"/>
      <c r="B20" s="2"/>
      <c r="C20" s="2"/>
      <c r="D20" s="2"/>
      <c r="E20" s="2"/>
      <c r="F20" s="2"/>
      <c r="G20" s="2"/>
    </row>
    <row r="21" spans="1:15">
      <c r="A21" s="1" t="s">
        <v>16</v>
      </c>
      <c r="B21" s="2"/>
      <c r="C21" s="2"/>
      <c r="D21" s="2"/>
      <c r="E21" s="2"/>
      <c r="F21" s="2"/>
      <c r="G21" s="2"/>
      <c r="I21" s="20" t="s">
        <v>19</v>
      </c>
      <c r="J21" s="2"/>
      <c r="K21" s="2"/>
      <c r="L21" s="2"/>
      <c r="M21" s="2"/>
      <c r="N21" s="2"/>
      <c r="O21" s="2"/>
    </row>
    <row r="22" spans="1:15">
      <c r="A22" s="13" t="s">
        <v>1</v>
      </c>
      <c r="B22" s="14" t="s">
        <v>2</v>
      </c>
      <c r="C22" s="14" t="s">
        <v>3</v>
      </c>
      <c r="D22" s="4" t="s">
        <v>4</v>
      </c>
      <c r="E22" s="4" t="s">
        <v>14</v>
      </c>
      <c r="F22" s="4" t="s">
        <v>5</v>
      </c>
      <c r="G22" s="4" t="s">
        <v>6</v>
      </c>
      <c r="I22" s="21" t="s">
        <v>1</v>
      </c>
      <c r="J22" s="22" t="s">
        <v>2</v>
      </c>
      <c r="K22" s="22" t="s">
        <v>3</v>
      </c>
      <c r="L22" s="22" t="s">
        <v>4</v>
      </c>
      <c r="M22" s="23" t="s">
        <v>14</v>
      </c>
      <c r="N22" s="23" t="s">
        <v>5</v>
      </c>
      <c r="O22" s="4" t="s">
        <v>6</v>
      </c>
    </row>
    <row r="23" spans="1:15">
      <c r="A23" s="15" t="s">
        <v>9</v>
      </c>
      <c r="B23" s="16">
        <v>2789</v>
      </c>
      <c r="C23" s="16">
        <v>228</v>
      </c>
      <c r="D23" s="7">
        <f t="shared" ref="D23:D29" si="12">C23*4/B23</f>
        <v>0.32699892434564359</v>
      </c>
      <c r="E23" s="8">
        <v>37</v>
      </c>
      <c r="F23" s="7">
        <f t="shared" ref="F23:F29" si="13">E23*6/B23</f>
        <v>7.9598422373610617E-2</v>
      </c>
      <c r="G23" s="9">
        <f t="shared" ref="G23:G29" si="14">D23+F23</f>
        <v>0.40659734671925418</v>
      </c>
      <c r="I23" s="15" t="s">
        <v>9</v>
      </c>
      <c r="J23" s="16">
        <v>1835</v>
      </c>
      <c r="K23" s="24">
        <v>156</v>
      </c>
      <c r="L23" s="7">
        <f t="shared" ref="L23:L29" si="15">K23*4/J23</f>
        <v>0.34005449591280656</v>
      </c>
      <c r="M23" s="24">
        <v>35</v>
      </c>
      <c r="N23" s="7">
        <f t="shared" ref="N23:N29" si="16">M23*6/J23</f>
        <v>0.11444141689373297</v>
      </c>
      <c r="O23" s="9">
        <f t="shared" ref="O23:O29" si="17">L23+N23</f>
        <v>0.45449591280653956</v>
      </c>
    </row>
    <row r="24" spans="1:15">
      <c r="A24" s="15" t="s">
        <v>10</v>
      </c>
      <c r="B24" s="16">
        <v>2464</v>
      </c>
      <c r="C24" s="16">
        <v>197</v>
      </c>
      <c r="D24" s="7">
        <f t="shared" si="12"/>
        <v>0.31980519480519481</v>
      </c>
      <c r="E24" s="8">
        <v>40</v>
      </c>
      <c r="F24" s="7">
        <f t="shared" si="13"/>
        <v>9.7402597402597407E-2</v>
      </c>
      <c r="G24" s="9">
        <f t="shared" si="14"/>
        <v>0.41720779220779225</v>
      </c>
      <c r="I24" s="15" t="s">
        <v>10</v>
      </c>
      <c r="J24" s="16">
        <v>1757</v>
      </c>
      <c r="K24" s="24">
        <v>172</v>
      </c>
      <c r="L24" s="7">
        <f t="shared" si="15"/>
        <v>0.39157655093910076</v>
      </c>
      <c r="M24" s="24">
        <v>39</v>
      </c>
      <c r="N24" s="7">
        <f t="shared" si="16"/>
        <v>0.13318155947638019</v>
      </c>
      <c r="O24" s="9">
        <f t="shared" si="17"/>
        <v>0.52475811041548093</v>
      </c>
    </row>
    <row r="25" spans="1:15">
      <c r="A25" s="15" t="s">
        <v>15</v>
      </c>
      <c r="B25" s="16">
        <v>1449</v>
      </c>
      <c r="C25" s="16">
        <v>114</v>
      </c>
      <c r="D25" s="7">
        <f t="shared" si="12"/>
        <v>0.31469979296066253</v>
      </c>
      <c r="E25" s="8">
        <v>19</v>
      </c>
      <c r="F25" s="7">
        <f t="shared" si="13"/>
        <v>7.8674948240165632E-2</v>
      </c>
      <c r="G25" s="9">
        <f t="shared" si="14"/>
        <v>0.39337474120082816</v>
      </c>
      <c r="I25" s="15" t="s">
        <v>15</v>
      </c>
      <c r="J25" s="16">
        <v>1345</v>
      </c>
      <c r="K25" s="24">
        <v>113</v>
      </c>
      <c r="L25" s="7">
        <f t="shared" si="15"/>
        <v>0.33605947955390336</v>
      </c>
      <c r="M25" s="24">
        <v>32</v>
      </c>
      <c r="N25" s="7">
        <f t="shared" si="16"/>
        <v>0.14275092936802974</v>
      </c>
      <c r="O25" s="9">
        <f t="shared" si="17"/>
        <v>0.47881040892193311</v>
      </c>
    </row>
    <row r="26" spans="1:15">
      <c r="A26" s="15" t="s">
        <v>11</v>
      </c>
      <c r="B26" s="16">
        <v>1962</v>
      </c>
      <c r="C26" s="16">
        <v>161</v>
      </c>
      <c r="D26" s="7">
        <f t="shared" si="12"/>
        <v>0.32823649337410804</v>
      </c>
      <c r="E26" s="8">
        <v>24</v>
      </c>
      <c r="F26" s="7">
        <f t="shared" si="13"/>
        <v>7.3394495412844041E-2</v>
      </c>
      <c r="G26" s="9">
        <f t="shared" si="14"/>
        <v>0.40163098878695208</v>
      </c>
      <c r="I26" s="15" t="s">
        <v>11</v>
      </c>
      <c r="J26" s="16">
        <v>2194</v>
      </c>
      <c r="K26" s="24">
        <v>180</v>
      </c>
      <c r="L26" s="7">
        <f t="shared" si="15"/>
        <v>0.32816773017319961</v>
      </c>
      <c r="M26" s="24">
        <v>33</v>
      </c>
      <c r="N26" s="7">
        <f t="shared" si="16"/>
        <v>9.0246125797629903E-2</v>
      </c>
      <c r="O26" s="9">
        <f t="shared" si="17"/>
        <v>0.41841385597082953</v>
      </c>
    </row>
    <row r="27" spans="1:15">
      <c r="A27" s="15" t="s">
        <v>8</v>
      </c>
      <c r="B27" s="16">
        <v>2153</v>
      </c>
      <c r="C27" s="16">
        <v>176</v>
      </c>
      <c r="D27" s="7">
        <f t="shared" si="12"/>
        <v>0.32698560148629818</v>
      </c>
      <c r="E27" s="8">
        <v>18</v>
      </c>
      <c r="F27" s="7">
        <f t="shared" si="13"/>
        <v>5.0162563864375287E-2</v>
      </c>
      <c r="G27" s="9">
        <f t="shared" si="14"/>
        <v>0.37714816535067347</v>
      </c>
      <c r="I27" s="25" t="s">
        <v>8</v>
      </c>
      <c r="J27" s="24">
        <v>1945</v>
      </c>
      <c r="K27" s="24">
        <v>182</v>
      </c>
      <c r="L27" s="7">
        <f t="shared" si="15"/>
        <v>0.374293059125964</v>
      </c>
      <c r="M27" s="24">
        <v>51</v>
      </c>
      <c r="N27" s="7">
        <f t="shared" si="16"/>
        <v>0.15732647814910025</v>
      </c>
      <c r="O27" s="9">
        <f t="shared" si="17"/>
        <v>0.53161953727506428</v>
      </c>
    </row>
    <row r="28" spans="1:15">
      <c r="A28" s="26" t="s">
        <v>12</v>
      </c>
      <c r="B28" s="16">
        <v>1637</v>
      </c>
      <c r="C28" s="16">
        <v>122</v>
      </c>
      <c r="D28" s="7">
        <f t="shared" si="12"/>
        <v>0.29810629199755651</v>
      </c>
      <c r="E28" s="28">
        <v>24</v>
      </c>
      <c r="F28" s="7">
        <f t="shared" si="13"/>
        <v>8.7965791081246178E-2</v>
      </c>
      <c r="G28" s="9">
        <f t="shared" si="14"/>
        <v>0.3860720830788027</v>
      </c>
      <c r="I28" s="26" t="s">
        <v>12</v>
      </c>
      <c r="J28" s="24">
        <v>2021</v>
      </c>
      <c r="K28" s="24">
        <v>213</v>
      </c>
      <c r="L28" s="7">
        <f t="shared" si="15"/>
        <v>0.42157347847600196</v>
      </c>
      <c r="M28" s="24">
        <v>27</v>
      </c>
      <c r="N28" s="7">
        <f t="shared" si="16"/>
        <v>8.0158337456704601E-2</v>
      </c>
      <c r="O28" s="9">
        <f t="shared" si="17"/>
        <v>0.50173181593270655</v>
      </c>
    </row>
    <row r="29" spans="1:15">
      <c r="A29" s="27" t="s">
        <v>6</v>
      </c>
      <c r="B29" s="14">
        <f>SUM(B23:B28)</f>
        <v>12454</v>
      </c>
      <c r="C29" s="14">
        <f>SUM(C23:C28)</f>
        <v>998</v>
      </c>
      <c r="D29" s="10">
        <f t="shared" si="12"/>
        <v>0.32053958567528507</v>
      </c>
      <c r="E29" s="11">
        <f>SUM(E23:E28)</f>
        <v>162</v>
      </c>
      <c r="F29" s="10">
        <f t="shared" si="13"/>
        <v>7.8047213746587435E-2</v>
      </c>
      <c r="G29" s="12">
        <f t="shared" si="14"/>
        <v>0.39858679942187247</v>
      </c>
      <c r="I29" s="27" t="s">
        <v>6</v>
      </c>
      <c r="J29" s="14">
        <f>SUM(J23:J28)</f>
        <v>11097</v>
      </c>
      <c r="K29" s="14">
        <f>SUM(K22:K28)</f>
        <v>1016</v>
      </c>
      <c r="L29" s="10">
        <f t="shared" si="15"/>
        <v>0.36622510588447327</v>
      </c>
      <c r="M29" s="14">
        <f>SUM(M22:M28)</f>
        <v>217</v>
      </c>
      <c r="N29" s="10">
        <f t="shared" si="16"/>
        <v>0.11732900783995674</v>
      </c>
      <c r="O29" s="12">
        <f t="shared" si="17"/>
        <v>0.48355411372443002</v>
      </c>
    </row>
    <row r="30" spans="1:15">
      <c r="A30" s="2"/>
      <c r="B30" s="17"/>
      <c r="C30" s="17"/>
      <c r="D30" s="18"/>
      <c r="E30" s="19"/>
      <c r="F30" s="17"/>
      <c r="G30" s="17"/>
    </row>
    <row r="34" spans="1:39">
      <c r="A34" s="20" t="s">
        <v>20</v>
      </c>
      <c r="B34" s="2"/>
      <c r="C34" s="2"/>
      <c r="D34" s="2"/>
      <c r="E34" s="2"/>
      <c r="F34" s="2"/>
      <c r="G34" s="2"/>
      <c r="I34" s="52" t="s">
        <v>26</v>
      </c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</row>
    <row r="35" spans="1:39">
      <c r="A35" s="21" t="s">
        <v>1</v>
      </c>
      <c r="B35" s="22" t="s">
        <v>2</v>
      </c>
      <c r="C35" s="22" t="s">
        <v>3</v>
      </c>
      <c r="D35" s="22" t="s">
        <v>4</v>
      </c>
      <c r="E35" s="23" t="s">
        <v>14</v>
      </c>
      <c r="F35" s="23" t="s">
        <v>5</v>
      </c>
      <c r="G35" s="4" t="s">
        <v>6</v>
      </c>
      <c r="I35" s="3" t="s">
        <v>1</v>
      </c>
      <c r="J35" s="4" t="s">
        <v>2</v>
      </c>
      <c r="K35" s="4" t="s">
        <v>3</v>
      </c>
      <c r="L35" s="4" t="s">
        <v>4</v>
      </c>
      <c r="M35" s="4" t="s">
        <v>14</v>
      </c>
      <c r="N35" s="4" t="s">
        <v>5</v>
      </c>
      <c r="O35" s="4" t="s">
        <v>6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</row>
    <row r="36" spans="1:39">
      <c r="A36" s="15" t="s">
        <v>9</v>
      </c>
      <c r="B36" s="16">
        <v>2551</v>
      </c>
      <c r="C36" s="24">
        <v>226</v>
      </c>
      <c r="D36" s="7">
        <f t="shared" ref="D36:D42" si="18">C36*4/B36</f>
        <v>0.35437083496667976</v>
      </c>
      <c r="E36" s="24">
        <v>89</v>
      </c>
      <c r="F36" s="7">
        <f t="shared" ref="F36:F42" si="19">E36*6/B36</f>
        <v>0.2093296746373971</v>
      </c>
      <c r="G36" s="9">
        <f t="shared" ref="G36:G42" si="20">D36+F36</f>
        <v>0.5637005096040768</v>
      </c>
      <c r="I36" s="49" t="s">
        <v>9</v>
      </c>
      <c r="J36" s="54">
        <v>1948</v>
      </c>
      <c r="K36" s="54">
        <v>161</v>
      </c>
      <c r="L36" s="7">
        <f t="shared" ref="L36:L42" si="21">K36*4/J36</f>
        <v>0.33059548254620125</v>
      </c>
      <c r="M36" s="6">
        <v>51</v>
      </c>
      <c r="N36" s="7">
        <f t="shared" ref="N36:N42" si="22">M36*6/J36</f>
        <v>0.15708418891170431</v>
      </c>
      <c r="O36" s="9">
        <f t="shared" ref="O36:O42" si="23">L36+N36</f>
        <v>0.48767967145790558</v>
      </c>
    </row>
    <row r="37" spans="1:39">
      <c r="A37" s="15" t="s">
        <v>10</v>
      </c>
      <c r="B37" s="16">
        <v>1677</v>
      </c>
      <c r="C37" s="24">
        <v>160</v>
      </c>
      <c r="D37" s="7">
        <f t="shared" si="18"/>
        <v>0.38163387000596305</v>
      </c>
      <c r="E37" s="24">
        <v>33</v>
      </c>
      <c r="F37" s="7">
        <f t="shared" si="19"/>
        <v>0.11806797853309481</v>
      </c>
      <c r="G37" s="9">
        <f t="shared" si="20"/>
        <v>0.49970184853905786</v>
      </c>
      <c r="I37" s="49" t="s">
        <v>10</v>
      </c>
      <c r="J37" s="54">
        <v>2011</v>
      </c>
      <c r="K37" s="54">
        <v>189</v>
      </c>
      <c r="L37" s="7">
        <f t="shared" si="21"/>
        <v>0.37593237195425161</v>
      </c>
      <c r="M37" s="6">
        <v>31</v>
      </c>
      <c r="N37" s="7">
        <f t="shared" si="22"/>
        <v>9.2491297861760316E-2</v>
      </c>
      <c r="O37" s="9">
        <f t="shared" si="23"/>
        <v>0.46842366981601191</v>
      </c>
    </row>
    <row r="38" spans="1:39">
      <c r="A38" s="15" t="s">
        <v>15</v>
      </c>
      <c r="B38" s="16">
        <v>3122</v>
      </c>
      <c r="C38" s="24">
        <v>279</v>
      </c>
      <c r="D38" s="7">
        <f t="shared" si="18"/>
        <v>0.35746316463805256</v>
      </c>
      <c r="E38" s="24">
        <v>84</v>
      </c>
      <c r="F38" s="7">
        <f t="shared" si="19"/>
        <v>0.16143497757847533</v>
      </c>
      <c r="G38" s="9">
        <f t="shared" si="20"/>
        <v>0.51889814221652786</v>
      </c>
      <c r="I38" s="49" t="s">
        <v>15</v>
      </c>
      <c r="J38" s="54">
        <v>2445</v>
      </c>
      <c r="K38" s="54">
        <v>213</v>
      </c>
      <c r="L38" s="7">
        <f t="shared" si="21"/>
        <v>0.34846625766871164</v>
      </c>
      <c r="M38" s="6">
        <v>73</v>
      </c>
      <c r="N38" s="7">
        <f t="shared" si="22"/>
        <v>0.17914110429447852</v>
      </c>
      <c r="O38" s="9">
        <f t="shared" si="23"/>
        <v>0.52760736196319014</v>
      </c>
    </row>
    <row r="39" spans="1:39">
      <c r="A39" s="15" t="s">
        <v>11</v>
      </c>
      <c r="B39" s="16">
        <v>2103</v>
      </c>
      <c r="C39" s="24">
        <v>198</v>
      </c>
      <c r="D39" s="7">
        <f t="shared" si="18"/>
        <v>0.37660485021398005</v>
      </c>
      <c r="E39" s="24">
        <v>25</v>
      </c>
      <c r="F39" s="7">
        <f t="shared" si="19"/>
        <v>7.1326676176890161E-2</v>
      </c>
      <c r="G39" s="9">
        <f t="shared" si="20"/>
        <v>0.44793152639087019</v>
      </c>
      <c r="I39" s="49" t="s">
        <v>11</v>
      </c>
      <c r="J39" s="54">
        <v>2103</v>
      </c>
      <c r="K39" s="54">
        <v>182</v>
      </c>
      <c r="L39" s="7">
        <f t="shared" si="21"/>
        <v>0.34617213504517358</v>
      </c>
      <c r="M39" s="6">
        <v>50</v>
      </c>
      <c r="N39" s="7">
        <f t="shared" si="22"/>
        <v>0.14265335235378032</v>
      </c>
      <c r="O39" s="9">
        <f t="shared" si="23"/>
        <v>0.48882548739895393</v>
      </c>
    </row>
    <row r="40" spans="1:39">
      <c r="A40" s="25" t="s">
        <v>8</v>
      </c>
      <c r="B40" s="24">
        <v>2339</v>
      </c>
      <c r="C40" s="24">
        <v>202</v>
      </c>
      <c r="D40" s="7">
        <f t="shared" si="18"/>
        <v>0.34544677212483965</v>
      </c>
      <c r="E40" s="24">
        <v>46</v>
      </c>
      <c r="F40" s="7">
        <f t="shared" si="19"/>
        <v>0.11799914493373237</v>
      </c>
      <c r="G40" s="9">
        <f t="shared" si="20"/>
        <v>0.46344591705857202</v>
      </c>
      <c r="I40" s="49" t="s">
        <v>8</v>
      </c>
      <c r="J40" s="54">
        <v>1743</v>
      </c>
      <c r="K40" s="54">
        <v>155</v>
      </c>
      <c r="L40" s="7">
        <f t="shared" si="21"/>
        <v>0.35570854847963279</v>
      </c>
      <c r="M40" s="6">
        <v>45</v>
      </c>
      <c r="N40" s="7">
        <f t="shared" si="22"/>
        <v>0.1549053356282272</v>
      </c>
      <c r="O40" s="9">
        <f t="shared" si="23"/>
        <v>0.51061388410786002</v>
      </c>
    </row>
    <row r="41" spans="1:39">
      <c r="A41" s="26" t="s">
        <v>12</v>
      </c>
      <c r="B41" s="24">
        <v>1944</v>
      </c>
      <c r="C41" s="24">
        <v>163</v>
      </c>
      <c r="D41" s="7">
        <f t="shared" si="18"/>
        <v>0.33539094650205764</v>
      </c>
      <c r="E41" s="24">
        <v>40</v>
      </c>
      <c r="F41" s="7">
        <f t="shared" si="19"/>
        <v>0.12345679012345678</v>
      </c>
      <c r="G41" s="9">
        <f t="shared" si="20"/>
        <v>0.45884773662551442</v>
      </c>
      <c r="I41" s="49" t="s">
        <v>12</v>
      </c>
      <c r="J41" s="54">
        <v>1883</v>
      </c>
      <c r="K41" s="54">
        <v>182</v>
      </c>
      <c r="L41" s="7">
        <f t="shared" si="21"/>
        <v>0.38661710037174724</v>
      </c>
      <c r="M41" s="6">
        <v>36</v>
      </c>
      <c r="N41" s="7">
        <f t="shared" si="22"/>
        <v>0.11471056824216676</v>
      </c>
      <c r="O41" s="9">
        <f t="shared" si="23"/>
        <v>0.50132766861391398</v>
      </c>
    </row>
    <row r="42" spans="1:39">
      <c r="A42" s="27" t="s">
        <v>6</v>
      </c>
      <c r="B42" s="14">
        <f>SUM(B36:B41)</f>
        <v>13736</v>
      </c>
      <c r="C42" s="14">
        <f>SUM(C36:C41)</f>
        <v>1228</v>
      </c>
      <c r="D42" s="10">
        <f t="shared" si="18"/>
        <v>0.35760046592894584</v>
      </c>
      <c r="E42" s="14">
        <f>SUM(E36:E41)</f>
        <v>317</v>
      </c>
      <c r="F42" s="10">
        <f t="shared" si="19"/>
        <v>0.13846825859056494</v>
      </c>
      <c r="G42" s="12">
        <f t="shared" si="20"/>
        <v>0.49606872451951078</v>
      </c>
      <c r="I42" s="50" t="s">
        <v>6</v>
      </c>
      <c r="J42" s="56">
        <f>SUM(J36:J41)</f>
        <v>12133</v>
      </c>
      <c r="K42" s="56">
        <f>SUM(K36:K41)</f>
        <v>1082</v>
      </c>
      <c r="L42" s="10">
        <f t="shared" si="21"/>
        <v>0.35671309651364047</v>
      </c>
      <c r="M42" s="4">
        <f>SUM(M36:M41)</f>
        <v>286</v>
      </c>
      <c r="N42" s="10">
        <f t="shared" si="22"/>
        <v>0.14143245693563011</v>
      </c>
      <c r="O42" s="12">
        <f t="shared" si="23"/>
        <v>0.49814555344927058</v>
      </c>
    </row>
    <row r="43" spans="1:39">
      <c r="I43" s="2"/>
      <c r="J43" s="2"/>
      <c r="K43" s="2"/>
      <c r="L43" s="2"/>
      <c r="M43" s="2"/>
      <c r="N43" s="2"/>
      <c r="O43" s="2"/>
    </row>
    <row r="44" spans="1:39">
      <c r="A44" s="20" t="s">
        <v>21</v>
      </c>
      <c r="B44" s="2"/>
      <c r="C44" s="2"/>
      <c r="D44" s="2"/>
      <c r="E44" s="2"/>
      <c r="F44" s="2"/>
      <c r="G44" s="2"/>
      <c r="I44" s="1" t="s">
        <v>25</v>
      </c>
      <c r="J44" s="51"/>
      <c r="K44" s="51"/>
      <c r="L44" s="51"/>
      <c r="M44" s="51"/>
      <c r="N44" s="51"/>
      <c r="O44" s="51"/>
    </row>
    <row r="45" spans="1:39">
      <c r="A45" s="21" t="s">
        <v>1</v>
      </c>
      <c r="B45" s="14" t="s">
        <v>2</v>
      </c>
      <c r="C45" s="14" t="s">
        <v>3</v>
      </c>
      <c r="D45" s="14" t="s">
        <v>4</v>
      </c>
      <c r="E45" s="4" t="s">
        <v>14</v>
      </c>
      <c r="F45" s="4" t="s">
        <v>5</v>
      </c>
      <c r="G45" s="4" t="s">
        <v>6</v>
      </c>
      <c r="I45" s="3" t="s">
        <v>1</v>
      </c>
      <c r="J45" s="4" t="s">
        <v>2</v>
      </c>
      <c r="K45" s="4" t="s">
        <v>3</v>
      </c>
      <c r="L45" s="4" t="s">
        <v>4</v>
      </c>
      <c r="M45" s="4" t="s">
        <v>14</v>
      </c>
      <c r="N45" s="4" t="s">
        <v>5</v>
      </c>
      <c r="O45" s="4" t="s">
        <v>6</v>
      </c>
    </row>
    <row r="46" spans="1:39">
      <c r="A46" s="26" t="s">
        <v>9</v>
      </c>
      <c r="B46" s="31">
        <v>2154</v>
      </c>
      <c r="C46" s="30">
        <v>230</v>
      </c>
      <c r="D46" s="32">
        <f t="shared" ref="D46:D52" si="24">C46*4/B46</f>
        <v>0.42711234911792018</v>
      </c>
      <c r="E46" s="30">
        <v>43</v>
      </c>
      <c r="F46" s="32">
        <f t="shared" ref="F46:F52" si="25">E46*6/B46</f>
        <v>0.11977715877437325</v>
      </c>
      <c r="G46" s="9">
        <f t="shared" ref="G46:G52" si="26">D46+F46</f>
        <v>0.5468895078922934</v>
      </c>
      <c r="I46" s="49" t="s">
        <v>9</v>
      </c>
      <c r="J46" s="6">
        <v>2487</v>
      </c>
      <c r="K46" s="6">
        <v>258</v>
      </c>
      <c r="L46" s="7">
        <f t="shared" ref="L46:L52" si="27">K46*4/J46</f>
        <v>0.41495778045838361</v>
      </c>
      <c r="M46" s="6">
        <v>46</v>
      </c>
      <c r="N46" s="7">
        <f t="shared" ref="N46:N52" si="28">M46*6/J46</f>
        <v>0.11097708082026538</v>
      </c>
      <c r="O46" s="9">
        <f t="shared" ref="O46:O52" si="29">L46+N46</f>
        <v>0.52593486127864897</v>
      </c>
    </row>
    <row r="47" spans="1:39">
      <c r="A47" s="15" t="s">
        <v>10</v>
      </c>
      <c r="B47" s="16">
        <v>1957</v>
      </c>
      <c r="C47" s="24">
        <v>166</v>
      </c>
      <c r="D47" s="7">
        <f t="shared" si="24"/>
        <v>0.33929483903934593</v>
      </c>
      <c r="E47" s="24">
        <v>34</v>
      </c>
      <c r="F47" s="7">
        <f t="shared" si="25"/>
        <v>0.10424118548799183</v>
      </c>
      <c r="G47" s="9">
        <f t="shared" si="26"/>
        <v>0.44353602452733776</v>
      </c>
      <c r="I47" s="49" t="s">
        <v>10</v>
      </c>
      <c r="J47" s="6">
        <v>2022</v>
      </c>
      <c r="K47" s="6">
        <v>168</v>
      </c>
      <c r="L47" s="7">
        <f t="shared" si="27"/>
        <v>0.33234421364985162</v>
      </c>
      <c r="M47" s="6">
        <v>26</v>
      </c>
      <c r="N47" s="7">
        <f t="shared" si="28"/>
        <v>7.71513353115727E-2</v>
      </c>
      <c r="O47" s="9">
        <f t="shared" si="29"/>
        <v>0.40949554896142432</v>
      </c>
    </row>
    <row r="48" spans="1:39">
      <c r="A48" s="15" t="s">
        <v>15</v>
      </c>
      <c r="B48" s="16">
        <v>2367</v>
      </c>
      <c r="C48" s="24">
        <v>226</v>
      </c>
      <c r="D48" s="7">
        <f t="shared" si="24"/>
        <v>0.38191803971271654</v>
      </c>
      <c r="E48" s="24">
        <v>71</v>
      </c>
      <c r="F48" s="7">
        <f t="shared" si="25"/>
        <v>0.17997465145754118</v>
      </c>
      <c r="G48" s="9">
        <f t="shared" si="26"/>
        <v>0.56189269117025775</v>
      </c>
      <c r="I48" s="49" t="s">
        <v>15</v>
      </c>
      <c r="J48" s="6">
        <v>2250</v>
      </c>
      <c r="K48" s="6">
        <v>216</v>
      </c>
      <c r="L48" s="7">
        <f t="shared" si="27"/>
        <v>0.38400000000000001</v>
      </c>
      <c r="M48" s="6">
        <v>47</v>
      </c>
      <c r="N48" s="7">
        <f t="shared" si="28"/>
        <v>0.12533333333333332</v>
      </c>
      <c r="O48" s="9">
        <f t="shared" si="29"/>
        <v>0.5093333333333333</v>
      </c>
    </row>
    <row r="49" spans="1:15">
      <c r="A49" s="15" t="s">
        <v>11</v>
      </c>
      <c r="B49" s="16">
        <v>2076</v>
      </c>
      <c r="C49" s="24">
        <v>164</v>
      </c>
      <c r="D49" s="7">
        <f t="shared" si="24"/>
        <v>0.31599229287090558</v>
      </c>
      <c r="E49" s="24">
        <v>42</v>
      </c>
      <c r="F49" s="7">
        <f t="shared" si="25"/>
        <v>0.12138728323699421</v>
      </c>
      <c r="G49" s="9">
        <f t="shared" si="26"/>
        <v>0.43737957610789979</v>
      </c>
      <c r="I49" s="49" t="s">
        <v>11</v>
      </c>
      <c r="J49" s="6">
        <v>2038</v>
      </c>
      <c r="K49" s="6">
        <v>164</v>
      </c>
      <c r="L49" s="7">
        <f t="shared" si="27"/>
        <v>0.32188420019627084</v>
      </c>
      <c r="M49" s="6">
        <v>58</v>
      </c>
      <c r="N49" s="7">
        <f t="shared" si="28"/>
        <v>0.17075564278704614</v>
      </c>
      <c r="O49" s="9">
        <f t="shared" si="29"/>
        <v>0.49263984298331698</v>
      </c>
    </row>
    <row r="50" spans="1:15">
      <c r="A50" s="29" t="s">
        <v>8</v>
      </c>
      <c r="B50" s="24">
        <v>2094</v>
      </c>
      <c r="C50" s="24">
        <v>199</v>
      </c>
      <c r="D50" s="7">
        <f t="shared" si="24"/>
        <v>0.38013371537726837</v>
      </c>
      <c r="E50" s="24">
        <v>42</v>
      </c>
      <c r="F50" s="7">
        <f t="shared" si="25"/>
        <v>0.12034383954154727</v>
      </c>
      <c r="G50" s="9">
        <f t="shared" si="26"/>
        <v>0.50047755491881563</v>
      </c>
      <c r="I50" s="49" t="s">
        <v>8</v>
      </c>
      <c r="J50" s="6">
        <v>1732</v>
      </c>
      <c r="K50" s="6">
        <v>150</v>
      </c>
      <c r="L50" s="7">
        <f t="shared" si="27"/>
        <v>0.3464203233256351</v>
      </c>
      <c r="M50" s="6">
        <v>35</v>
      </c>
      <c r="N50" s="7">
        <f t="shared" si="28"/>
        <v>0.12124711316397228</v>
      </c>
      <c r="O50" s="9">
        <f t="shared" si="29"/>
        <v>0.4676674364896074</v>
      </c>
    </row>
    <row r="51" spans="1:15">
      <c r="A51" s="26" t="s">
        <v>12</v>
      </c>
      <c r="B51" s="24">
        <v>1308</v>
      </c>
      <c r="C51" s="24">
        <v>130</v>
      </c>
      <c r="D51" s="7">
        <f t="shared" si="24"/>
        <v>0.39755351681957185</v>
      </c>
      <c r="E51" s="24">
        <v>17</v>
      </c>
      <c r="F51" s="7">
        <f t="shared" si="25"/>
        <v>7.7981651376146793E-2</v>
      </c>
      <c r="G51" s="9">
        <f t="shared" si="26"/>
        <v>0.47553516819571862</v>
      </c>
      <c r="I51" s="49" t="s">
        <v>12</v>
      </c>
      <c r="J51" s="6">
        <v>1825</v>
      </c>
      <c r="K51" s="6">
        <v>175</v>
      </c>
      <c r="L51" s="7">
        <f t="shared" si="27"/>
        <v>0.38356164383561642</v>
      </c>
      <c r="M51" s="6">
        <v>24</v>
      </c>
      <c r="N51" s="7">
        <f t="shared" si="28"/>
        <v>7.8904109589041094E-2</v>
      </c>
      <c r="O51" s="9">
        <f t="shared" si="29"/>
        <v>0.46246575342465751</v>
      </c>
    </row>
    <row r="52" spans="1:15">
      <c r="A52" s="27" t="s">
        <v>6</v>
      </c>
      <c r="B52" s="14">
        <f>SUM(B46:B51)</f>
        <v>11956</v>
      </c>
      <c r="C52" s="14">
        <f>SUM(C46:C51)</f>
        <v>1115</v>
      </c>
      <c r="D52" s="10">
        <f t="shared" si="24"/>
        <v>0.37303445968551358</v>
      </c>
      <c r="E52" s="14">
        <f>SUM(E46:E51)</f>
        <v>249</v>
      </c>
      <c r="F52" s="10">
        <f t="shared" si="25"/>
        <v>0.1249581799933088</v>
      </c>
      <c r="G52" s="12">
        <f t="shared" si="26"/>
        <v>0.49799263967882235</v>
      </c>
      <c r="I52" s="50" t="s">
        <v>6</v>
      </c>
      <c r="J52" s="4">
        <f>SUM(J46:J51)</f>
        <v>12354</v>
      </c>
      <c r="K52" s="4">
        <f>SUM(K46:K51)</f>
        <v>1131</v>
      </c>
      <c r="L52" s="10">
        <f t="shared" si="27"/>
        <v>0.36619718309859156</v>
      </c>
      <c r="M52" s="4">
        <f>SUM(M46:M51)</f>
        <v>236</v>
      </c>
      <c r="N52" s="10">
        <f t="shared" si="28"/>
        <v>0.1146187469645459</v>
      </c>
      <c r="O52" s="12">
        <f t="shared" si="29"/>
        <v>0.48081593006313744</v>
      </c>
    </row>
    <row r="53" spans="1:15">
      <c r="A53" s="20"/>
      <c r="B53" s="17"/>
      <c r="C53" s="17"/>
      <c r="D53" s="65"/>
      <c r="E53" s="17"/>
      <c r="F53" s="65"/>
      <c r="G53" s="66"/>
      <c r="I53" s="52"/>
      <c r="J53" s="18"/>
      <c r="K53" s="18"/>
      <c r="L53" s="65"/>
      <c r="M53" s="18"/>
      <c r="N53" s="65"/>
      <c r="O53" s="66"/>
    </row>
    <row r="54" spans="1:15">
      <c r="A54" s="20" t="s">
        <v>31</v>
      </c>
      <c r="B54" s="17"/>
      <c r="C54" s="17"/>
      <c r="D54" s="65"/>
      <c r="E54" s="17"/>
      <c r="F54" s="65"/>
      <c r="G54" s="66"/>
      <c r="I54" s="52"/>
      <c r="J54" s="18"/>
      <c r="K54" s="18"/>
      <c r="L54" s="65"/>
      <c r="M54" s="18"/>
      <c r="N54" s="65"/>
      <c r="O54" s="66"/>
    </row>
    <row r="55" spans="1:15">
      <c r="A55" s="21" t="s">
        <v>1</v>
      </c>
      <c r="B55" s="14" t="s">
        <v>2</v>
      </c>
      <c r="C55" s="14" t="s">
        <v>3</v>
      </c>
      <c r="D55" s="14" t="s">
        <v>4</v>
      </c>
      <c r="E55" s="4" t="s">
        <v>14</v>
      </c>
      <c r="F55" s="4" t="s">
        <v>5</v>
      </c>
      <c r="G55" s="4" t="s">
        <v>6</v>
      </c>
      <c r="I55" s="52"/>
      <c r="J55" s="18"/>
      <c r="K55" s="18"/>
      <c r="L55" s="65"/>
      <c r="M55" s="18"/>
      <c r="N55" s="65"/>
      <c r="O55" s="66"/>
    </row>
    <row r="56" spans="1:15">
      <c r="A56" s="26" t="s">
        <v>9</v>
      </c>
      <c r="B56" s="31">
        <v>2578</v>
      </c>
      <c r="C56" s="30">
        <v>258</v>
      </c>
      <c r="D56" s="7">
        <f t="shared" ref="D56:D62" si="30">C56*4/B56</f>
        <v>0.4003103180760279</v>
      </c>
      <c r="E56" s="30">
        <v>36</v>
      </c>
      <c r="F56" s="7">
        <f t="shared" ref="F56:F62" si="31">E56*6/B56</f>
        <v>8.3785880527540726E-2</v>
      </c>
      <c r="G56" s="9">
        <f t="shared" ref="G56:G62" si="32">D56+F56</f>
        <v>0.48409619860356862</v>
      </c>
      <c r="I56" s="52"/>
      <c r="J56" s="18"/>
      <c r="K56" s="18"/>
      <c r="L56" s="65"/>
      <c r="M56" s="18"/>
      <c r="N56" s="65"/>
      <c r="O56" s="66"/>
    </row>
    <row r="57" spans="1:15">
      <c r="A57" s="15" t="s">
        <v>10</v>
      </c>
      <c r="B57" s="16">
        <v>2270</v>
      </c>
      <c r="C57" s="24">
        <v>206</v>
      </c>
      <c r="D57" s="7">
        <f t="shared" si="30"/>
        <v>0.36299559471365639</v>
      </c>
      <c r="E57" s="24">
        <v>34</v>
      </c>
      <c r="F57" s="7">
        <f t="shared" si="31"/>
        <v>8.9867841409691632E-2</v>
      </c>
      <c r="G57" s="9">
        <f t="shared" si="32"/>
        <v>0.45286343612334801</v>
      </c>
      <c r="I57" s="52"/>
      <c r="J57" s="18"/>
      <c r="K57" s="18"/>
      <c r="L57" s="65"/>
      <c r="M57" s="18"/>
      <c r="N57" s="65"/>
      <c r="O57" s="66"/>
    </row>
    <row r="58" spans="1:15">
      <c r="A58" s="15" t="s">
        <v>15</v>
      </c>
      <c r="B58" s="16">
        <v>1922</v>
      </c>
      <c r="C58" s="24">
        <v>180</v>
      </c>
      <c r="D58" s="7">
        <f t="shared" si="30"/>
        <v>0.37460978147762747</v>
      </c>
      <c r="E58" s="24">
        <v>32</v>
      </c>
      <c r="F58" s="7">
        <f t="shared" si="31"/>
        <v>9.9895941727367321E-2</v>
      </c>
      <c r="G58" s="9">
        <f t="shared" si="32"/>
        <v>0.47450572320499479</v>
      </c>
      <c r="I58" s="52"/>
      <c r="J58" s="18"/>
      <c r="K58" s="18"/>
      <c r="L58" s="65"/>
      <c r="M58" s="18"/>
      <c r="N58" s="65"/>
      <c r="O58" s="66"/>
    </row>
    <row r="59" spans="1:15">
      <c r="A59" s="15" t="s">
        <v>11</v>
      </c>
      <c r="B59" s="16">
        <v>2122</v>
      </c>
      <c r="C59" s="24">
        <v>187</v>
      </c>
      <c r="D59" s="7">
        <f t="shared" si="30"/>
        <v>0.352497643732328</v>
      </c>
      <c r="E59" s="24">
        <v>53</v>
      </c>
      <c r="F59" s="7">
        <f t="shared" si="31"/>
        <v>0.14985862393967955</v>
      </c>
      <c r="G59" s="9">
        <f t="shared" si="32"/>
        <v>0.50235626767200758</v>
      </c>
      <c r="I59" s="52"/>
      <c r="J59" s="18"/>
      <c r="K59" s="18"/>
      <c r="L59" s="65"/>
      <c r="M59" s="18"/>
      <c r="N59" s="65"/>
      <c r="O59" s="66"/>
    </row>
    <row r="60" spans="1:15">
      <c r="A60" s="29" t="s">
        <v>8</v>
      </c>
      <c r="B60" s="24">
        <v>2585</v>
      </c>
      <c r="C60" s="24">
        <v>229</v>
      </c>
      <c r="D60" s="7">
        <f t="shared" si="30"/>
        <v>0.35435203094777562</v>
      </c>
      <c r="E60" s="24">
        <v>44</v>
      </c>
      <c r="F60" s="7">
        <f t="shared" si="31"/>
        <v>0.10212765957446808</v>
      </c>
      <c r="G60" s="9">
        <f t="shared" si="32"/>
        <v>0.45647969052224369</v>
      </c>
      <c r="I60" s="52"/>
      <c r="J60" s="18"/>
      <c r="K60" s="18"/>
      <c r="L60" s="65"/>
      <c r="M60" s="18"/>
      <c r="N60" s="65"/>
      <c r="O60" s="66"/>
    </row>
    <row r="61" spans="1:15">
      <c r="A61" s="26" t="s">
        <v>12</v>
      </c>
      <c r="B61" s="24">
        <v>2792</v>
      </c>
      <c r="C61" s="24">
        <v>272</v>
      </c>
      <c r="D61" s="7">
        <f t="shared" si="30"/>
        <v>0.38968481375358166</v>
      </c>
      <c r="E61" s="24">
        <v>38</v>
      </c>
      <c r="F61" s="7">
        <f t="shared" si="31"/>
        <v>8.1661891117478513E-2</v>
      </c>
      <c r="G61" s="9">
        <f t="shared" si="32"/>
        <v>0.47134670487106017</v>
      </c>
      <c r="I61" s="52"/>
      <c r="J61" s="18"/>
      <c r="K61" s="18"/>
      <c r="L61" s="65"/>
      <c r="M61" s="18"/>
      <c r="N61" s="65"/>
      <c r="O61" s="66"/>
    </row>
    <row r="62" spans="1:15">
      <c r="A62" s="27" t="s">
        <v>6</v>
      </c>
      <c r="B62" s="14">
        <v>14269</v>
      </c>
      <c r="C62" s="14">
        <f>SUM(C56:C61)</f>
        <v>1332</v>
      </c>
      <c r="D62" s="10">
        <f t="shared" si="30"/>
        <v>0.3733968743429813</v>
      </c>
      <c r="E62" s="14">
        <f>SUM(E56:E61)</f>
        <v>237</v>
      </c>
      <c r="F62" s="10">
        <f t="shared" si="31"/>
        <v>9.9656598219917306E-2</v>
      </c>
      <c r="G62" s="12">
        <f t="shared" si="32"/>
        <v>0.47305347256289859</v>
      </c>
      <c r="I62" s="52"/>
      <c r="J62" s="18"/>
      <c r="K62" s="18"/>
      <c r="L62" s="65"/>
      <c r="M62" s="18"/>
      <c r="N62" s="65"/>
      <c r="O62" s="66"/>
    </row>
    <row r="63" spans="1:15">
      <c r="A63" s="20"/>
      <c r="B63" s="17"/>
      <c r="C63" s="17"/>
      <c r="D63" s="65"/>
      <c r="E63" s="17"/>
      <c r="F63" s="65"/>
      <c r="G63" s="66"/>
      <c r="I63" s="52"/>
      <c r="J63" s="18"/>
      <c r="K63" s="18"/>
      <c r="L63" s="65"/>
      <c r="M63" s="18"/>
      <c r="N63" s="65"/>
      <c r="O63" s="66"/>
    </row>
    <row r="64" spans="1:15">
      <c r="A64" s="20"/>
      <c r="B64" s="17"/>
      <c r="C64" s="17"/>
      <c r="D64" s="65"/>
      <c r="E64" s="17"/>
      <c r="F64" s="65"/>
      <c r="G64" s="66"/>
      <c r="I64" s="52"/>
      <c r="J64" s="18"/>
      <c r="K64" s="18"/>
      <c r="L64" s="65"/>
      <c r="M64" s="18"/>
      <c r="N64" s="65"/>
      <c r="O64" s="66"/>
    </row>
    <row r="65" spans="1:15">
      <c r="A65" s="20"/>
      <c r="B65" s="17"/>
      <c r="C65" s="17"/>
      <c r="D65" s="65"/>
      <c r="E65" s="17"/>
      <c r="F65" s="65"/>
      <c r="G65" s="66"/>
      <c r="I65" s="52"/>
      <c r="J65" s="18"/>
      <c r="K65" s="18"/>
      <c r="L65" s="65"/>
      <c r="M65" s="18"/>
      <c r="N65" s="65"/>
      <c r="O65" s="66"/>
    </row>
    <row r="66" spans="1:15">
      <c r="A66" s="20"/>
      <c r="B66" s="17"/>
      <c r="C66" s="17"/>
      <c r="D66" s="65"/>
      <c r="E66" s="17"/>
      <c r="F66" s="65"/>
      <c r="G66" s="66"/>
      <c r="I66" s="52"/>
      <c r="J66" s="18"/>
      <c r="K66" s="18"/>
      <c r="L66" s="65"/>
      <c r="M66" s="18"/>
      <c r="N66" s="65"/>
      <c r="O66" s="66"/>
    </row>
    <row r="67" spans="1:15">
      <c r="A67" s="20"/>
      <c r="B67" s="17"/>
      <c r="C67" s="17"/>
      <c r="D67" s="65"/>
      <c r="E67" s="17"/>
      <c r="F67" s="65"/>
      <c r="G67" s="66"/>
      <c r="I67" s="52"/>
      <c r="J67" s="18"/>
      <c r="K67" s="18"/>
      <c r="L67" s="65"/>
      <c r="M67" s="18"/>
      <c r="N67" s="65"/>
      <c r="O67" s="66"/>
    </row>
    <row r="68" spans="1:15">
      <c r="A68" s="20"/>
      <c r="B68" s="17"/>
      <c r="C68" s="17"/>
      <c r="D68" s="65"/>
      <c r="E68" s="17"/>
      <c r="F68" s="65"/>
      <c r="G68" s="66"/>
      <c r="I68" s="52"/>
      <c r="J68" s="18"/>
      <c r="K68" s="18"/>
      <c r="L68" s="65"/>
      <c r="M68" s="18"/>
      <c r="N68" s="65"/>
      <c r="O68" s="66"/>
    </row>
    <row r="70" spans="1:15">
      <c r="A70" s="33" t="s">
        <v>22</v>
      </c>
      <c r="B70" s="33" t="s">
        <v>23</v>
      </c>
      <c r="D70" s="33" t="s">
        <v>22</v>
      </c>
      <c r="E70" s="33" t="s">
        <v>24</v>
      </c>
      <c r="I70" s="33" t="s">
        <v>22</v>
      </c>
      <c r="J70" s="33" t="s">
        <v>23</v>
      </c>
      <c r="K70" s="33" t="s">
        <v>24</v>
      </c>
      <c r="L70" s="33" t="s">
        <v>22</v>
      </c>
      <c r="M70" s="33" t="s">
        <v>29</v>
      </c>
    </row>
    <row r="71" spans="1:15">
      <c r="A71" s="53" t="s">
        <v>0</v>
      </c>
      <c r="B71" s="55">
        <v>0.35339999999999999</v>
      </c>
      <c r="C71" s="2"/>
      <c r="D71" s="57" t="s">
        <v>0</v>
      </c>
      <c r="E71" s="55">
        <v>8.1100000000000005E-2</v>
      </c>
      <c r="F71" s="58"/>
      <c r="G71" s="58"/>
      <c r="H71" s="58"/>
      <c r="I71" s="53" t="s">
        <v>0</v>
      </c>
      <c r="J71" s="55">
        <v>0.35339999999999999</v>
      </c>
      <c r="K71" s="55">
        <v>8.1100000000000005E-2</v>
      </c>
      <c r="L71" s="59" t="s">
        <v>0</v>
      </c>
      <c r="M71" s="60">
        <v>0.4345</v>
      </c>
    </row>
    <row r="72" spans="1:15">
      <c r="A72" s="5" t="s">
        <v>13</v>
      </c>
      <c r="B72" s="55">
        <v>0.33539999999999998</v>
      </c>
      <c r="C72" s="2"/>
      <c r="D72" s="61" t="s">
        <v>13</v>
      </c>
      <c r="E72" s="55">
        <v>0.10349999999999999</v>
      </c>
      <c r="F72" s="58"/>
      <c r="G72" s="58"/>
      <c r="H72" s="58"/>
      <c r="I72" s="5" t="s">
        <v>13</v>
      </c>
      <c r="J72" s="55">
        <v>0.33539999999999998</v>
      </c>
      <c r="K72" s="55">
        <v>0.10349999999999999</v>
      </c>
      <c r="L72" s="6" t="s">
        <v>13</v>
      </c>
      <c r="M72" s="55">
        <v>0.43880000000000002</v>
      </c>
    </row>
    <row r="73" spans="1:15">
      <c r="A73" s="5" t="s">
        <v>16</v>
      </c>
      <c r="B73" s="55">
        <v>0.32050000000000001</v>
      </c>
      <c r="C73" s="2"/>
      <c r="D73" s="61" t="s">
        <v>16</v>
      </c>
      <c r="E73" s="55">
        <v>7.8E-2</v>
      </c>
      <c r="F73" s="58"/>
      <c r="G73" s="58"/>
      <c r="H73" s="58"/>
      <c r="I73" s="5" t="s">
        <v>16</v>
      </c>
      <c r="J73" s="55">
        <v>0.32050000000000001</v>
      </c>
      <c r="K73" s="55">
        <v>7.8E-2</v>
      </c>
      <c r="L73" s="6" t="s">
        <v>16</v>
      </c>
      <c r="M73" s="55">
        <v>0.39860000000000001</v>
      </c>
    </row>
    <row r="74" spans="1:15">
      <c r="A74" s="5" t="s">
        <v>17</v>
      </c>
      <c r="B74" s="55">
        <v>0.33650000000000002</v>
      </c>
      <c r="C74" s="2"/>
      <c r="D74" s="61" t="s">
        <v>17</v>
      </c>
      <c r="E74" s="55">
        <v>0.1119</v>
      </c>
      <c r="F74" s="58"/>
      <c r="G74" s="58"/>
      <c r="H74" s="58"/>
      <c r="I74" s="5" t="s">
        <v>17</v>
      </c>
      <c r="J74" s="55">
        <v>0.33650000000000002</v>
      </c>
      <c r="K74" s="55">
        <v>0.1119</v>
      </c>
      <c r="L74" s="6" t="s">
        <v>17</v>
      </c>
      <c r="M74" s="55">
        <v>0.44850000000000001</v>
      </c>
    </row>
    <row r="75" spans="1:15">
      <c r="A75" s="5" t="s">
        <v>18</v>
      </c>
      <c r="B75" s="55">
        <v>0.37490000000000001</v>
      </c>
      <c r="C75" s="2"/>
      <c r="D75" s="61" t="s">
        <v>18</v>
      </c>
      <c r="E75" s="55">
        <v>0.1227</v>
      </c>
      <c r="F75" s="58"/>
      <c r="G75" s="58"/>
      <c r="H75" s="58"/>
      <c r="I75" s="5" t="s">
        <v>18</v>
      </c>
      <c r="J75" s="55">
        <v>0.37490000000000001</v>
      </c>
      <c r="K75" s="55">
        <v>0.1227</v>
      </c>
      <c r="L75" s="6" t="s">
        <v>18</v>
      </c>
      <c r="M75" s="55">
        <v>0.49759999999999999</v>
      </c>
    </row>
    <row r="76" spans="1:15">
      <c r="A76" s="5" t="s">
        <v>19</v>
      </c>
      <c r="B76" s="55">
        <v>0.36620000000000003</v>
      </c>
      <c r="C76" s="2"/>
      <c r="D76" s="61" t="s">
        <v>19</v>
      </c>
      <c r="E76" s="55">
        <v>0.1173</v>
      </c>
      <c r="F76" s="58"/>
      <c r="G76" s="58"/>
      <c r="H76" s="58"/>
      <c r="I76" s="5" t="s">
        <v>19</v>
      </c>
      <c r="J76" s="55">
        <v>0.36620000000000003</v>
      </c>
      <c r="K76" s="55">
        <v>0.1173</v>
      </c>
      <c r="L76" s="6" t="s">
        <v>19</v>
      </c>
      <c r="M76" s="55">
        <v>0.48359999999999997</v>
      </c>
    </row>
    <row r="77" spans="1:15">
      <c r="A77" s="5" t="s">
        <v>20</v>
      </c>
      <c r="B77" s="55">
        <v>0.35759999999999997</v>
      </c>
      <c r="C77" s="2"/>
      <c r="D77" s="61" t="s">
        <v>20</v>
      </c>
      <c r="E77" s="55">
        <v>0.13850000000000001</v>
      </c>
      <c r="F77" s="58"/>
      <c r="G77" s="58"/>
      <c r="H77" s="58"/>
      <c r="I77" s="5" t="s">
        <v>20</v>
      </c>
      <c r="J77" s="55">
        <v>0.35759999999999997</v>
      </c>
      <c r="K77" s="55">
        <v>0.13850000000000001</v>
      </c>
      <c r="L77" s="6" t="s">
        <v>20</v>
      </c>
      <c r="M77" s="55">
        <v>0.49609999999999999</v>
      </c>
    </row>
    <row r="78" spans="1:15">
      <c r="A78" s="5" t="s">
        <v>21</v>
      </c>
      <c r="B78" s="55">
        <v>0.373</v>
      </c>
      <c r="C78" s="2"/>
      <c r="D78" s="61" t="s">
        <v>21</v>
      </c>
      <c r="E78" s="55">
        <v>0.125</v>
      </c>
      <c r="F78" s="58"/>
      <c r="G78" s="58"/>
      <c r="H78" s="58"/>
      <c r="I78" s="5" t="s">
        <v>21</v>
      </c>
      <c r="J78" s="55">
        <v>0.373</v>
      </c>
      <c r="K78" s="55">
        <v>0.125</v>
      </c>
      <c r="L78" s="6" t="s">
        <v>21</v>
      </c>
      <c r="M78" s="55">
        <v>0.498</v>
      </c>
    </row>
    <row r="79" spans="1:15">
      <c r="A79" s="5" t="s">
        <v>26</v>
      </c>
      <c r="B79" s="55">
        <v>0.35670000000000002</v>
      </c>
      <c r="C79" s="2"/>
      <c r="D79" s="61" t="s">
        <v>26</v>
      </c>
      <c r="E79" s="7">
        <v>0.14143245693563011</v>
      </c>
      <c r="F79" s="58"/>
      <c r="G79" s="58"/>
      <c r="H79" s="58"/>
      <c r="I79" s="5" t="s">
        <v>26</v>
      </c>
      <c r="J79" s="55">
        <v>0.35670000000000002</v>
      </c>
      <c r="K79" s="7">
        <v>0.14143245693563011</v>
      </c>
      <c r="L79" s="6" t="s">
        <v>26</v>
      </c>
      <c r="M79" s="55">
        <v>0.49809999999999999</v>
      </c>
    </row>
    <row r="80" spans="1:15">
      <c r="A80" s="49" t="s">
        <v>25</v>
      </c>
      <c r="B80" s="55">
        <v>0.36620000000000003</v>
      </c>
      <c r="C80" s="58"/>
      <c r="D80" s="61" t="s">
        <v>25</v>
      </c>
      <c r="E80" s="55">
        <v>0.1146187469645459</v>
      </c>
      <c r="F80" s="58"/>
      <c r="G80" s="58"/>
      <c r="H80" s="58"/>
      <c r="I80" s="49" t="s">
        <v>25</v>
      </c>
      <c r="J80" s="55">
        <v>0.36620000000000003</v>
      </c>
      <c r="K80" s="55">
        <v>0.1146187469645459</v>
      </c>
      <c r="L80" s="6" t="s">
        <v>25</v>
      </c>
      <c r="M80" s="55">
        <v>0.48080000000000001</v>
      </c>
    </row>
    <row r="81" spans="1:17">
      <c r="A81" s="49" t="s">
        <v>31</v>
      </c>
      <c r="B81" s="55">
        <v>0.37340000000000001</v>
      </c>
      <c r="C81" s="58"/>
      <c r="D81" s="49" t="s">
        <v>31</v>
      </c>
      <c r="E81" s="55">
        <v>9.9699999999999997E-2</v>
      </c>
      <c r="F81" s="58"/>
      <c r="G81" s="58"/>
      <c r="H81" s="58"/>
      <c r="I81" s="49" t="s">
        <v>31</v>
      </c>
      <c r="J81" s="55">
        <v>0.37340000000000001</v>
      </c>
      <c r="K81" s="55">
        <v>9.9699999999999997E-2</v>
      </c>
      <c r="L81" s="6" t="s">
        <v>31</v>
      </c>
      <c r="M81" s="55">
        <v>0.47310000000000002</v>
      </c>
    </row>
    <row r="82" spans="1:17">
      <c r="A82" s="67"/>
      <c r="B82" s="68"/>
      <c r="C82" s="58"/>
      <c r="D82" s="69"/>
      <c r="E82" s="68"/>
      <c r="F82" s="58"/>
      <c r="G82" s="58"/>
      <c r="H82" s="58"/>
      <c r="I82" s="67"/>
      <c r="J82" s="68"/>
      <c r="K82" s="68"/>
      <c r="L82" s="70"/>
      <c r="M82" s="68"/>
    </row>
    <row r="83" spans="1:17">
      <c r="A83" s="48" t="s">
        <v>9</v>
      </c>
      <c r="I83" s="48" t="s">
        <v>27</v>
      </c>
    </row>
    <row r="84" spans="1:17">
      <c r="A84" s="47" t="s">
        <v>22</v>
      </c>
      <c r="B84" s="4" t="s">
        <v>2</v>
      </c>
      <c r="C84" s="4" t="s">
        <v>3</v>
      </c>
      <c r="D84" s="4" t="s">
        <v>4</v>
      </c>
      <c r="E84" s="4" t="s">
        <v>14</v>
      </c>
      <c r="F84" s="4" t="s">
        <v>5</v>
      </c>
      <c r="G84" s="4" t="s">
        <v>6</v>
      </c>
      <c r="I84" s="47" t="s">
        <v>22</v>
      </c>
      <c r="J84" s="4" t="s">
        <v>2</v>
      </c>
      <c r="K84" s="4" t="s">
        <v>3</v>
      </c>
      <c r="L84" s="4" t="s">
        <v>4</v>
      </c>
      <c r="M84" s="4" t="s">
        <v>14</v>
      </c>
      <c r="N84" s="4" t="s">
        <v>5</v>
      </c>
      <c r="O84" s="4" t="s">
        <v>6</v>
      </c>
    </row>
    <row r="85" spans="1:17">
      <c r="A85" s="53" t="s">
        <v>0</v>
      </c>
      <c r="B85" s="6">
        <v>2066</v>
      </c>
      <c r="C85" s="6">
        <v>178</v>
      </c>
      <c r="D85" s="7">
        <f t="shared" ref="D85:D88" si="33">C85*4/B85</f>
        <v>0.34462729912875123</v>
      </c>
      <c r="E85" s="8">
        <v>29</v>
      </c>
      <c r="F85" s="7">
        <f t="shared" ref="F85:F88" si="34">E85*6/B85</f>
        <v>8.422071636011616E-2</v>
      </c>
      <c r="G85" s="9">
        <f t="shared" ref="G85:G88" si="35">D85+F85</f>
        <v>0.42884801548886742</v>
      </c>
      <c r="I85" s="53" t="s">
        <v>0</v>
      </c>
      <c r="J85" s="6">
        <v>2445</v>
      </c>
      <c r="K85" s="6">
        <v>248</v>
      </c>
      <c r="L85" s="7">
        <f t="shared" ref="L85:L91" si="36">K85*4/J85</f>
        <v>0.40572597137014316</v>
      </c>
      <c r="M85" s="8">
        <v>26</v>
      </c>
      <c r="N85" s="7">
        <f t="shared" ref="N85:N91" si="37">M85*6/J85</f>
        <v>6.3803680981595098E-2</v>
      </c>
      <c r="O85" s="9">
        <f t="shared" ref="O85:O91" si="38">L85+N85</f>
        <v>0.46952965235173827</v>
      </c>
      <c r="Q85" s="24">
        <v>2270</v>
      </c>
    </row>
    <row r="86" spans="1:17">
      <c r="A86" s="5" t="s">
        <v>13</v>
      </c>
      <c r="B86" s="16">
        <v>2585</v>
      </c>
      <c r="C86" s="16">
        <v>213</v>
      </c>
      <c r="D86" s="7">
        <f t="shared" si="33"/>
        <v>0.32959381044487429</v>
      </c>
      <c r="E86" s="8">
        <v>40</v>
      </c>
      <c r="F86" s="7">
        <f t="shared" si="34"/>
        <v>9.2843326885880081E-2</v>
      </c>
      <c r="G86" s="9">
        <f t="shared" si="35"/>
        <v>0.42243713733075439</v>
      </c>
      <c r="I86" s="5" t="s">
        <v>13</v>
      </c>
      <c r="J86" s="16">
        <v>2380</v>
      </c>
      <c r="K86" s="16">
        <v>191</v>
      </c>
      <c r="L86" s="7">
        <f t="shared" si="36"/>
        <v>0.32100840336134456</v>
      </c>
      <c r="M86" s="8">
        <v>41</v>
      </c>
      <c r="N86" s="7">
        <f t="shared" si="37"/>
        <v>0.10336134453781512</v>
      </c>
      <c r="O86" s="9">
        <f t="shared" si="38"/>
        <v>0.42436974789915971</v>
      </c>
      <c r="Q86" s="24">
        <v>1922</v>
      </c>
    </row>
    <row r="87" spans="1:17">
      <c r="A87" s="5" t="s">
        <v>16</v>
      </c>
      <c r="B87" s="16">
        <v>2789</v>
      </c>
      <c r="C87" s="16">
        <v>228</v>
      </c>
      <c r="D87" s="7">
        <f t="shared" si="33"/>
        <v>0.32699892434564359</v>
      </c>
      <c r="E87" s="8">
        <v>37</v>
      </c>
      <c r="F87" s="7">
        <f t="shared" si="34"/>
        <v>7.9598422373610617E-2</v>
      </c>
      <c r="G87" s="9">
        <f t="shared" si="35"/>
        <v>0.40659734671925418</v>
      </c>
      <c r="I87" s="5" t="s">
        <v>16</v>
      </c>
      <c r="J87" s="16">
        <v>1449</v>
      </c>
      <c r="K87" s="16">
        <v>114</v>
      </c>
      <c r="L87" s="7">
        <f t="shared" si="36"/>
        <v>0.31469979296066253</v>
      </c>
      <c r="M87" s="8">
        <v>19</v>
      </c>
      <c r="N87" s="7">
        <f t="shared" si="37"/>
        <v>7.8674948240165632E-2</v>
      </c>
      <c r="O87" s="9">
        <f t="shared" si="38"/>
        <v>0.39337474120082816</v>
      </c>
      <c r="Q87" s="24">
        <v>2122</v>
      </c>
    </row>
    <row r="88" spans="1:17">
      <c r="A88" s="5" t="s">
        <v>17</v>
      </c>
      <c r="B88" s="16">
        <v>2180</v>
      </c>
      <c r="C88" s="24">
        <v>182</v>
      </c>
      <c r="D88" s="7">
        <f t="shared" si="33"/>
        <v>0.33394495412844039</v>
      </c>
      <c r="E88" s="24">
        <v>57</v>
      </c>
      <c r="F88" s="7">
        <f t="shared" si="34"/>
        <v>0.15688073394495414</v>
      </c>
      <c r="G88" s="9">
        <f t="shared" si="35"/>
        <v>0.49082568807339455</v>
      </c>
      <c r="I88" s="5" t="s">
        <v>17</v>
      </c>
      <c r="J88" s="16">
        <v>1329</v>
      </c>
      <c r="K88" s="24">
        <v>134</v>
      </c>
      <c r="L88" s="7">
        <f t="shared" si="36"/>
        <v>0.40331075996990218</v>
      </c>
      <c r="M88" s="24">
        <v>15</v>
      </c>
      <c r="N88" s="7">
        <f t="shared" si="37"/>
        <v>6.772009029345373E-2</v>
      </c>
      <c r="O88" s="9">
        <f t="shared" si="38"/>
        <v>0.47103085026335589</v>
      </c>
      <c r="Q88" s="24">
        <v>2585</v>
      </c>
    </row>
    <row r="89" spans="1:17">
      <c r="A89" s="5" t="s">
        <v>18</v>
      </c>
      <c r="B89" s="16">
        <v>2583</v>
      </c>
      <c r="C89" s="24">
        <v>242</v>
      </c>
      <c r="D89" s="7">
        <f>C89*4/B89</f>
        <v>0.37475803329461865</v>
      </c>
      <c r="E89" s="24">
        <v>66</v>
      </c>
      <c r="F89" s="7">
        <f>E89*6/B89</f>
        <v>0.15331010452961671</v>
      </c>
      <c r="G89" s="9">
        <f>D89+F89</f>
        <v>0.52806813782423534</v>
      </c>
      <c r="I89" s="5" t="s">
        <v>18</v>
      </c>
      <c r="J89" s="16">
        <v>1662</v>
      </c>
      <c r="K89" s="24">
        <v>159</v>
      </c>
      <c r="L89" s="7">
        <f t="shared" si="36"/>
        <v>0.38267148014440433</v>
      </c>
      <c r="M89" s="24">
        <v>39</v>
      </c>
      <c r="N89" s="7">
        <f t="shared" si="37"/>
        <v>0.1407942238267148</v>
      </c>
      <c r="O89" s="9">
        <f t="shared" si="38"/>
        <v>0.52346570397111913</v>
      </c>
      <c r="Q89" s="24">
        <v>2792</v>
      </c>
    </row>
    <row r="90" spans="1:17">
      <c r="A90" s="5" t="s">
        <v>19</v>
      </c>
      <c r="B90" s="16">
        <v>1835</v>
      </c>
      <c r="C90" s="24">
        <v>156</v>
      </c>
      <c r="D90" s="7">
        <f>C90*4/B90</f>
        <v>0.34005449591280656</v>
      </c>
      <c r="E90" s="24">
        <v>35</v>
      </c>
      <c r="F90" s="7">
        <f>E90*6/B90</f>
        <v>0.11444141689373297</v>
      </c>
      <c r="G90" s="9">
        <f>D90+F90</f>
        <v>0.45449591280653956</v>
      </c>
      <c r="I90" s="5" t="s">
        <v>19</v>
      </c>
      <c r="J90" s="16">
        <v>1345</v>
      </c>
      <c r="K90" s="24">
        <v>113</v>
      </c>
      <c r="L90" s="7">
        <f t="shared" si="36"/>
        <v>0.33605947955390336</v>
      </c>
      <c r="M90" s="24">
        <v>32</v>
      </c>
      <c r="N90" s="7">
        <f t="shared" si="37"/>
        <v>0.14275092936802974</v>
      </c>
      <c r="O90" s="9">
        <f t="shared" si="38"/>
        <v>0.47881040892193311</v>
      </c>
    </row>
    <row r="91" spans="1:17">
      <c r="A91" s="5" t="s">
        <v>20</v>
      </c>
      <c r="B91" s="16">
        <v>2551</v>
      </c>
      <c r="C91" s="24">
        <v>226</v>
      </c>
      <c r="D91" s="7">
        <f>C91*4/B91</f>
        <v>0.35437083496667976</v>
      </c>
      <c r="E91" s="24">
        <v>89</v>
      </c>
      <c r="F91" s="7">
        <f>E91*6/B91</f>
        <v>0.2093296746373971</v>
      </c>
      <c r="G91" s="9">
        <f>D91+F91</f>
        <v>0.5637005096040768</v>
      </c>
      <c r="H91" s="42"/>
      <c r="I91" s="5" t="s">
        <v>20</v>
      </c>
      <c r="J91" s="16">
        <v>3122</v>
      </c>
      <c r="K91" s="24">
        <v>279</v>
      </c>
      <c r="L91" s="7">
        <f t="shared" si="36"/>
        <v>0.35746316463805256</v>
      </c>
      <c r="M91" s="24">
        <v>84</v>
      </c>
      <c r="N91" s="7">
        <f t="shared" si="37"/>
        <v>0.16143497757847533</v>
      </c>
      <c r="O91" s="9">
        <f t="shared" si="38"/>
        <v>0.51889814221652786</v>
      </c>
    </row>
    <row r="92" spans="1:17">
      <c r="A92" s="5" t="s">
        <v>21</v>
      </c>
      <c r="B92" s="16">
        <v>2154</v>
      </c>
      <c r="C92" s="24">
        <v>230</v>
      </c>
      <c r="D92" s="7">
        <f>C92*4/B92</f>
        <v>0.42711234911792018</v>
      </c>
      <c r="E92" s="24">
        <v>43</v>
      </c>
      <c r="F92" s="7">
        <f>E92*6/B92</f>
        <v>0.11977715877437325</v>
      </c>
      <c r="G92" s="9">
        <f>D92+F92</f>
        <v>0.5468895078922934</v>
      </c>
      <c r="I92" s="5" t="s">
        <v>21</v>
      </c>
      <c r="J92" s="54">
        <v>2445</v>
      </c>
      <c r="K92" s="54">
        <v>213</v>
      </c>
      <c r="L92" s="7">
        <f t="shared" ref="L92:L94" si="39">K92*4/J92</f>
        <v>0.34846625766871164</v>
      </c>
      <c r="M92" s="6">
        <v>73</v>
      </c>
      <c r="N92" s="7">
        <f t="shared" ref="N92:N94" si="40">M92*6/J92</f>
        <v>0.17914110429447852</v>
      </c>
      <c r="O92" s="9">
        <f t="shared" ref="O92:O94" si="41">L92+N92</f>
        <v>0.52760736196319014</v>
      </c>
    </row>
    <row r="93" spans="1:17">
      <c r="A93" s="5" t="s">
        <v>26</v>
      </c>
      <c r="B93" s="54">
        <v>1948</v>
      </c>
      <c r="C93" s="54">
        <v>161</v>
      </c>
      <c r="D93" s="7">
        <f t="shared" ref="D93:D94" si="42">C93*4/B93</f>
        <v>0.33059548254620125</v>
      </c>
      <c r="E93" s="6">
        <v>51</v>
      </c>
      <c r="F93" s="7">
        <f t="shared" ref="F93:F94" si="43">E93*6/B93</f>
        <v>0.15708418891170431</v>
      </c>
      <c r="G93" s="9">
        <f t="shared" ref="G93:G94" si="44">D93+F93</f>
        <v>0.48767967145790558</v>
      </c>
      <c r="I93" s="5" t="s">
        <v>26</v>
      </c>
      <c r="J93" s="6">
        <v>2250</v>
      </c>
      <c r="K93" s="6">
        <v>216</v>
      </c>
      <c r="L93" s="7">
        <f t="shared" si="39"/>
        <v>0.38400000000000001</v>
      </c>
      <c r="M93" s="6">
        <v>47</v>
      </c>
      <c r="N93" s="7">
        <f t="shared" si="40"/>
        <v>0.12533333333333332</v>
      </c>
      <c r="O93" s="9">
        <f t="shared" si="41"/>
        <v>0.5093333333333333</v>
      </c>
    </row>
    <row r="94" spans="1:17">
      <c r="A94" s="49" t="s">
        <v>25</v>
      </c>
      <c r="B94" s="6">
        <v>2487</v>
      </c>
      <c r="C94" s="6">
        <v>258</v>
      </c>
      <c r="D94" s="7">
        <f t="shared" si="42"/>
        <v>0.41495778045838361</v>
      </c>
      <c r="E94" s="6">
        <v>46</v>
      </c>
      <c r="F94" s="7">
        <f t="shared" si="43"/>
        <v>0.11097708082026538</v>
      </c>
      <c r="G94" s="9">
        <f t="shared" si="44"/>
        <v>0.52593486127864897</v>
      </c>
      <c r="I94" s="49" t="s">
        <v>25</v>
      </c>
      <c r="J94" s="6">
        <v>2250</v>
      </c>
      <c r="K94" s="6">
        <v>216</v>
      </c>
      <c r="L94" s="7">
        <f t="shared" si="39"/>
        <v>0.38400000000000001</v>
      </c>
      <c r="M94" s="6">
        <v>47</v>
      </c>
      <c r="N94" s="7">
        <f t="shared" si="40"/>
        <v>0.12533333333333332</v>
      </c>
      <c r="O94" s="9">
        <f t="shared" si="41"/>
        <v>0.5093333333333333</v>
      </c>
    </row>
    <row r="95" spans="1:17">
      <c r="A95" s="49" t="s">
        <v>31</v>
      </c>
      <c r="B95" s="16">
        <v>2578</v>
      </c>
      <c r="C95" s="24">
        <v>258</v>
      </c>
      <c r="D95" s="9">
        <v>0.4003103180760279</v>
      </c>
      <c r="E95" s="24">
        <v>36</v>
      </c>
      <c r="F95" s="9">
        <v>8.3785880527540726E-2</v>
      </c>
      <c r="G95" s="7">
        <v>0.48409619860356862</v>
      </c>
      <c r="I95" s="49" t="s">
        <v>31</v>
      </c>
      <c r="J95" s="24">
        <v>1922</v>
      </c>
      <c r="K95" s="24">
        <v>180</v>
      </c>
      <c r="L95" s="9">
        <v>0.37460978147762747</v>
      </c>
      <c r="M95" s="24">
        <v>32</v>
      </c>
      <c r="N95" s="9">
        <v>9.9895941727367321E-2</v>
      </c>
      <c r="O95" s="9">
        <v>0.47450572320499479</v>
      </c>
    </row>
    <row r="96" spans="1:17">
      <c r="A96" s="34" t="s">
        <v>6</v>
      </c>
      <c r="B96" s="35">
        <f>SUM(B85:B95)</f>
        <v>25756</v>
      </c>
      <c r="C96" s="35">
        <f>SUM(C85:C95)</f>
        <v>2332</v>
      </c>
      <c r="D96" s="37">
        <f>C96*4/B96</f>
        <v>0.36216803851529739</v>
      </c>
      <c r="E96" s="36">
        <f>SUM(E85:E95)</f>
        <v>529</v>
      </c>
      <c r="F96" s="37">
        <f>E96*6/B96</f>
        <v>0.12323342133871719</v>
      </c>
      <c r="G96" s="38">
        <f>D96+F96</f>
        <v>0.48540145985401456</v>
      </c>
      <c r="I96" s="47" t="s">
        <v>6</v>
      </c>
      <c r="J96" s="14">
        <f>SUM(J85:J95)</f>
        <v>22599</v>
      </c>
      <c r="K96" s="14">
        <f>SUM(K85:K95)</f>
        <v>2063</v>
      </c>
      <c r="L96" s="10">
        <f>K96*4/J96</f>
        <v>0.36514890039382275</v>
      </c>
      <c r="M96" s="4">
        <f>SUM(M85:M95)</f>
        <v>455</v>
      </c>
      <c r="N96" s="10">
        <f>M96*6/J96</f>
        <v>0.12080180538961902</v>
      </c>
      <c r="O96" s="12">
        <f>L96+N96</f>
        <v>0.48595070578344179</v>
      </c>
    </row>
    <row r="97" spans="1:15">
      <c r="C97" s="43"/>
      <c r="D97" s="44"/>
      <c r="E97" s="41"/>
      <c r="F97" s="40"/>
      <c r="G97" s="41"/>
    </row>
    <row r="98" spans="1:15">
      <c r="A98" s="46" t="s">
        <v>10</v>
      </c>
      <c r="I98" s="48" t="s">
        <v>28</v>
      </c>
    </row>
    <row r="99" spans="1:15">
      <c r="A99" s="45" t="s">
        <v>22</v>
      </c>
      <c r="B99" s="36" t="s">
        <v>2</v>
      </c>
      <c r="C99" s="36" t="s">
        <v>3</v>
      </c>
      <c r="D99" s="36" t="s">
        <v>4</v>
      </c>
      <c r="E99" s="36" t="s">
        <v>14</v>
      </c>
      <c r="F99" s="36" t="s">
        <v>5</v>
      </c>
      <c r="G99" s="36" t="s">
        <v>6</v>
      </c>
      <c r="I99" s="47" t="s">
        <v>22</v>
      </c>
      <c r="J99" s="4" t="s">
        <v>2</v>
      </c>
      <c r="K99" s="4" t="s">
        <v>3</v>
      </c>
      <c r="L99" s="4" t="s">
        <v>4</v>
      </c>
      <c r="M99" s="4" t="s">
        <v>14</v>
      </c>
      <c r="N99" s="4" t="s">
        <v>5</v>
      </c>
      <c r="O99" s="4" t="s">
        <v>6</v>
      </c>
    </row>
    <row r="100" spans="1:15">
      <c r="A100" s="53" t="s">
        <v>0</v>
      </c>
      <c r="B100" s="6">
        <v>2283</v>
      </c>
      <c r="C100" s="6">
        <v>195</v>
      </c>
      <c r="D100" s="7">
        <f t="shared" ref="D100:D103" si="45">C100*4/B100</f>
        <v>0.34165571616294349</v>
      </c>
      <c r="E100" s="8">
        <v>44</v>
      </c>
      <c r="F100" s="7">
        <f t="shared" ref="F100:F103" si="46">E100*6/B100</f>
        <v>0.11563731931668857</v>
      </c>
      <c r="G100" s="9">
        <f t="shared" ref="G100:G103" si="47">D100+F100</f>
        <v>0.45729303547963207</v>
      </c>
      <c r="I100" s="53" t="s">
        <v>0</v>
      </c>
      <c r="J100" s="6">
        <v>2568</v>
      </c>
      <c r="K100" s="6">
        <v>215</v>
      </c>
      <c r="L100" s="7">
        <f t="shared" ref="L100:L111" si="48">K100*4/J100</f>
        <v>0.33489096573208721</v>
      </c>
      <c r="M100" s="8">
        <v>25</v>
      </c>
      <c r="N100" s="7">
        <f t="shared" ref="N100:N109" si="49">M100*6/J100</f>
        <v>5.8411214953271028E-2</v>
      </c>
      <c r="O100" s="9">
        <f t="shared" ref="O100:O109" si="50">L100+N100</f>
        <v>0.39330218068535822</v>
      </c>
    </row>
    <row r="101" spans="1:15">
      <c r="A101" s="5" t="s">
        <v>13</v>
      </c>
      <c r="B101" s="16">
        <v>2475</v>
      </c>
      <c r="C101" s="16">
        <v>218</v>
      </c>
      <c r="D101" s="7">
        <f t="shared" si="45"/>
        <v>0.35232323232323232</v>
      </c>
      <c r="E101" s="8">
        <v>55</v>
      </c>
      <c r="F101" s="7">
        <f t="shared" si="46"/>
        <v>0.13333333333333333</v>
      </c>
      <c r="G101" s="9">
        <f t="shared" si="47"/>
        <v>0.48565656565656568</v>
      </c>
      <c r="I101" s="5" t="s">
        <v>13</v>
      </c>
      <c r="J101" s="16">
        <v>2656</v>
      </c>
      <c r="K101" s="16">
        <v>211</v>
      </c>
      <c r="L101" s="7">
        <f t="shared" si="48"/>
        <v>0.31777108433734941</v>
      </c>
      <c r="M101" s="8">
        <v>38</v>
      </c>
      <c r="N101" s="7">
        <f t="shared" si="49"/>
        <v>8.5843373493975902E-2</v>
      </c>
      <c r="O101" s="9">
        <f t="shared" si="50"/>
        <v>0.40361445783132532</v>
      </c>
    </row>
    <row r="102" spans="1:15">
      <c r="A102" s="5" t="s">
        <v>16</v>
      </c>
      <c r="B102" s="16">
        <v>2464</v>
      </c>
      <c r="C102" s="16">
        <v>197</v>
      </c>
      <c r="D102" s="7">
        <f t="shared" si="45"/>
        <v>0.31980519480519481</v>
      </c>
      <c r="E102" s="8">
        <v>40</v>
      </c>
      <c r="F102" s="7">
        <f t="shared" si="46"/>
        <v>9.7402597402597407E-2</v>
      </c>
      <c r="G102" s="9">
        <f t="shared" si="47"/>
        <v>0.41720779220779225</v>
      </c>
      <c r="I102" s="5" t="s">
        <v>16</v>
      </c>
      <c r="J102" s="16">
        <v>1962</v>
      </c>
      <c r="K102" s="16">
        <v>161</v>
      </c>
      <c r="L102" s="7">
        <f t="shared" si="48"/>
        <v>0.32823649337410804</v>
      </c>
      <c r="M102" s="8">
        <v>24</v>
      </c>
      <c r="N102" s="7">
        <f t="shared" si="49"/>
        <v>7.3394495412844041E-2</v>
      </c>
      <c r="O102" s="9">
        <f t="shared" si="50"/>
        <v>0.40163098878695208</v>
      </c>
    </row>
    <row r="103" spans="1:15">
      <c r="A103" s="5" t="s">
        <v>17</v>
      </c>
      <c r="B103" s="16">
        <v>2039</v>
      </c>
      <c r="C103" s="24">
        <v>169</v>
      </c>
      <c r="D103" s="7">
        <f t="shared" si="45"/>
        <v>0.33153506620892592</v>
      </c>
      <c r="E103" s="24">
        <v>38</v>
      </c>
      <c r="F103" s="7">
        <f t="shared" si="46"/>
        <v>0.1118195193722413</v>
      </c>
      <c r="G103" s="9">
        <f t="shared" si="47"/>
        <v>0.44335458558116725</v>
      </c>
      <c r="I103" s="5" t="s">
        <v>17</v>
      </c>
      <c r="J103" s="16">
        <v>1308</v>
      </c>
      <c r="K103" s="24">
        <v>97</v>
      </c>
      <c r="L103" s="7">
        <f t="shared" si="48"/>
        <v>0.29663608562691129</v>
      </c>
      <c r="M103" s="24">
        <v>23</v>
      </c>
      <c r="N103" s="7">
        <f t="shared" si="49"/>
        <v>0.10550458715596331</v>
      </c>
      <c r="O103" s="9">
        <f t="shared" si="50"/>
        <v>0.40214067278287458</v>
      </c>
    </row>
    <row r="104" spans="1:15">
      <c r="A104" s="5" t="s">
        <v>18</v>
      </c>
      <c r="B104" s="16">
        <v>2653</v>
      </c>
      <c r="C104" s="24">
        <v>244</v>
      </c>
      <c r="D104" s="7">
        <f>C104*4/B104</f>
        <v>0.36788541274029402</v>
      </c>
      <c r="E104" s="24">
        <v>49</v>
      </c>
      <c r="F104" s="7">
        <f>E104*6/B104</f>
        <v>0.11081794195250659</v>
      </c>
      <c r="G104" s="9">
        <f>D104+F104</f>
        <v>0.47870335469280062</v>
      </c>
      <c r="I104" s="5" t="s">
        <v>18</v>
      </c>
      <c r="J104" s="16">
        <v>2132</v>
      </c>
      <c r="K104" s="24">
        <v>204</v>
      </c>
      <c r="L104" s="7">
        <f t="shared" si="48"/>
        <v>0.38273921200750471</v>
      </c>
      <c r="M104" s="24">
        <v>42</v>
      </c>
      <c r="N104" s="7">
        <f t="shared" si="49"/>
        <v>0.11819887429643527</v>
      </c>
      <c r="O104" s="9">
        <f t="shared" si="50"/>
        <v>0.50093808630393999</v>
      </c>
    </row>
    <row r="105" spans="1:15">
      <c r="A105" s="5" t="s">
        <v>19</v>
      </c>
      <c r="B105" s="6">
        <v>1757</v>
      </c>
      <c r="C105" s="6">
        <v>172</v>
      </c>
      <c r="D105" s="7">
        <f>C105*4/B105</f>
        <v>0.39157655093910076</v>
      </c>
      <c r="E105" s="6">
        <v>39</v>
      </c>
      <c r="F105" s="7">
        <f>E105*6/B105</f>
        <v>0.13318155947638019</v>
      </c>
      <c r="G105" s="9">
        <f>D105+F105</f>
        <v>0.52475811041548093</v>
      </c>
      <c r="I105" s="5" t="s">
        <v>19</v>
      </c>
      <c r="J105" s="16">
        <v>2194</v>
      </c>
      <c r="K105" s="24">
        <v>180</v>
      </c>
      <c r="L105" s="7">
        <f t="shared" si="48"/>
        <v>0.32816773017319961</v>
      </c>
      <c r="M105" s="24">
        <v>33</v>
      </c>
      <c r="N105" s="7">
        <f t="shared" si="49"/>
        <v>9.0246125797629903E-2</v>
      </c>
      <c r="O105" s="9">
        <f t="shared" si="50"/>
        <v>0.41841385597082953</v>
      </c>
    </row>
    <row r="106" spans="1:15">
      <c r="A106" s="5" t="s">
        <v>20</v>
      </c>
      <c r="B106" s="16">
        <v>1677</v>
      </c>
      <c r="C106" s="24">
        <v>160</v>
      </c>
      <c r="D106" s="7">
        <f>C106*4/B106</f>
        <v>0.38163387000596305</v>
      </c>
      <c r="E106" s="24">
        <v>33</v>
      </c>
      <c r="F106" s="7">
        <f>E106*6/B106</f>
        <v>0.11806797853309481</v>
      </c>
      <c r="G106" s="9">
        <f>D106+F106</f>
        <v>0.49970184853905786</v>
      </c>
      <c r="I106" s="5" t="s">
        <v>20</v>
      </c>
      <c r="J106" s="16">
        <v>2103</v>
      </c>
      <c r="K106" s="24">
        <v>198</v>
      </c>
      <c r="L106" s="7">
        <f t="shared" si="48"/>
        <v>0.37660485021398005</v>
      </c>
      <c r="M106" s="24">
        <v>25</v>
      </c>
      <c r="N106" s="7">
        <f t="shared" si="49"/>
        <v>7.1326676176890161E-2</v>
      </c>
      <c r="O106" s="9">
        <f t="shared" si="50"/>
        <v>0.44793152639087019</v>
      </c>
    </row>
    <row r="107" spans="1:15">
      <c r="A107" s="5" t="s">
        <v>21</v>
      </c>
      <c r="B107" s="16">
        <v>1957</v>
      </c>
      <c r="C107" s="24">
        <v>166</v>
      </c>
      <c r="D107" s="7">
        <f>C107*4/B107</f>
        <v>0.33929483903934593</v>
      </c>
      <c r="E107" s="24">
        <v>34</v>
      </c>
      <c r="F107" s="7">
        <f>E107*6/B107</f>
        <v>0.10424118548799183</v>
      </c>
      <c r="G107" s="9">
        <f>D107+F107</f>
        <v>0.44353602452733776</v>
      </c>
      <c r="I107" s="5" t="s">
        <v>21</v>
      </c>
      <c r="J107" s="16">
        <v>2076</v>
      </c>
      <c r="K107" s="24">
        <v>164</v>
      </c>
      <c r="L107" s="7">
        <f t="shared" si="48"/>
        <v>0.31599229287090558</v>
      </c>
      <c r="M107" s="24">
        <v>42</v>
      </c>
      <c r="N107" s="7">
        <f t="shared" si="49"/>
        <v>0.12138728323699421</v>
      </c>
      <c r="O107" s="9">
        <f t="shared" si="50"/>
        <v>0.43737957610789979</v>
      </c>
    </row>
    <row r="108" spans="1:15">
      <c r="A108" s="5" t="s">
        <v>26</v>
      </c>
      <c r="B108" s="54">
        <v>2011</v>
      </c>
      <c r="C108" s="54">
        <v>189</v>
      </c>
      <c r="D108" s="7">
        <f t="shared" ref="D108:D109" si="51">C108*4/B108</f>
        <v>0.37593237195425161</v>
      </c>
      <c r="E108" s="6">
        <v>31</v>
      </c>
      <c r="F108" s="7">
        <f t="shared" ref="F108:F109" si="52">E108*6/B108</f>
        <v>9.2491297861760316E-2</v>
      </c>
      <c r="G108" s="9">
        <f t="shared" ref="G108:G109" si="53">D108+F108</f>
        <v>0.46842366981601191</v>
      </c>
      <c r="I108" s="5" t="s">
        <v>26</v>
      </c>
      <c r="J108" s="54">
        <v>2103</v>
      </c>
      <c r="K108" s="54">
        <v>182</v>
      </c>
      <c r="L108" s="7">
        <f t="shared" si="48"/>
        <v>0.34617213504517358</v>
      </c>
      <c r="M108" s="6">
        <v>50</v>
      </c>
      <c r="N108" s="7">
        <f t="shared" si="49"/>
        <v>0.14265335235378032</v>
      </c>
      <c r="O108" s="9">
        <f t="shared" si="50"/>
        <v>0.48882548739895393</v>
      </c>
    </row>
    <row r="109" spans="1:15">
      <c r="A109" s="49" t="s">
        <v>25</v>
      </c>
      <c r="B109" s="6">
        <v>2022</v>
      </c>
      <c r="C109" s="6">
        <v>168</v>
      </c>
      <c r="D109" s="7">
        <f t="shared" si="51"/>
        <v>0.33234421364985162</v>
      </c>
      <c r="E109" s="6">
        <v>26</v>
      </c>
      <c r="F109" s="7">
        <f t="shared" si="52"/>
        <v>7.71513353115727E-2</v>
      </c>
      <c r="G109" s="9">
        <f t="shared" si="53"/>
        <v>0.40949554896142432</v>
      </c>
      <c r="I109" s="49" t="s">
        <v>25</v>
      </c>
      <c r="J109" s="6">
        <v>2038</v>
      </c>
      <c r="K109" s="6">
        <v>164</v>
      </c>
      <c r="L109" s="7">
        <f t="shared" si="48"/>
        <v>0.32188420019627084</v>
      </c>
      <c r="M109" s="6">
        <v>58</v>
      </c>
      <c r="N109" s="7">
        <f t="shared" si="49"/>
        <v>0.17075564278704614</v>
      </c>
      <c r="O109" s="9">
        <f t="shared" si="50"/>
        <v>0.49263984298331698</v>
      </c>
    </row>
    <row r="110" spans="1:15">
      <c r="A110" s="49" t="s">
        <v>31</v>
      </c>
      <c r="B110" s="24">
        <v>2270</v>
      </c>
      <c r="C110" s="24">
        <v>206</v>
      </c>
      <c r="D110" s="9">
        <v>0.36299559471365639</v>
      </c>
      <c r="E110" s="24">
        <v>34</v>
      </c>
      <c r="F110" s="9">
        <v>8.9867841409691632E-2</v>
      </c>
      <c r="G110" s="7">
        <v>0.45286343612334801</v>
      </c>
      <c r="I110" s="49" t="s">
        <v>31</v>
      </c>
      <c r="J110" s="24">
        <v>2122</v>
      </c>
      <c r="K110" s="24">
        <v>187</v>
      </c>
      <c r="L110" s="9">
        <v>0.352497643732328</v>
      </c>
      <c r="M110" s="24">
        <v>53</v>
      </c>
      <c r="N110" s="9">
        <v>0.14985862393967955</v>
      </c>
      <c r="O110" s="9">
        <v>0.49702219815917703</v>
      </c>
    </row>
    <row r="111" spans="1:15">
      <c r="A111" s="49" t="s">
        <v>6</v>
      </c>
      <c r="B111" s="4">
        <f>SUM(B100:B110)</f>
        <v>23608</v>
      </c>
      <c r="C111" s="4">
        <f>SUM(C100:C110)</f>
        <v>2084</v>
      </c>
      <c r="D111" s="10">
        <f>C111*4/B111</f>
        <v>0.35310064384954254</v>
      </c>
      <c r="E111" s="4">
        <f>SUM(E100:E110)</f>
        <v>423</v>
      </c>
      <c r="F111" s="10">
        <f>E111*6/B111</f>
        <v>0.10750593019315487</v>
      </c>
      <c r="G111" s="12">
        <f>D111+F111</f>
        <v>0.46060657404269739</v>
      </c>
      <c r="I111" s="47" t="s">
        <v>6</v>
      </c>
      <c r="J111" s="14">
        <f>SUM(J100:J110)</f>
        <v>23262</v>
      </c>
      <c r="K111" s="14">
        <f>SUM(K100:K110)</f>
        <v>1963</v>
      </c>
      <c r="L111" s="10">
        <f t="shared" si="48"/>
        <v>0.3375462127074198</v>
      </c>
      <c r="M111" s="4">
        <f>SUM(M100:M110)</f>
        <v>413</v>
      </c>
      <c r="N111" s="10">
        <f>M111*6/J111</f>
        <v>0.1065256641733299</v>
      </c>
      <c r="O111" s="12">
        <f>L111+N111</f>
        <v>0.44407187688074967</v>
      </c>
    </row>
    <row r="118" spans="1:15">
      <c r="A118" s="46" t="s">
        <v>8</v>
      </c>
      <c r="I118" s="48" t="s">
        <v>12</v>
      </c>
    </row>
    <row r="119" spans="1:15">
      <c r="A119" s="45" t="s">
        <v>22</v>
      </c>
      <c r="B119" s="36" t="s">
        <v>2</v>
      </c>
      <c r="C119" s="36" t="s">
        <v>3</v>
      </c>
      <c r="D119" s="36" t="s">
        <v>4</v>
      </c>
      <c r="E119" s="36" t="s">
        <v>14</v>
      </c>
      <c r="F119" s="36" t="s">
        <v>5</v>
      </c>
      <c r="G119" s="36" t="s">
        <v>6</v>
      </c>
      <c r="I119" s="47" t="s">
        <v>22</v>
      </c>
      <c r="J119" s="4" t="s">
        <v>2</v>
      </c>
      <c r="K119" s="4" t="s">
        <v>3</v>
      </c>
      <c r="L119" s="4" t="s">
        <v>4</v>
      </c>
      <c r="M119" s="4" t="s">
        <v>14</v>
      </c>
      <c r="N119" s="4" t="s">
        <v>5</v>
      </c>
      <c r="O119" s="4" t="s">
        <v>6</v>
      </c>
    </row>
    <row r="120" spans="1:15">
      <c r="A120" s="53" t="s">
        <v>0</v>
      </c>
      <c r="B120" s="6">
        <v>2198</v>
      </c>
      <c r="C120" s="6">
        <v>207</v>
      </c>
      <c r="D120" s="7">
        <f t="shared" ref="D120:D129" si="54">C120*4/B120</f>
        <v>0.37670609645131936</v>
      </c>
      <c r="E120" s="8">
        <v>37</v>
      </c>
      <c r="F120" s="7">
        <f t="shared" ref="F120:F129" si="55">E120*6/B120</f>
        <v>0.10100090991810737</v>
      </c>
      <c r="G120" s="9">
        <f t="shared" ref="G120:G129" si="56">D120+F120</f>
        <v>0.47770700636942676</v>
      </c>
      <c r="I120" s="53" t="s">
        <v>0</v>
      </c>
      <c r="J120" s="6">
        <v>2194</v>
      </c>
      <c r="K120" s="6">
        <v>172</v>
      </c>
      <c r="L120" s="7">
        <f t="shared" ref="L120:L129" si="57">K120*4/J120</f>
        <v>0.31358249772105745</v>
      </c>
      <c r="M120" s="8">
        <v>25</v>
      </c>
      <c r="N120" s="7">
        <f t="shared" ref="N120:N129" si="58">M120*6/J120</f>
        <v>6.8368277119416593E-2</v>
      </c>
      <c r="O120" s="9">
        <f t="shared" ref="O120:O129" si="59">L120+N120</f>
        <v>0.38195077484047402</v>
      </c>
    </row>
    <row r="121" spans="1:15">
      <c r="A121" s="5" t="s">
        <v>13</v>
      </c>
      <c r="B121" s="16">
        <v>1917</v>
      </c>
      <c r="C121" s="16">
        <v>183</v>
      </c>
      <c r="D121" s="7">
        <f t="shared" si="54"/>
        <v>0.38184663536776214</v>
      </c>
      <c r="E121" s="8">
        <v>36</v>
      </c>
      <c r="F121" s="7">
        <f t="shared" si="55"/>
        <v>0.11267605633802817</v>
      </c>
      <c r="G121" s="9">
        <f t="shared" si="56"/>
        <v>0.49452269170579033</v>
      </c>
      <c r="I121" s="5" t="s">
        <v>13</v>
      </c>
      <c r="J121" s="16">
        <v>1500</v>
      </c>
      <c r="K121" s="16">
        <v>117</v>
      </c>
      <c r="L121" s="7">
        <f t="shared" si="57"/>
        <v>0.312</v>
      </c>
      <c r="M121" s="28">
        <v>23</v>
      </c>
      <c r="N121" s="7">
        <f t="shared" si="58"/>
        <v>9.1999999999999998E-2</v>
      </c>
      <c r="O121" s="9">
        <f t="shared" si="59"/>
        <v>0.40400000000000003</v>
      </c>
    </row>
    <row r="122" spans="1:15">
      <c r="A122" s="5" t="s">
        <v>16</v>
      </c>
      <c r="B122" s="16">
        <v>2153</v>
      </c>
      <c r="C122" s="16">
        <v>176</v>
      </c>
      <c r="D122" s="7">
        <f t="shared" si="54"/>
        <v>0.32698560148629818</v>
      </c>
      <c r="E122" s="8">
        <v>18</v>
      </c>
      <c r="F122" s="7">
        <f t="shared" si="55"/>
        <v>5.0162563864375287E-2</v>
      </c>
      <c r="G122" s="9">
        <f t="shared" si="56"/>
        <v>0.37714816535067347</v>
      </c>
      <c r="I122" s="5" t="s">
        <v>16</v>
      </c>
      <c r="J122" s="16">
        <v>1637</v>
      </c>
      <c r="K122" s="16">
        <v>122</v>
      </c>
      <c r="L122" s="7">
        <f t="shared" si="57"/>
        <v>0.29810629199755651</v>
      </c>
      <c r="M122" s="28">
        <v>24</v>
      </c>
      <c r="N122" s="7">
        <f t="shared" si="58"/>
        <v>8.7965791081246178E-2</v>
      </c>
      <c r="O122" s="9">
        <f t="shared" si="59"/>
        <v>0.3860720830788027</v>
      </c>
    </row>
    <row r="123" spans="1:15">
      <c r="A123" s="5" t="s">
        <v>17</v>
      </c>
      <c r="B123" s="24">
        <v>1796</v>
      </c>
      <c r="C123" s="24">
        <v>138</v>
      </c>
      <c r="D123" s="7">
        <f t="shared" si="54"/>
        <v>0.30734966592427615</v>
      </c>
      <c r="E123" s="24">
        <v>32</v>
      </c>
      <c r="F123" s="7">
        <f t="shared" si="55"/>
        <v>0.10690423162583519</v>
      </c>
      <c r="G123" s="9">
        <f t="shared" si="56"/>
        <v>0.41425389755011133</v>
      </c>
      <c r="I123" s="5" t="s">
        <v>17</v>
      </c>
      <c r="J123" s="24">
        <v>1962</v>
      </c>
      <c r="K123" s="24">
        <v>173</v>
      </c>
      <c r="L123" s="7">
        <f t="shared" si="57"/>
        <v>0.35270132517838942</v>
      </c>
      <c r="M123" s="24">
        <v>33</v>
      </c>
      <c r="N123" s="7">
        <f t="shared" si="58"/>
        <v>0.10091743119266056</v>
      </c>
      <c r="O123" s="9">
        <f t="shared" si="59"/>
        <v>0.45361875637104998</v>
      </c>
    </row>
    <row r="124" spans="1:15">
      <c r="A124" s="5" t="s">
        <v>18</v>
      </c>
      <c r="B124" s="24">
        <v>1451</v>
      </c>
      <c r="C124" s="24">
        <v>129</v>
      </c>
      <c r="D124" s="7">
        <f t="shared" si="54"/>
        <v>0.3556168159889731</v>
      </c>
      <c r="E124" s="24">
        <v>22</v>
      </c>
      <c r="F124" s="7">
        <f t="shared" si="55"/>
        <v>9.0971743625086143E-2</v>
      </c>
      <c r="G124" s="9">
        <f t="shared" si="56"/>
        <v>0.44658855961405924</v>
      </c>
      <c r="I124" s="5" t="s">
        <v>18</v>
      </c>
      <c r="J124" s="24">
        <v>2035</v>
      </c>
      <c r="K124" s="24">
        <v>195</v>
      </c>
      <c r="L124" s="7">
        <f t="shared" si="57"/>
        <v>0.3832923832923833</v>
      </c>
      <c r="M124" s="24">
        <v>38</v>
      </c>
      <c r="N124" s="7">
        <f t="shared" si="58"/>
        <v>0.11203931203931204</v>
      </c>
      <c r="O124" s="9">
        <f t="shared" si="59"/>
        <v>0.49533169533169535</v>
      </c>
    </row>
    <row r="125" spans="1:15">
      <c r="A125" s="5" t="s">
        <v>19</v>
      </c>
      <c r="B125" s="24">
        <v>1945</v>
      </c>
      <c r="C125" s="24">
        <v>182</v>
      </c>
      <c r="D125" s="7">
        <f t="shared" si="54"/>
        <v>0.374293059125964</v>
      </c>
      <c r="E125" s="24">
        <v>51</v>
      </c>
      <c r="F125" s="7">
        <f t="shared" si="55"/>
        <v>0.15732647814910025</v>
      </c>
      <c r="G125" s="9">
        <f t="shared" si="56"/>
        <v>0.53161953727506428</v>
      </c>
      <c r="I125" s="5" t="s">
        <v>19</v>
      </c>
      <c r="J125" s="24">
        <v>2021</v>
      </c>
      <c r="K125" s="24">
        <v>213</v>
      </c>
      <c r="L125" s="7">
        <f t="shared" si="57"/>
        <v>0.42157347847600196</v>
      </c>
      <c r="M125" s="24">
        <v>27</v>
      </c>
      <c r="N125" s="7">
        <f t="shared" si="58"/>
        <v>8.0158337456704601E-2</v>
      </c>
      <c r="O125" s="9">
        <f t="shared" si="59"/>
        <v>0.50173181593270655</v>
      </c>
    </row>
    <row r="126" spans="1:15">
      <c r="A126" s="5" t="s">
        <v>20</v>
      </c>
      <c r="B126" s="24">
        <v>2339</v>
      </c>
      <c r="C126" s="24">
        <v>202</v>
      </c>
      <c r="D126" s="7">
        <f t="shared" si="54"/>
        <v>0.34544677212483965</v>
      </c>
      <c r="E126" s="24">
        <v>46</v>
      </c>
      <c r="F126" s="7">
        <f t="shared" si="55"/>
        <v>0.11799914493373237</v>
      </c>
      <c r="G126" s="9">
        <f t="shared" si="56"/>
        <v>0.46344591705857202</v>
      </c>
      <c r="I126" s="5" t="s">
        <v>20</v>
      </c>
      <c r="J126" s="24">
        <v>1944</v>
      </c>
      <c r="K126" s="24">
        <v>163</v>
      </c>
      <c r="L126" s="7">
        <f t="shared" si="57"/>
        <v>0.33539094650205764</v>
      </c>
      <c r="M126" s="24">
        <v>40</v>
      </c>
      <c r="N126" s="7">
        <f t="shared" si="58"/>
        <v>0.12345679012345678</v>
      </c>
      <c r="O126" s="9">
        <f t="shared" si="59"/>
        <v>0.45884773662551442</v>
      </c>
    </row>
    <row r="127" spans="1:15">
      <c r="A127" s="5" t="s">
        <v>21</v>
      </c>
      <c r="B127" s="24">
        <v>2094</v>
      </c>
      <c r="C127" s="24">
        <v>199</v>
      </c>
      <c r="D127" s="7">
        <f t="shared" si="54"/>
        <v>0.38013371537726837</v>
      </c>
      <c r="E127" s="24">
        <v>42</v>
      </c>
      <c r="F127" s="7">
        <f t="shared" si="55"/>
        <v>0.12034383954154727</v>
      </c>
      <c r="G127" s="9">
        <f t="shared" si="56"/>
        <v>0.50047755491881563</v>
      </c>
      <c r="I127" s="5" t="s">
        <v>21</v>
      </c>
      <c r="J127" s="24">
        <v>1308</v>
      </c>
      <c r="K127" s="24">
        <v>130</v>
      </c>
      <c r="L127" s="7">
        <f t="shared" si="57"/>
        <v>0.39755351681957185</v>
      </c>
      <c r="M127" s="24">
        <v>17</v>
      </c>
      <c r="N127" s="7">
        <f t="shared" si="58"/>
        <v>7.7981651376146793E-2</v>
      </c>
      <c r="O127" s="9">
        <f t="shared" si="59"/>
        <v>0.47553516819571862</v>
      </c>
    </row>
    <row r="128" spans="1:15">
      <c r="A128" s="5" t="s">
        <v>26</v>
      </c>
      <c r="B128" s="54">
        <v>1743</v>
      </c>
      <c r="C128" s="54">
        <v>155</v>
      </c>
      <c r="D128" s="7">
        <f t="shared" si="54"/>
        <v>0.35570854847963279</v>
      </c>
      <c r="E128" s="6">
        <v>45</v>
      </c>
      <c r="F128" s="7">
        <f t="shared" si="55"/>
        <v>0.1549053356282272</v>
      </c>
      <c r="G128" s="9">
        <f t="shared" si="56"/>
        <v>0.51061388410786002</v>
      </c>
      <c r="I128" s="5" t="s">
        <v>26</v>
      </c>
      <c r="J128" s="54">
        <v>1883</v>
      </c>
      <c r="K128" s="54">
        <v>182</v>
      </c>
      <c r="L128" s="7">
        <f t="shared" si="57"/>
        <v>0.38661710037174724</v>
      </c>
      <c r="M128" s="6">
        <v>36</v>
      </c>
      <c r="N128" s="7">
        <f t="shared" si="58"/>
        <v>0.11471056824216676</v>
      </c>
      <c r="O128" s="9">
        <f t="shared" si="59"/>
        <v>0.50132766861391398</v>
      </c>
    </row>
    <row r="129" spans="1:15">
      <c r="A129" s="49" t="s">
        <v>25</v>
      </c>
      <c r="B129" s="6">
        <v>1732</v>
      </c>
      <c r="C129" s="6">
        <v>150</v>
      </c>
      <c r="D129" s="7">
        <f t="shared" si="54"/>
        <v>0.3464203233256351</v>
      </c>
      <c r="E129" s="6">
        <v>35</v>
      </c>
      <c r="F129" s="7">
        <f t="shared" si="55"/>
        <v>0.12124711316397228</v>
      </c>
      <c r="G129" s="9">
        <f t="shared" si="56"/>
        <v>0.4676674364896074</v>
      </c>
      <c r="I129" s="49" t="s">
        <v>25</v>
      </c>
      <c r="J129" s="6">
        <v>1825</v>
      </c>
      <c r="K129" s="6">
        <v>175</v>
      </c>
      <c r="L129" s="7">
        <f t="shared" si="57"/>
        <v>0.38356164383561642</v>
      </c>
      <c r="M129" s="6">
        <v>24</v>
      </c>
      <c r="N129" s="7">
        <f t="shared" si="58"/>
        <v>7.8904109589041094E-2</v>
      </c>
      <c r="O129" s="9">
        <f t="shared" si="59"/>
        <v>0.46246575342465751</v>
      </c>
    </row>
    <row r="130" spans="1:15">
      <c r="A130" s="49" t="s">
        <v>31</v>
      </c>
      <c r="B130" s="24">
        <v>2585</v>
      </c>
      <c r="C130" s="24">
        <v>229</v>
      </c>
      <c r="D130" s="9">
        <v>0.35435203094777562</v>
      </c>
      <c r="E130" s="24">
        <v>44</v>
      </c>
      <c r="F130" s="9">
        <v>0.10212765957446808</v>
      </c>
      <c r="G130" s="9">
        <v>0.45647969052224369</v>
      </c>
      <c r="I130" s="49" t="s">
        <v>31</v>
      </c>
      <c r="J130" s="24">
        <v>2792</v>
      </c>
      <c r="K130" s="24">
        <v>272</v>
      </c>
      <c r="L130" s="9">
        <v>0.38968481375358166</v>
      </c>
      <c r="M130" s="24">
        <v>38</v>
      </c>
      <c r="N130" s="9">
        <v>8.1661891117478513E-2</v>
      </c>
      <c r="O130" s="9">
        <v>0.47134670487106017</v>
      </c>
    </row>
    <row r="131" spans="1:15">
      <c r="A131" s="49" t="s">
        <v>6</v>
      </c>
      <c r="B131" s="4">
        <f>SUM(B120:B130)</f>
        <v>21953</v>
      </c>
      <c r="C131" s="4">
        <f>SUM(C120:C129)</f>
        <v>1721</v>
      </c>
      <c r="D131" s="10">
        <f>C131*4/B131</f>
        <v>0.31357900970254637</v>
      </c>
      <c r="E131" s="4">
        <f>SUM(E120:E130)</f>
        <v>408</v>
      </c>
      <c r="F131" s="10">
        <f>E131*6/B131</f>
        <v>0.11151095522252084</v>
      </c>
      <c r="G131" s="12">
        <f>D131+F131</f>
        <v>0.42508996492506723</v>
      </c>
      <c r="I131" s="47" t="s">
        <v>6</v>
      </c>
      <c r="J131" s="14">
        <f>SUM(J120:J130)</f>
        <v>21101</v>
      </c>
      <c r="K131" s="14">
        <f>SUM(K120:K130)</f>
        <v>1914</v>
      </c>
      <c r="L131" s="10">
        <f>K131*4/J131</f>
        <v>0.36282640633145347</v>
      </c>
      <c r="M131" s="4">
        <f>SUM(M120:M130)</f>
        <v>325</v>
      </c>
      <c r="N131" s="10">
        <f>M131*6/J131</f>
        <v>9.2412681863418791E-2</v>
      </c>
      <c r="O131" s="12">
        <f>L131+N131</f>
        <v>0.45523908819487224</v>
      </c>
    </row>
    <row r="133" spans="1:15">
      <c r="A133" s="47" t="s">
        <v>1</v>
      </c>
      <c r="B133" s="4" t="s">
        <v>2</v>
      </c>
      <c r="C133" s="4" t="s">
        <v>3</v>
      </c>
      <c r="D133" s="4" t="s">
        <v>4</v>
      </c>
      <c r="E133" s="4" t="s">
        <v>14</v>
      </c>
      <c r="F133" s="4" t="s">
        <v>5</v>
      </c>
      <c r="G133" s="4" t="s">
        <v>6</v>
      </c>
      <c r="I133" s="47" t="s">
        <v>1</v>
      </c>
      <c r="J133" s="4" t="s">
        <v>32</v>
      </c>
      <c r="K133" s="4" t="s">
        <v>33</v>
      </c>
      <c r="L133" s="47" t="s">
        <v>1</v>
      </c>
      <c r="M133" s="4" t="s">
        <v>14</v>
      </c>
    </row>
    <row r="134" spans="1:15">
      <c r="A134" s="53" t="s">
        <v>9</v>
      </c>
      <c r="B134" s="71">
        <v>23178</v>
      </c>
      <c r="C134" s="71">
        <v>2074</v>
      </c>
      <c r="D134" s="72">
        <v>0.35792561912158083</v>
      </c>
      <c r="E134" s="73">
        <v>493</v>
      </c>
      <c r="F134" s="72">
        <v>0.12762101993269478</v>
      </c>
      <c r="G134" s="72">
        <v>0.48554663905427564</v>
      </c>
      <c r="H134" s="74"/>
      <c r="I134" s="75" t="s">
        <v>9</v>
      </c>
      <c r="J134" s="72">
        <v>0.35792561912158083</v>
      </c>
      <c r="K134" s="72">
        <v>0.12762101993269478</v>
      </c>
      <c r="L134" s="75" t="s">
        <v>9</v>
      </c>
      <c r="M134" s="72">
        <v>0.12762101993269478</v>
      </c>
    </row>
    <row r="135" spans="1:15">
      <c r="A135" s="5" t="s">
        <v>10</v>
      </c>
      <c r="B135" s="71">
        <v>21338</v>
      </c>
      <c r="C135" s="71">
        <v>1878</v>
      </c>
      <c r="D135" s="72">
        <v>0.35204798950229638</v>
      </c>
      <c r="E135" s="76">
        <v>389</v>
      </c>
      <c r="F135" s="72">
        <v>0.10938232261692754</v>
      </c>
      <c r="G135" s="72">
        <v>0.46143031211922392</v>
      </c>
      <c r="H135" s="74"/>
      <c r="I135" s="75" t="s">
        <v>10</v>
      </c>
      <c r="J135" s="72">
        <v>0.35204798950229638</v>
      </c>
      <c r="K135" s="72">
        <v>0.10938232261692754</v>
      </c>
      <c r="L135" s="75" t="s">
        <v>10</v>
      </c>
      <c r="M135" s="72">
        <v>0.10938232261692754</v>
      </c>
    </row>
    <row r="136" spans="1:15">
      <c r="A136" s="5" t="s">
        <v>30</v>
      </c>
      <c r="B136" s="71">
        <v>20677</v>
      </c>
      <c r="C136" s="71">
        <v>1883</v>
      </c>
      <c r="D136" s="72">
        <v>0.36426947816414373</v>
      </c>
      <c r="E136" s="76">
        <v>423</v>
      </c>
      <c r="F136" s="72">
        <v>0.12274507907336654</v>
      </c>
      <c r="G136" s="72">
        <v>0.4870145572375103</v>
      </c>
      <c r="H136" s="74"/>
      <c r="I136" s="75" t="s">
        <v>30</v>
      </c>
      <c r="J136" s="72">
        <v>0.36426947816414373</v>
      </c>
      <c r="K136" s="72">
        <v>0.12274507907336654</v>
      </c>
      <c r="L136" s="75" t="s">
        <v>30</v>
      </c>
      <c r="M136" s="72">
        <v>0.12274507907336654</v>
      </c>
    </row>
    <row r="137" spans="1:15">
      <c r="A137" s="5" t="s">
        <v>28</v>
      </c>
      <c r="B137" s="71">
        <v>21140</v>
      </c>
      <c r="C137" s="71">
        <v>1776</v>
      </c>
      <c r="D137" s="72">
        <v>0.33604541154210027</v>
      </c>
      <c r="E137" s="71">
        <v>360</v>
      </c>
      <c r="F137" s="72">
        <v>0.1021759697256386</v>
      </c>
      <c r="G137" s="72">
        <v>0.43822138126773885</v>
      </c>
      <c r="H137" s="74"/>
      <c r="I137" s="75" t="s">
        <v>28</v>
      </c>
      <c r="J137" s="72">
        <v>0.33604541154210027</v>
      </c>
      <c r="K137" s="72">
        <v>0.1021759697256386</v>
      </c>
      <c r="L137" s="75" t="s">
        <v>28</v>
      </c>
      <c r="M137" s="72">
        <v>0.1021759697256386</v>
      </c>
    </row>
    <row r="138" spans="1:15">
      <c r="A138" s="5" t="s">
        <v>8</v>
      </c>
      <c r="B138" s="73">
        <v>19368</v>
      </c>
      <c r="C138" s="73">
        <v>1721</v>
      </c>
      <c r="D138" s="72">
        <v>0.35543163981825693</v>
      </c>
      <c r="E138" s="73">
        <v>364</v>
      </c>
      <c r="F138" s="72">
        <v>0.1127633209417596</v>
      </c>
      <c r="G138" s="72">
        <v>0.46819496076001654</v>
      </c>
      <c r="H138" s="74"/>
      <c r="I138" s="75" t="s">
        <v>8</v>
      </c>
      <c r="J138" s="72">
        <v>0.35543163981825693</v>
      </c>
      <c r="K138" s="72">
        <v>0.1127633209417596</v>
      </c>
      <c r="L138" s="75" t="s">
        <v>8</v>
      </c>
      <c r="M138" s="72">
        <v>0.1127633209417596</v>
      </c>
    </row>
    <row r="139" spans="1:15">
      <c r="A139" s="5" t="s">
        <v>12</v>
      </c>
      <c r="B139" s="71">
        <v>18309</v>
      </c>
      <c r="C139" s="71">
        <v>1642</v>
      </c>
      <c r="D139" s="72">
        <v>0.3587306789010869</v>
      </c>
      <c r="E139" s="71">
        <v>287</v>
      </c>
      <c r="F139" s="72">
        <v>9.4052105521874485E-2</v>
      </c>
      <c r="G139" s="72">
        <v>0.45278278442296138</v>
      </c>
      <c r="H139" s="74"/>
      <c r="I139" s="75" t="s">
        <v>12</v>
      </c>
      <c r="J139" s="72">
        <v>0.3587306789010869</v>
      </c>
      <c r="K139" s="72">
        <v>9.4052105521874485E-2</v>
      </c>
      <c r="L139" s="75" t="s">
        <v>12</v>
      </c>
      <c r="M139" s="72">
        <v>9.4052105521874485E-2</v>
      </c>
    </row>
    <row r="140" spans="1:15">
      <c r="A140" s="64"/>
      <c r="B140" s="24"/>
      <c r="C140" s="40"/>
      <c r="D140" s="42"/>
      <c r="E140" s="40"/>
      <c r="F140" s="42"/>
      <c r="G140" s="42"/>
      <c r="H140" s="77"/>
      <c r="I140" s="63"/>
      <c r="J140" s="42"/>
      <c r="K140" s="42"/>
      <c r="L140" s="63"/>
      <c r="M140" s="42"/>
      <c r="N140" s="77"/>
      <c r="O140" s="77"/>
    </row>
    <row r="141" spans="1:15">
      <c r="B141" s="4"/>
    </row>
    <row r="142" spans="1:15">
      <c r="A142" s="53" t="s">
        <v>9</v>
      </c>
      <c r="B142" s="72">
        <v>0.48554663905427564</v>
      </c>
    </row>
    <row r="143" spans="1:15">
      <c r="A143" s="5" t="s">
        <v>10</v>
      </c>
      <c r="B143" s="72">
        <v>0.46143031211922392</v>
      </c>
    </row>
    <row r="144" spans="1:15">
      <c r="A144" s="5" t="s">
        <v>30</v>
      </c>
      <c r="B144" s="72">
        <v>0.4870145572375103</v>
      </c>
    </row>
    <row r="145" spans="1:10">
      <c r="A145" s="5" t="s">
        <v>28</v>
      </c>
      <c r="B145" s="72">
        <v>0.43822138126773885</v>
      </c>
    </row>
    <row r="146" spans="1:10">
      <c r="A146" s="5" t="s">
        <v>8</v>
      </c>
      <c r="B146" s="72">
        <v>0.46819496076001654</v>
      </c>
    </row>
    <row r="147" spans="1:10">
      <c r="A147" s="5" t="s">
        <v>12</v>
      </c>
      <c r="B147" s="72">
        <v>0.45278278442296138</v>
      </c>
    </row>
    <row r="154" spans="1:10">
      <c r="A154" s="47" t="s">
        <v>1</v>
      </c>
      <c r="B154" s="4" t="s">
        <v>6</v>
      </c>
      <c r="I154" s="62"/>
      <c r="J154" s="39"/>
    </row>
    <row r="155" spans="1:10">
      <c r="A155" s="53" t="s">
        <v>9</v>
      </c>
      <c r="B155" s="9">
        <v>0.48554663905427564</v>
      </c>
      <c r="I155" s="63"/>
      <c r="J155" s="39"/>
    </row>
    <row r="156" spans="1:10">
      <c r="A156" s="5" t="s">
        <v>10</v>
      </c>
      <c r="B156" s="9">
        <v>0.46143031211922392</v>
      </c>
      <c r="I156" s="64"/>
      <c r="J156" s="39"/>
    </row>
    <row r="157" spans="1:10">
      <c r="A157" s="5" t="s">
        <v>30</v>
      </c>
      <c r="B157" s="9">
        <v>0.4870145572375103</v>
      </c>
      <c r="I157" s="64"/>
      <c r="J157" s="39"/>
    </row>
    <row r="158" spans="1:10">
      <c r="A158" s="5" t="s">
        <v>28</v>
      </c>
      <c r="B158" s="9">
        <v>0.43822138126773885</v>
      </c>
      <c r="I158" s="64"/>
      <c r="J158" s="39"/>
    </row>
    <row r="159" spans="1:10">
      <c r="A159" s="5" t="s">
        <v>8</v>
      </c>
      <c r="B159" s="9">
        <v>0.46819496076001654</v>
      </c>
      <c r="I159" s="64"/>
      <c r="J159" s="39"/>
    </row>
    <row r="160" spans="1:10">
      <c r="A160" s="5" t="s">
        <v>12</v>
      </c>
      <c r="B160" s="9">
        <v>0.45278278442296138</v>
      </c>
      <c r="I160" s="64"/>
      <c r="J160" s="39"/>
    </row>
    <row r="161" spans="9:10">
      <c r="I161" s="39"/>
      <c r="J161" s="39"/>
    </row>
  </sheetData>
  <sortState ref="I23:O29">
    <sortCondition ref="I53:I59"/>
  </sortState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2018-12-09T09:24:11Z</cp:lastPrinted>
  <dcterms:created xsi:type="dcterms:W3CDTF">2016-02-09T05:36:08Z</dcterms:created>
  <dcterms:modified xsi:type="dcterms:W3CDTF">2018-12-09T20:22:20Z</dcterms:modified>
</cp:coreProperties>
</file>