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110" windowWidth="18610" windowHeight="7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5" i="1"/>
  <c r="Q83" l="1"/>
  <c r="H85" l="1"/>
  <c r="Q66" l="1"/>
  <c r="Q51" l="1"/>
  <c r="H47" l="1"/>
  <c r="Q29" l="1"/>
  <c r="H31" l="1"/>
  <c r="D104" l="1"/>
  <c r="E47"/>
  <c r="C47"/>
  <c r="B47"/>
  <c r="Q14"/>
  <c r="N14"/>
  <c r="O13"/>
  <c r="P13" s="1"/>
  <c r="L14"/>
  <c r="M13"/>
  <c r="K14"/>
  <c r="O7"/>
  <c r="P7" s="1"/>
  <c r="M7"/>
  <c r="D100"/>
  <c r="D101"/>
  <c r="D102"/>
  <c r="D103"/>
  <c r="D105"/>
  <c r="P29"/>
  <c r="O29"/>
  <c r="P28"/>
  <c r="O28"/>
  <c r="O27"/>
  <c r="P27" s="1"/>
  <c r="O26"/>
  <c r="P26" s="1"/>
  <c r="P25"/>
  <c r="O25"/>
  <c r="P24"/>
  <c r="O24"/>
  <c r="O23"/>
  <c r="P23" s="1"/>
  <c r="O22"/>
  <c r="P22" s="1"/>
  <c r="P21"/>
  <c r="O21"/>
  <c r="P20"/>
  <c r="O20"/>
  <c r="O19"/>
  <c r="P19" s="1"/>
  <c r="O18"/>
  <c r="P18" s="1"/>
  <c r="M29"/>
  <c r="M28"/>
  <c r="M27"/>
  <c r="M26"/>
  <c r="M25"/>
  <c r="M24"/>
  <c r="M23"/>
  <c r="M22"/>
  <c r="M21"/>
  <c r="M20"/>
  <c r="M19"/>
  <c r="M18"/>
  <c r="D109" l="1"/>
  <c r="D108"/>
  <c r="D107"/>
  <c r="D106"/>
  <c r="E85" l="1"/>
  <c r="F85" s="1"/>
  <c r="C85"/>
  <c r="D85" s="1"/>
  <c r="B85"/>
  <c r="F84"/>
  <c r="D84"/>
  <c r="N83"/>
  <c r="O83" s="1"/>
  <c r="L83"/>
  <c r="M83" s="1"/>
  <c r="K83"/>
  <c r="F83"/>
  <c r="G83" s="1"/>
  <c r="D83"/>
  <c r="O82"/>
  <c r="P82" s="1"/>
  <c r="M82"/>
  <c r="F82"/>
  <c r="D82"/>
  <c r="G82" s="1"/>
  <c r="P81"/>
  <c r="O81"/>
  <c r="M81"/>
  <c r="F81"/>
  <c r="D81"/>
  <c r="O80"/>
  <c r="M80"/>
  <c r="P80" s="1"/>
  <c r="F80"/>
  <c r="D80"/>
  <c r="O79"/>
  <c r="M79"/>
  <c r="F79"/>
  <c r="G79" s="1"/>
  <c r="D79"/>
  <c r="O78"/>
  <c r="M78"/>
  <c r="G78"/>
  <c r="F78"/>
  <c r="D78"/>
  <c r="P77"/>
  <c r="O77"/>
  <c r="M77"/>
  <c r="F77"/>
  <c r="D77"/>
  <c r="G77" s="1"/>
  <c r="O76"/>
  <c r="M76"/>
  <c r="F76"/>
  <c r="D76"/>
  <c r="O75"/>
  <c r="M75"/>
  <c r="F75"/>
  <c r="D75"/>
  <c r="O74"/>
  <c r="P74" s="1"/>
  <c r="M74"/>
  <c r="G74"/>
  <c r="F74"/>
  <c r="D74"/>
  <c r="O73"/>
  <c r="M73"/>
  <c r="P73" s="1"/>
  <c r="F73"/>
  <c r="D73"/>
  <c r="N66"/>
  <c r="O66" s="1"/>
  <c r="L66"/>
  <c r="M66" s="1"/>
  <c r="K66"/>
  <c r="O65"/>
  <c r="M65"/>
  <c r="F65"/>
  <c r="E65"/>
  <c r="C65"/>
  <c r="D65" s="1"/>
  <c r="B65"/>
  <c r="P64"/>
  <c r="O64"/>
  <c r="M64"/>
  <c r="F64"/>
  <c r="D64"/>
  <c r="G64" s="1"/>
  <c r="O63"/>
  <c r="M63"/>
  <c r="F63"/>
  <c r="D63"/>
  <c r="O62"/>
  <c r="M62"/>
  <c r="F62"/>
  <c r="D62"/>
  <c r="O61"/>
  <c r="M61"/>
  <c r="F61"/>
  <c r="D61"/>
  <c r="G61" s="1"/>
  <c r="O60"/>
  <c r="M60"/>
  <c r="P60" s="1"/>
  <c r="G60"/>
  <c r="F60"/>
  <c r="D60"/>
  <c r="O59"/>
  <c r="M59"/>
  <c r="P59" s="1"/>
  <c r="F59"/>
  <c r="D59"/>
  <c r="O58"/>
  <c r="M58"/>
  <c r="F58"/>
  <c r="D58"/>
  <c r="O57"/>
  <c r="M57"/>
  <c r="P57" s="1"/>
  <c r="F57"/>
  <c r="D57"/>
  <c r="P56"/>
  <c r="O56"/>
  <c r="M56"/>
  <c r="G56"/>
  <c r="F56"/>
  <c r="D56"/>
  <c r="O55"/>
  <c r="M55"/>
  <c r="F55"/>
  <c r="D55"/>
  <c r="O54"/>
  <c r="M54"/>
  <c r="F54"/>
  <c r="D54"/>
  <c r="G54" s="1"/>
  <c r="N51"/>
  <c r="L51"/>
  <c r="M51" s="1"/>
  <c r="K51"/>
  <c r="O51" s="1"/>
  <c r="P50"/>
  <c r="O50"/>
  <c r="M50"/>
  <c r="P49"/>
  <c r="O49"/>
  <c r="M49"/>
  <c r="O48"/>
  <c r="M48"/>
  <c r="O47"/>
  <c r="M47"/>
  <c r="F47"/>
  <c r="D47"/>
  <c r="O46"/>
  <c r="M46"/>
  <c r="P46" s="1"/>
  <c r="F46"/>
  <c r="D46"/>
  <c r="P45"/>
  <c r="O45"/>
  <c r="M45"/>
  <c r="F45"/>
  <c r="D45"/>
  <c r="G45" s="1"/>
  <c r="O44"/>
  <c r="M44"/>
  <c r="G44"/>
  <c r="F44"/>
  <c r="D44"/>
  <c r="O43"/>
  <c r="M43"/>
  <c r="F43"/>
  <c r="D43"/>
  <c r="O42"/>
  <c r="M42"/>
  <c r="F42"/>
  <c r="D42"/>
  <c r="O41"/>
  <c r="M41"/>
  <c r="P41" s="1"/>
  <c r="G41"/>
  <c r="F41"/>
  <c r="D41"/>
  <c r="O40"/>
  <c r="M40"/>
  <c r="F40"/>
  <c r="D40"/>
  <c r="G40" s="1"/>
  <c r="O39"/>
  <c r="M39"/>
  <c r="F39"/>
  <c r="D39"/>
  <c r="O38"/>
  <c r="M38"/>
  <c r="F38"/>
  <c r="D38"/>
  <c r="G38" s="1"/>
  <c r="G31"/>
  <c r="F31"/>
  <c r="E31"/>
  <c r="D31"/>
  <c r="C31"/>
  <c r="B31"/>
  <c r="F30"/>
  <c r="D30"/>
  <c r="G30" s="1"/>
  <c r="G29"/>
  <c r="F29"/>
  <c r="D29"/>
  <c r="F28"/>
  <c r="D28"/>
  <c r="F27"/>
  <c r="D27"/>
  <c r="F26"/>
  <c r="D26"/>
  <c r="G26" s="1"/>
  <c r="G25"/>
  <c r="F25"/>
  <c r="D25"/>
  <c r="F24"/>
  <c r="D24"/>
  <c r="F23"/>
  <c r="D23"/>
  <c r="G22"/>
  <c r="F22"/>
  <c r="D22"/>
  <c r="F21"/>
  <c r="D21"/>
  <c r="G21" s="1"/>
  <c r="F20"/>
  <c r="D20"/>
  <c r="F19"/>
  <c r="D19"/>
  <c r="G18"/>
  <c r="F18"/>
  <c r="D18"/>
  <c r="E15"/>
  <c r="F15" s="1"/>
  <c r="D15"/>
  <c r="C15"/>
  <c r="B15"/>
  <c r="F14"/>
  <c r="D14"/>
  <c r="F13"/>
  <c r="D13"/>
  <c r="F12"/>
  <c r="G12" s="1"/>
  <c r="D12"/>
  <c r="O12"/>
  <c r="M12"/>
  <c r="F11"/>
  <c r="D11"/>
  <c r="P11"/>
  <c r="O11"/>
  <c r="M11"/>
  <c r="F10"/>
  <c r="D10"/>
  <c r="O10"/>
  <c r="M10"/>
  <c r="F9"/>
  <c r="G9" s="1"/>
  <c r="D9"/>
  <c r="O9"/>
  <c r="M9"/>
  <c r="F7"/>
  <c r="D7"/>
  <c r="P8"/>
  <c r="O8"/>
  <c r="M8"/>
  <c r="F6"/>
  <c r="D6"/>
  <c r="O6"/>
  <c r="M6"/>
  <c r="P6" s="1"/>
  <c r="F5"/>
  <c r="D5"/>
  <c r="O5"/>
  <c r="M5"/>
  <c r="F4"/>
  <c r="D4"/>
  <c r="O4"/>
  <c r="M4"/>
  <c r="G3"/>
  <c r="F3"/>
  <c r="D3"/>
  <c r="O3"/>
  <c r="M3"/>
  <c r="F2"/>
  <c r="D2"/>
  <c r="P2"/>
  <c r="O2"/>
  <c r="M2"/>
  <c r="F8"/>
  <c r="D8"/>
  <c r="G10" l="1"/>
  <c r="G7"/>
  <c r="G4"/>
  <c r="P3"/>
  <c r="O14"/>
  <c r="M14"/>
  <c r="P12"/>
  <c r="P51"/>
  <c r="P48"/>
  <c r="P10"/>
  <c r="P44"/>
  <c r="P42"/>
  <c r="P54"/>
  <c r="P61"/>
  <c r="G8"/>
  <c r="G6"/>
  <c r="P9"/>
  <c r="G23"/>
  <c r="P38"/>
  <c r="P75"/>
  <c r="G81"/>
  <c r="G13"/>
  <c r="P43"/>
  <c r="P55"/>
  <c r="G57"/>
  <c r="G59"/>
  <c r="P62"/>
  <c r="P65"/>
  <c r="G75"/>
  <c r="P78"/>
  <c r="G84"/>
  <c r="G19"/>
  <c r="G55"/>
  <c r="G24"/>
  <c r="P39"/>
  <c r="P76"/>
  <c r="G27"/>
  <c r="P63"/>
  <c r="G39"/>
  <c r="G76"/>
  <c r="P79"/>
  <c r="G2"/>
  <c r="G62"/>
  <c r="P83"/>
  <c r="G65"/>
  <c r="G5"/>
  <c r="G11"/>
  <c r="P47"/>
  <c r="P5"/>
  <c r="G14"/>
  <c r="G20"/>
  <c r="G28"/>
  <c r="P40"/>
  <c r="G42"/>
  <c r="G63"/>
  <c r="P4"/>
  <c r="G15"/>
  <c r="G43"/>
  <c r="P58"/>
  <c r="G46"/>
  <c r="G73"/>
  <c r="G80"/>
  <c r="G58"/>
  <c r="P66"/>
  <c r="G85"/>
  <c r="G47"/>
  <c r="P14" l="1"/>
</calcChain>
</file>

<file path=xl/sharedStrings.xml><?xml version="1.0" encoding="utf-8"?>
<sst xmlns="http://schemas.openxmlformats.org/spreadsheetml/2006/main" count="284" uniqueCount="46">
  <si>
    <t>2008/09</t>
  </si>
  <si>
    <t>Runs</t>
  </si>
  <si>
    <t>Fours</t>
  </si>
  <si>
    <t>Four %</t>
  </si>
  <si>
    <t>Sixes</t>
  </si>
  <si>
    <t>Sixes %</t>
  </si>
  <si>
    <t>Total%</t>
  </si>
  <si>
    <t>2010/11</t>
  </si>
  <si>
    <t>Basin Reserve</t>
  </si>
  <si>
    <t>Cobham Oval</t>
  </si>
  <si>
    <t>Colin Maiden</t>
  </si>
  <si>
    <t>Eden Outer</t>
  </si>
  <si>
    <t>Fitzherbert Park</t>
  </si>
  <si>
    <t>Eden Park</t>
  </si>
  <si>
    <t>Mainpower Oval</t>
  </si>
  <si>
    <t>Oamaru</t>
  </si>
  <si>
    <t>Pukekura Park</t>
  </si>
  <si>
    <t>Queens Park</t>
  </si>
  <si>
    <t>Queenstown</t>
  </si>
  <si>
    <t>Seddon Park</t>
  </si>
  <si>
    <t>Trafalgar Park</t>
  </si>
  <si>
    <t>Total</t>
  </si>
  <si>
    <t>University Oval</t>
  </si>
  <si>
    <t>Village Green</t>
  </si>
  <si>
    <t>2009/10</t>
  </si>
  <si>
    <t>2011/12</t>
  </si>
  <si>
    <t>2012/13</t>
  </si>
  <si>
    <t>2014/15</t>
  </si>
  <si>
    <t>Aorangi Oval</t>
  </si>
  <si>
    <t>Eden Park Outer</t>
  </si>
  <si>
    <t>Hagley Oval</t>
  </si>
  <si>
    <t>Mt Maunganui</t>
  </si>
  <si>
    <t>Harry Barker</t>
  </si>
  <si>
    <t>Saxton Oval</t>
  </si>
  <si>
    <t>Molyneux Park</t>
  </si>
  <si>
    <t>2013/14</t>
  </si>
  <si>
    <t>2015/16</t>
  </si>
  <si>
    <t>Mclean Park</t>
  </si>
  <si>
    <t>2016/17</t>
  </si>
  <si>
    <t>2017/18</t>
  </si>
  <si>
    <t>Coiln Maiden</t>
  </si>
  <si>
    <t>Year</t>
  </si>
  <si>
    <t>Balls</t>
  </si>
  <si>
    <t>r/o</t>
  </si>
  <si>
    <t>Lincoln</t>
  </si>
  <si>
    <t>Nelson Park</t>
  </si>
</sst>
</file>

<file path=xl/styles.xml><?xml version="1.0" encoding="utf-8"?>
<styleSheet xmlns="http://schemas.openxmlformats.org/spreadsheetml/2006/main">
  <fonts count="11">
    <font>
      <sz val="11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2"/>
    </font>
    <font>
      <sz val="10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76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10" fontId="4" fillId="0" borderId="1" xfId="0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0" fillId="0" borderId="0" xfId="0" applyBorder="1"/>
    <xf numFmtId="0" fontId="2" fillId="0" borderId="1" xfId="0" applyFont="1" applyFill="1" applyBorder="1" applyAlignment="1">
      <alignment horizontal="center"/>
    </xf>
    <xf numFmtId="10" fontId="3" fillId="0" borderId="1" xfId="0" applyNumberFormat="1" applyFont="1" applyFill="1" applyBorder="1" applyAlignment="1">
      <alignment horizontal="center"/>
    </xf>
    <xf numFmtId="10" fontId="2" fillId="0" borderId="1" xfId="0" applyNumberFormat="1" applyFont="1" applyFill="1" applyBorder="1" applyAlignment="1">
      <alignment horizontal="center"/>
    </xf>
    <xf numFmtId="0" fontId="3" fillId="0" borderId="0" xfId="0" applyFont="1" applyBorder="1"/>
    <xf numFmtId="0" fontId="2" fillId="0" borderId="0" xfId="0" applyFon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Fill="1" applyBorder="1"/>
    <xf numFmtId="0" fontId="2" fillId="0" borderId="0" xfId="0" applyFont="1" applyBorder="1"/>
    <xf numFmtId="0" fontId="1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10" fontId="1" fillId="0" borderId="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0" xfId="0" applyFill="1"/>
    <xf numFmtId="0" fontId="4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10" fontId="4" fillId="0" borderId="1" xfId="0" applyNumberFormat="1" applyFont="1" applyFill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" xfId="0" applyFont="1" applyFill="1" applyBorder="1"/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5" fillId="0" borderId="1" xfId="0" applyFont="1" applyFill="1" applyBorder="1"/>
    <xf numFmtId="2" fontId="5" fillId="0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Fill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6" xfId="0" applyFont="1" applyFill="1" applyBorder="1"/>
    <xf numFmtId="0" fontId="2" fillId="0" borderId="6" xfId="0" applyFont="1" applyFill="1" applyBorder="1" applyAlignment="1">
      <alignment horizontal="center"/>
    </xf>
    <xf numFmtId="10" fontId="3" fillId="0" borderId="6" xfId="0" applyNumberFormat="1" applyFont="1" applyFill="1" applyBorder="1" applyAlignment="1">
      <alignment horizontal="center"/>
    </xf>
    <xf numFmtId="10" fontId="2" fillId="0" borderId="6" xfId="0" applyNumberFormat="1" applyFont="1" applyFill="1" applyBorder="1" applyAlignment="1">
      <alignment horizontal="center"/>
    </xf>
    <xf numFmtId="0" fontId="3" fillId="0" borderId="5" xfId="0" applyFont="1" applyFill="1" applyBorder="1"/>
    <xf numFmtId="0" fontId="6" fillId="0" borderId="1" xfId="0" applyFont="1" applyFill="1" applyBorder="1" applyAlignment="1">
      <alignment horizontal="center"/>
    </xf>
    <xf numFmtId="0" fontId="3" fillId="0" borderId="2" xfId="0" applyFont="1" applyFill="1" applyBorder="1"/>
    <xf numFmtId="1" fontId="6" fillId="0" borderId="1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US" sz="1200"/>
              <a:t>Runs</a:t>
            </a:r>
            <a:r>
              <a:rPr lang="en-US" sz="1200" baseline="0"/>
              <a:t> per over over last 10 years</a:t>
            </a:r>
            <a:endParaRPr lang="en-US" sz="1200"/>
          </a:p>
        </c:rich>
      </c:tx>
      <c:layout/>
    </c:title>
    <c:plotArea>
      <c:layout>
        <c:manualLayout>
          <c:layoutTarget val="inner"/>
          <c:xMode val="edge"/>
          <c:yMode val="edge"/>
          <c:x val="8.7904119267276246E-2"/>
          <c:y val="0.1793503480278423"/>
          <c:w val="0.89128963886016199"/>
          <c:h val="0.73156256280029919"/>
        </c:manualLayout>
      </c:layout>
      <c:lineChart>
        <c:grouping val="standard"/>
        <c:ser>
          <c:idx val="0"/>
          <c:order val="0"/>
          <c:tx>
            <c:strRef>
              <c:f>Sheet1!$G$99</c:f>
              <c:strCache>
                <c:ptCount val="1"/>
                <c:pt idx="0">
                  <c:v>r/o</c:v>
                </c:pt>
              </c:strCache>
            </c:strRef>
          </c:tx>
          <c:marker>
            <c:symbol val="diamond"/>
            <c:size val="4"/>
            <c:spPr>
              <a:solidFill>
                <a:srgbClr val="FF0000"/>
              </a:solidFill>
            </c:spPr>
          </c:marker>
          <c:dLbls>
            <c:dLbl>
              <c:idx val="2"/>
              <c:layout>
                <c:manualLayout>
                  <c:x val="-2.6007802340702211E-3"/>
                  <c:y val="6.496519721577719E-2"/>
                </c:manualLayout>
              </c:layout>
              <c:showVal val="1"/>
            </c:dLbl>
            <c:dLbl>
              <c:idx val="6"/>
              <c:layout>
                <c:manualLayout>
                  <c:x val="-2.0806241872561883E-2"/>
                  <c:y val="-4.6403712296983764E-2"/>
                </c:manualLayout>
              </c:layout>
              <c:showVal val="1"/>
            </c:dLbl>
            <c:dLbl>
              <c:idx val="7"/>
              <c:layout>
                <c:manualLayout>
                  <c:x val="5.2015604681404422E-3"/>
                  <c:y val="5.5684454756380508E-2"/>
                </c:manualLayout>
              </c:layout>
              <c:showVal val="1"/>
            </c:dLbl>
            <c:dLbl>
              <c:idx val="8"/>
              <c:layout>
                <c:manualLayout>
                  <c:x val="-2.3407022106631991E-2"/>
                  <c:y val="-3.7122969837586998E-2"/>
                </c:manualLayout>
              </c:layout>
              <c:showVal val="1"/>
            </c:dLbl>
            <c:dLbl>
              <c:idx val="9"/>
              <c:layout>
                <c:manualLayout>
                  <c:x val="-3.9011703511053347E-2"/>
                  <c:y val="4.1763341067285381E-2"/>
                </c:manualLayout>
              </c:layout>
              <c:showVal val="1"/>
            </c:dLbl>
            <c:txPr>
              <a:bodyPr/>
              <a:lstStyle/>
              <a:p>
                <a:pPr>
                  <a:defRPr sz="900" b="1"/>
                </a:pPr>
                <a:endParaRPr lang="en-US"/>
              </a:p>
            </c:txPr>
            <c:showVal val="1"/>
          </c:dLbls>
          <c:trendline>
            <c:spPr>
              <a:ln>
                <a:solidFill>
                  <a:sysClr val="windowText" lastClr="000000"/>
                </a:solidFill>
              </a:ln>
            </c:spPr>
            <c:trendlineType val="linear"/>
          </c:trendline>
          <c:cat>
            <c:strRef>
              <c:f>Sheet1!$F$100:$F$109</c:f>
              <c:strCache>
                <c:ptCount val="10"/>
                <c:pt idx="0">
                  <c:v>2008/09</c:v>
                </c:pt>
                <c:pt idx="1">
                  <c:v>2009/10</c:v>
                </c:pt>
                <c:pt idx="2">
                  <c:v>2010/11</c:v>
                </c:pt>
                <c:pt idx="3">
                  <c:v>2011/12</c:v>
                </c:pt>
                <c:pt idx="4">
                  <c:v>2012/13</c:v>
                </c:pt>
                <c:pt idx="5">
                  <c:v>2013/14</c:v>
                </c:pt>
                <c:pt idx="6">
                  <c:v>2014/15</c:v>
                </c:pt>
                <c:pt idx="7">
                  <c:v>2015/16</c:v>
                </c:pt>
                <c:pt idx="8">
                  <c:v>2016/17</c:v>
                </c:pt>
                <c:pt idx="9">
                  <c:v>2017/18</c:v>
                </c:pt>
              </c:strCache>
            </c:strRef>
          </c:cat>
          <c:val>
            <c:numRef>
              <c:f>Sheet1!$G$100:$G$109</c:f>
              <c:numCache>
                <c:formatCode>0.00</c:formatCode>
                <c:ptCount val="10"/>
                <c:pt idx="0">
                  <c:v>4.9803258901629457</c:v>
                </c:pt>
                <c:pt idx="1">
                  <c:v>5.435275189381243</c:v>
                </c:pt>
                <c:pt idx="2">
                  <c:v>5.2581802828794597</c:v>
                </c:pt>
                <c:pt idx="3">
                  <c:v>5.2849792531120334</c:v>
                </c:pt>
                <c:pt idx="4">
                  <c:v>5.792796312211892</c:v>
                </c:pt>
                <c:pt idx="5">
                  <c:v>5.1617954880223271</c:v>
                </c:pt>
                <c:pt idx="6">
                  <c:v>5.5498989898989901</c:v>
                </c:pt>
                <c:pt idx="7">
                  <c:v>5.5241028800246417</c:v>
                </c:pt>
                <c:pt idx="8">
                  <c:v>5.6153964825671094</c:v>
                </c:pt>
                <c:pt idx="9">
                  <c:v>5.5440538519072549</c:v>
                </c:pt>
              </c:numCache>
            </c:numRef>
          </c:val>
        </c:ser>
        <c:marker val="1"/>
        <c:axId val="66659840"/>
        <c:axId val="54796288"/>
      </c:lineChart>
      <c:catAx>
        <c:axId val="66659840"/>
        <c:scaling>
          <c:orientation val="minMax"/>
        </c:scaling>
        <c:axPos val="b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54796288"/>
        <c:crosses val="autoZero"/>
        <c:auto val="1"/>
        <c:lblAlgn val="ctr"/>
        <c:lblOffset val="100"/>
      </c:catAx>
      <c:valAx>
        <c:axId val="54796288"/>
        <c:scaling>
          <c:orientation val="minMax"/>
          <c:min val="4.8"/>
        </c:scaling>
        <c:axPos val="l"/>
        <c:majorGridlines/>
        <c:numFmt formatCode="0.00" sourceLinked="1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66659840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111</xdr:row>
      <xdr:rowOff>0</xdr:rowOff>
    </xdr:from>
    <xdr:to>
      <xdr:col>10</xdr:col>
      <xdr:colOff>133350</xdr:colOff>
      <xdr:row>126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28"/>
  <sheetViews>
    <sheetView tabSelected="1" topLeftCell="A85" workbookViewId="0">
      <selection activeCell="M112" sqref="M112"/>
    </sheetView>
  </sheetViews>
  <sheetFormatPr defaultRowHeight="14"/>
  <cols>
    <col min="1" max="1" width="10.4140625" customWidth="1"/>
    <col min="2" max="2" width="6" customWidth="1"/>
    <col min="3" max="3" width="6.08203125" customWidth="1"/>
    <col min="4" max="4" width="7.25" customWidth="1"/>
    <col min="5" max="5" width="5.6640625" customWidth="1"/>
    <col min="6" max="6" width="6.1640625" customWidth="1"/>
    <col min="7" max="7" width="7" customWidth="1"/>
    <col min="8" max="8" width="6.08203125" customWidth="1"/>
    <col min="9" max="9" width="5.58203125" customWidth="1"/>
    <col min="10" max="10" width="10.6640625" customWidth="1"/>
    <col min="11" max="11" width="6.75" customWidth="1"/>
    <col min="12" max="12" width="6.1640625" customWidth="1"/>
    <col min="13" max="13" width="7.58203125" customWidth="1"/>
    <col min="14" max="14" width="6.25" customWidth="1"/>
    <col min="15" max="15" width="7" customWidth="1"/>
    <col min="16" max="16" width="7.58203125" customWidth="1"/>
    <col min="17" max="17" width="5.1640625" customWidth="1"/>
    <col min="18" max="18" width="2.83203125" customWidth="1"/>
  </cols>
  <sheetData>
    <row r="1" spans="1:2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1" t="s">
        <v>42</v>
      </c>
      <c r="J1" s="33" t="s">
        <v>7</v>
      </c>
      <c r="K1" s="33" t="s">
        <v>1</v>
      </c>
      <c r="L1" s="33" t="s">
        <v>2</v>
      </c>
      <c r="M1" s="33" t="s">
        <v>3</v>
      </c>
      <c r="N1" s="33" t="s">
        <v>4</v>
      </c>
      <c r="O1" s="33" t="s">
        <v>5</v>
      </c>
      <c r="P1" s="33" t="s">
        <v>6</v>
      </c>
      <c r="Q1" s="61" t="s">
        <v>42</v>
      </c>
      <c r="R1" s="31"/>
      <c r="S1" s="31"/>
    </row>
    <row r="2" spans="1:24">
      <c r="A2" s="4" t="s">
        <v>8</v>
      </c>
      <c r="B2" s="5">
        <v>2389</v>
      </c>
      <c r="C2" s="5">
        <v>194</v>
      </c>
      <c r="D2" s="6">
        <f t="shared" ref="D2:D14" si="0">(C2*4/B2)</f>
        <v>0.32482210129761407</v>
      </c>
      <c r="E2" s="7">
        <v>24</v>
      </c>
      <c r="F2" s="6">
        <f t="shared" ref="F2:F14" si="1">(E2*6/B2)</f>
        <v>6.0276266220175803E-2</v>
      </c>
      <c r="G2" s="8">
        <f t="shared" ref="G2:G14" si="2">D2+F2</f>
        <v>0.38509836751778986</v>
      </c>
      <c r="H2" s="69">
        <v>2867</v>
      </c>
      <c r="J2" s="22" t="s">
        <v>8</v>
      </c>
      <c r="K2" s="14">
        <v>1514</v>
      </c>
      <c r="L2" s="14">
        <v>130</v>
      </c>
      <c r="M2" s="15">
        <f t="shared" ref="M2:M7" si="3">(L2*4/K2)</f>
        <v>0.34346103038309117</v>
      </c>
      <c r="N2" s="14">
        <v>27</v>
      </c>
      <c r="O2" s="15">
        <f t="shared" ref="O2:O7" si="4">(N2*6/K2)</f>
        <v>0.10700132100396301</v>
      </c>
      <c r="P2" s="16">
        <f t="shared" ref="P2:P7" si="5">M2+O2</f>
        <v>0.45046235138705415</v>
      </c>
      <c r="Q2" s="29">
        <v>1668</v>
      </c>
      <c r="R2" s="31"/>
      <c r="S2" s="31"/>
    </row>
    <row r="3" spans="1:24">
      <c r="A3" s="4" t="s">
        <v>9</v>
      </c>
      <c r="B3" s="7">
        <v>1245</v>
      </c>
      <c r="C3" s="7">
        <v>90</v>
      </c>
      <c r="D3" s="6">
        <f t="shared" si="0"/>
        <v>0.28915662650602408</v>
      </c>
      <c r="E3" s="7">
        <v>4</v>
      </c>
      <c r="F3" s="6">
        <f t="shared" si="1"/>
        <v>1.9277108433734941E-2</v>
      </c>
      <c r="G3" s="8">
        <f t="shared" si="2"/>
        <v>0.30843373493975901</v>
      </c>
      <c r="H3" s="69">
        <v>1676</v>
      </c>
      <c r="J3" s="22" t="s">
        <v>9</v>
      </c>
      <c r="K3" s="14">
        <v>1517</v>
      </c>
      <c r="L3" s="14">
        <v>117</v>
      </c>
      <c r="M3" s="15">
        <f t="shared" si="3"/>
        <v>0.30850362557679628</v>
      </c>
      <c r="N3" s="14">
        <v>15</v>
      </c>
      <c r="O3" s="15">
        <f t="shared" si="4"/>
        <v>5.9327620303230057E-2</v>
      </c>
      <c r="P3" s="16">
        <f t="shared" si="5"/>
        <v>0.36783124588002636</v>
      </c>
      <c r="Q3" s="29">
        <v>1799</v>
      </c>
      <c r="R3" s="31"/>
      <c r="S3" s="31"/>
    </row>
    <row r="4" spans="1:24">
      <c r="A4" s="4" t="s">
        <v>11</v>
      </c>
      <c r="B4" s="7">
        <v>1938</v>
      </c>
      <c r="C4" s="7">
        <v>186</v>
      </c>
      <c r="D4" s="6">
        <f t="shared" si="0"/>
        <v>0.38390092879256965</v>
      </c>
      <c r="E4" s="7">
        <v>26</v>
      </c>
      <c r="F4" s="6">
        <f t="shared" si="1"/>
        <v>8.0495356037151702E-2</v>
      </c>
      <c r="G4" s="8">
        <f t="shared" si="2"/>
        <v>0.46439628482972134</v>
      </c>
      <c r="H4" s="69">
        <v>2408</v>
      </c>
      <c r="J4" s="22" t="s">
        <v>10</v>
      </c>
      <c r="K4" s="14">
        <v>2710</v>
      </c>
      <c r="L4" s="14">
        <v>215</v>
      </c>
      <c r="M4" s="15">
        <f t="shared" si="3"/>
        <v>0.31734317343173429</v>
      </c>
      <c r="N4" s="14">
        <v>29</v>
      </c>
      <c r="O4" s="15">
        <f t="shared" si="4"/>
        <v>6.4206642066420669E-2</v>
      </c>
      <c r="P4" s="16">
        <f t="shared" si="5"/>
        <v>0.38154981549815498</v>
      </c>
      <c r="Q4" s="29">
        <v>2975</v>
      </c>
      <c r="R4" s="31"/>
      <c r="S4" s="31"/>
    </row>
    <row r="5" spans="1:24">
      <c r="A5" s="4" t="s">
        <v>13</v>
      </c>
      <c r="B5" s="7">
        <v>455</v>
      </c>
      <c r="C5" s="7">
        <v>39</v>
      </c>
      <c r="D5" s="6">
        <f t="shared" si="0"/>
        <v>0.34285714285714286</v>
      </c>
      <c r="E5" s="5">
        <v>5</v>
      </c>
      <c r="F5" s="6">
        <f t="shared" si="1"/>
        <v>6.5934065934065936E-2</v>
      </c>
      <c r="G5" s="8">
        <f t="shared" si="2"/>
        <v>0.40879120879120878</v>
      </c>
      <c r="H5" s="69">
        <v>594</v>
      </c>
      <c r="J5" s="22" t="s">
        <v>12</v>
      </c>
      <c r="K5" s="14">
        <v>984</v>
      </c>
      <c r="L5" s="14">
        <v>73</v>
      </c>
      <c r="M5" s="15">
        <f t="shared" si="3"/>
        <v>0.2967479674796748</v>
      </c>
      <c r="N5" s="14">
        <v>15</v>
      </c>
      <c r="O5" s="15">
        <f t="shared" si="4"/>
        <v>9.1463414634146339E-2</v>
      </c>
      <c r="P5" s="16">
        <f t="shared" si="5"/>
        <v>0.38821138211382111</v>
      </c>
      <c r="Q5" s="29">
        <v>599</v>
      </c>
      <c r="R5" s="31"/>
      <c r="S5" s="31"/>
    </row>
    <row r="6" spans="1:24">
      <c r="A6" s="4" t="s">
        <v>12</v>
      </c>
      <c r="B6" s="7">
        <v>1102</v>
      </c>
      <c r="C6" s="7">
        <v>113</v>
      </c>
      <c r="D6" s="6">
        <f t="shared" si="0"/>
        <v>0.41016333938294008</v>
      </c>
      <c r="E6" s="7">
        <v>10</v>
      </c>
      <c r="F6" s="6">
        <f t="shared" si="1"/>
        <v>5.4446460980036297E-2</v>
      </c>
      <c r="G6" s="8">
        <f t="shared" si="2"/>
        <v>0.46460980036297639</v>
      </c>
      <c r="H6" s="69">
        <v>1172</v>
      </c>
      <c r="J6" s="22" t="s">
        <v>14</v>
      </c>
      <c r="K6" s="14">
        <v>511</v>
      </c>
      <c r="L6" s="14">
        <v>33</v>
      </c>
      <c r="M6" s="15">
        <f t="shared" si="3"/>
        <v>0.2583170254403131</v>
      </c>
      <c r="N6" s="14">
        <v>6</v>
      </c>
      <c r="O6" s="15">
        <f t="shared" si="4"/>
        <v>7.0450097847358117E-2</v>
      </c>
      <c r="P6" s="16">
        <f t="shared" si="5"/>
        <v>0.32876712328767121</v>
      </c>
      <c r="Q6" s="29">
        <v>598</v>
      </c>
      <c r="R6" s="31"/>
      <c r="S6" s="31"/>
    </row>
    <row r="7" spans="1:24">
      <c r="A7" s="4" t="s">
        <v>14</v>
      </c>
      <c r="B7" s="7">
        <v>510</v>
      </c>
      <c r="C7" s="7">
        <v>45</v>
      </c>
      <c r="D7" s="6">
        <f t="shared" si="0"/>
        <v>0.35294117647058826</v>
      </c>
      <c r="E7" s="7">
        <v>7</v>
      </c>
      <c r="F7" s="6">
        <f t="shared" si="1"/>
        <v>8.2352941176470587E-2</v>
      </c>
      <c r="G7" s="8">
        <f t="shared" si="2"/>
        <v>0.43529411764705883</v>
      </c>
      <c r="H7" s="69">
        <v>583</v>
      </c>
      <c r="J7" s="56" t="s">
        <v>34</v>
      </c>
      <c r="K7" s="57">
        <v>468</v>
      </c>
      <c r="L7" s="57">
        <v>28</v>
      </c>
      <c r="M7" s="58">
        <f t="shared" si="3"/>
        <v>0.23931623931623933</v>
      </c>
      <c r="N7" s="57">
        <v>6</v>
      </c>
      <c r="O7" s="58">
        <f t="shared" si="4"/>
        <v>7.6923076923076927E-2</v>
      </c>
      <c r="P7" s="59">
        <f t="shared" si="5"/>
        <v>0.31623931623931623</v>
      </c>
      <c r="Q7" s="29">
        <v>595</v>
      </c>
      <c r="R7" s="31"/>
      <c r="S7" s="31"/>
    </row>
    <row r="8" spans="1:24">
      <c r="A8" s="4" t="s">
        <v>34</v>
      </c>
      <c r="B8" s="7">
        <v>717</v>
      </c>
      <c r="C8" s="7">
        <v>53</v>
      </c>
      <c r="D8" s="6">
        <f t="shared" si="0"/>
        <v>0.29567642956764295</v>
      </c>
      <c r="E8" s="7">
        <v>5</v>
      </c>
      <c r="F8" s="6">
        <f t="shared" si="1"/>
        <v>4.1841004184100417E-2</v>
      </c>
      <c r="G8" s="8">
        <f t="shared" si="2"/>
        <v>0.33751743375174337</v>
      </c>
      <c r="H8" s="69">
        <v>934</v>
      </c>
      <c r="J8" s="22" t="s">
        <v>15</v>
      </c>
      <c r="K8" s="14">
        <v>400</v>
      </c>
      <c r="L8" s="14">
        <v>34</v>
      </c>
      <c r="M8" s="15">
        <f t="shared" ref="M8:M14" si="6">(L8*4/K8)</f>
        <v>0.34</v>
      </c>
      <c r="N8" s="14">
        <v>8</v>
      </c>
      <c r="O8" s="15">
        <f t="shared" ref="O8:O14" si="7">(N8*6/K8)</f>
        <v>0.12</v>
      </c>
      <c r="P8" s="16">
        <f t="shared" ref="P8:P14" si="8">M8+O8</f>
        <v>0.46</v>
      </c>
      <c r="Q8" s="29">
        <v>545</v>
      </c>
      <c r="R8" s="31"/>
      <c r="S8" s="31"/>
    </row>
    <row r="9" spans="1:24">
      <c r="A9" s="4" t="s">
        <v>16</v>
      </c>
      <c r="B9" s="7">
        <v>1110</v>
      </c>
      <c r="C9" s="7">
        <v>101</v>
      </c>
      <c r="D9" s="6">
        <f t="shared" si="0"/>
        <v>0.36396396396396397</v>
      </c>
      <c r="E9" s="7">
        <v>20</v>
      </c>
      <c r="F9" s="6">
        <f t="shared" si="1"/>
        <v>0.10810810810810811</v>
      </c>
      <c r="G9" s="8">
        <f t="shared" si="2"/>
        <v>0.47207207207207208</v>
      </c>
      <c r="H9" s="69">
        <v>1170</v>
      </c>
      <c r="J9" s="22" t="s">
        <v>16</v>
      </c>
      <c r="K9" s="14">
        <v>534</v>
      </c>
      <c r="L9" s="14">
        <v>55</v>
      </c>
      <c r="M9" s="15">
        <f t="shared" si="6"/>
        <v>0.41198501872659177</v>
      </c>
      <c r="N9" s="14">
        <v>6</v>
      </c>
      <c r="O9" s="15">
        <f t="shared" si="7"/>
        <v>6.741573033707865E-2</v>
      </c>
      <c r="P9" s="16">
        <f t="shared" si="8"/>
        <v>0.47940074906367042</v>
      </c>
      <c r="Q9" s="29">
        <v>574</v>
      </c>
      <c r="R9" s="31"/>
      <c r="S9" s="31"/>
    </row>
    <row r="10" spans="1:24">
      <c r="A10" s="4" t="s">
        <v>17</v>
      </c>
      <c r="B10" s="7">
        <v>489</v>
      </c>
      <c r="C10" s="7">
        <v>44</v>
      </c>
      <c r="D10" s="6">
        <f t="shared" si="0"/>
        <v>0.35991820040899797</v>
      </c>
      <c r="E10" s="7">
        <v>9</v>
      </c>
      <c r="F10" s="6">
        <f t="shared" si="1"/>
        <v>0.11042944785276074</v>
      </c>
      <c r="G10" s="8">
        <f t="shared" si="2"/>
        <v>0.47034764826175868</v>
      </c>
      <c r="H10" s="69">
        <v>591</v>
      </c>
      <c r="J10" s="22" t="s">
        <v>17</v>
      </c>
      <c r="K10" s="14">
        <v>201</v>
      </c>
      <c r="L10" s="14">
        <v>14</v>
      </c>
      <c r="M10" s="15">
        <f t="shared" si="6"/>
        <v>0.27860696517412936</v>
      </c>
      <c r="N10" s="14">
        <v>5</v>
      </c>
      <c r="O10" s="15">
        <f t="shared" si="7"/>
        <v>0.14925373134328357</v>
      </c>
      <c r="P10" s="16">
        <f t="shared" si="8"/>
        <v>0.42786069651741293</v>
      </c>
      <c r="Q10" s="29">
        <v>270</v>
      </c>
      <c r="R10" s="31"/>
      <c r="S10" s="31"/>
    </row>
    <row r="11" spans="1:24">
      <c r="A11" s="4" t="s">
        <v>19</v>
      </c>
      <c r="B11" s="7">
        <v>1365</v>
      </c>
      <c r="C11" s="7">
        <v>125</v>
      </c>
      <c r="D11" s="6">
        <f t="shared" si="0"/>
        <v>0.36630036630036628</v>
      </c>
      <c r="E11" s="7">
        <v>31</v>
      </c>
      <c r="F11" s="6">
        <f t="shared" si="1"/>
        <v>0.13626373626373625</v>
      </c>
      <c r="G11" s="8">
        <f t="shared" si="2"/>
        <v>0.50256410256410255</v>
      </c>
      <c r="H11" s="69">
        <v>1568</v>
      </c>
      <c r="J11" s="22" t="s">
        <v>18</v>
      </c>
      <c r="K11" s="14">
        <v>1009</v>
      </c>
      <c r="L11" s="14">
        <v>87</v>
      </c>
      <c r="M11" s="15">
        <f t="shared" si="6"/>
        <v>0.34489593657086226</v>
      </c>
      <c r="N11" s="14">
        <v>8</v>
      </c>
      <c r="O11" s="15">
        <f t="shared" si="7"/>
        <v>4.7571853320118929E-2</v>
      </c>
      <c r="P11" s="16">
        <f t="shared" si="8"/>
        <v>0.39246778989098119</v>
      </c>
      <c r="Q11" s="29">
        <v>1153</v>
      </c>
      <c r="R11" s="31"/>
      <c r="S11" s="31"/>
    </row>
    <row r="12" spans="1:24">
      <c r="A12" s="4" t="s">
        <v>20</v>
      </c>
      <c r="B12" s="7">
        <v>488</v>
      </c>
      <c r="C12" s="7">
        <v>46</v>
      </c>
      <c r="D12" s="6">
        <f t="shared" si="0"/>
        <v>0.37704918032786883</v>
      </c>
      <c r="E12" s="7">
        <v>9</v>
      </c>
      <c r="F12" s="6">
        <f t="shared" si="1"/>
        <v>0.11065573770491803</v>
      </c>
      <c r="G12" s="8">
        <f t="shared" si="2"/>
        <v>0.48770491803278687</v>
      </c>
      <c r="H12" s="69">
        <v>491</v>
      </c>
      <c r="J12" s="62" t="s">
        <v>28</v>
      </c>
      <c r="K12" s="14">
        <v>444</v>
      </c>
      <c r="L12" s="14">
        <v>44</v>
      </c>
      <c r="M12" s="15">
        <f t="shared" si="6"/>
        <v>0.3963963963963964</v>
      </c>
      <c r="N12" s="14">
        <v>3</v>
      </c>
      <c r="O12" s="15">
        <f t="shared" si="7"/>
        <v>4.0540540540540543E-2</v>
      </c>
      <c r="P12" s="16">
        <f t="shared" si="8"/>
        <v>0.43693693693693691</v>
      </c>
      <c r="Q12" s="29">
        <v>559</v>
      </c>
      <c r="R12" s="31"/>
      <c r="S12" s="31"/>
    </row>
    <row r="13" spans="1:24">
      <c r="A13" s="4" t="s">
        <v>22</v>
      </c>
      <c r="B13" s="7">
        <v>451</v>
      </c>
      <c r="C13" s="7">
        <v>44</v>
      </c>
      <c r="D13" s="6">
        <f t="shared" si="0"/>
        <v>0.3902439024390244</v>
      </c>
      <c r="E13" s="7">
        <v>13</v>
      </c>
      <c r="F13" s="6">
        <f t="shared" si="1"/>
        <v>0.17294900221729489</v>
      </c>
      <c r="G13" s="8">
        <f t="shared" si="2"/>
        <v>0.56319290465631933</v>
      </c>
      <c r="H13" s="69">
        <v>539</v>
      </c>
      <c r="J13" s="60" t="s">
        <v>23</v>
      </c>
      <c r="K13" s="57">
        <v>2162</v>
      </c>
      <c r="L13" s="57">
        <v>168</v>
      </c>
      <c r="M13" s="58">
        <f t="shared" si="6"/>
        <v>0.31082331174838113</v>
      </c>
      <c r="N13" s="57">
        <v>34</v>
      </c>
      <c r="O13" s="58">
        <f t="shared" si="7"/>
        <v>9.4357076780758553E-2</v>
      </c>
      <c r="P13" s="59">
        <f t="shared" si="8"/>
        <v>0.40518038852913968</v>
      </c>
      <c r="Q13" s="29">
        <v>2306</v>
      </c>
      <c r="R13" s="31"/>
      <c r="S13" s="13"/>
      <c r="T13" s="71"/>
      <c r="U13" s="71"/>
      <c r="V13" s="71"/>
      <c r="W13" s="13"/>
      <c r="X13" s="13"/>
    </row>
    <row r="14" spans="1:24">
      <c r="A14" s="4" t="s">
        <v>23</v>
      </c>
      <c r="B14" s="7">
        <v>1495</v>
      </c>
      <c r="C14" s="7">
        <v>135</v>
      </c>
      <c r="D14" s="6">
        <f t="shared" si="0"/>
        <v>0.3612040133779264</v>
      </c>
      <c r="E14" s="7">
        <v>23</v>
      </c>
      <c r="F14" s="6">
        <f t="shared" si="1"/>
        <v>9.2307692307692313E-2</v>
      </c>
      <c r="G14" s="8">
        <f t="shared" si="2"/>
        <v>0.45351170568561872</v>
      </c>
      <c r="H14" s="69">
        <v>1977</v>
      </c>
      <c r="J14" s="3" t="s">
        <v>21</v>
      </c>
      <c r="K14" s="33">
        <f>SUM(K2:K13)</f>
        <v>12454</v>
      </c>
      <c r="L14" s="33">
        <f>SUM(L2:L13)</f>
        <v>998</v>
      </c>
      <c r="M14" s="37">
        <f t="shared" si="6"/>
        <v>0.32053958567528507</v>
      </c>
      <c r="N14" s="33">
        <f>SUM(N2:N13)</f>
        <v>162</v>
      </c>
      <c r="O14" s="37">
        <f t="shared" si="7"/>
        <v>7.8047213746587435E-2</v>
      </c>
      <c r="P14" s="38">
        <f t="shared" si="8"/>
        <v>0.39858679942187247</v>
      </c>
      <c r="Q14" s="63">
        <f>SUM(Q2:Q13)</f>
        <v>13641</v>
      </c>
      <c r="R14" s="31"/>
      <c r="S14" s="13"/>
      <c r="T14" s="71"/>
      <c r="U14" s="71"/>
      <c r="V14" s="71"/>
      <c r="W14" s="13"/>
      <c r="X14" s="13"/>
    </row>
    <row r="15" spans="1:24">
      <c r="A15" s="1" t="s">
        <v>21</v>
      </c>
      <c r="B15" s="2">
        <f>SUM(B2:B14)</f>
        <v>13754</v>
      </c>
      <c r="C15" s="2">
        <f>SUM(C2:C14)</f>
        <v>1215</v>
      </c>
      <c r="D15" s="11">
        <f t="shared" ref="D15" si="9">(C15*4/B15)</f>
        <v>0.35335175221753673</v>
      </c>
      <c r="E15" s="2">
        <f>SUM(E2:E14)</f>
        <v>186</v>
      </c>
      <c r="F15" s="11">
        <f t="shared" ref="F15" si="10">(E15*6/B15)</f>
        <v>8.1140031990693612E-2</v>
      </c>
      <c r="G15" s="12">
        <f t="shared" ref="G15" si="11">D15+F15</f>
        <v>0.43449178420823031</v>
      </c>
      <c r="H15" s="70">
        <f>SUM(H2:H14)</f>
        <v>16570</v>
      </c>
      <c r="J15" s="31"/>
      <c r="K15" s="57"/>
      <c r="L15" s="31"/>
      <c r="M15" s="31"/>
      <c r="N15" s="31"/>
      <c r="O15" s="31"/>
      <c r="P15" s="31"/>
      <c r="Q15" s="31"/>
      <c r="R15" s="31"/>
      <c r="S15" s="13"/>
      <c r="T15" s="71"/>
      <c r="U15" s="71"/>
      <c r="V15" s="71"/>
      <c r="W15" s="13"/>
      <c r="X15" s="13"/>
    </row>
    <row r="16" spans="1:24">
      <c r="J16" s="13"/>
      <c r="K16" s="13"/>
      <c r="L16" s="13"/>
      <c r="M16" s="13"/>
      <c r="N16" s="13"/>
      <c r="O16" s="13"/>
      <c r="P16" s="13"/>
      <c r="S16" s="13"/>
      <c r="T16" s="71"/>
      <c r="U16" s="71"/>
      <c r="V16" s="71"/>
      <c r="W16" s="13"/>
      <c r="X16" s="13"/>
    </row>
    <row r="17" spans="1:24">
      <c r="A17" s="3" t="s">
        <v>24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33" t="s">
        <v>42</v>
      </c>
      <c r="J17" s="3" t="s">
        <v>25</v>
      </c>
      <c r="K17" s="2" t="s">
        <v>1</v>
      </c>
      <c r="L17" s="2" t="s">
        <v>2</v>
      </c>
      <c r="M17" s="2" t="s">
        <v>3</v>
      </c>
      <c r="N17" s="2" t="s">
        <v>4</v>
      </c>
      <c r="O17" s="2" t="s">
        <v>5</v>
      </c>
      <c r="P17" s="2" t="s">
        <v>6</v>
      </c>
      <c r="Q17" s="33" t="s">
        <v>42</v>
      </c>
      <c r="S17" s="13"/>
      <c r="T17" s="71"/>
      <c r="U17" s="71"/>
      <c r="V17" s="71"/>
      <c r="W17" s="13"/>
      <c r="X17" s="13"/>
    </row>
    <row r="18" spans="1:24">
      <c r="A18" s="9" t="s">
        <v>8</v>
      </c>
      <c r="B18" s="7">
        <v>1627</v>
      </c>
      <c r="C18" s="7">
        <v>146</v>
      </c>
      <c r="D18" s="6">
        <f t="shared" ref="D18:D31" si="12">(C18*4/B18)</f>
        <v>0.35894283958205286</v>
      </c>
      <c r="E18" s="7">
        <v>21</v>
      </c>
      <c r="F18" s="6">
        <f t="shared" ref="F18:F31" si="13">(E18*6/B18)</f>
        <v>7.7443146896127843E-2</v>
      </c>
      <c r="G18" s="8">
        <f t="shared" ref="G18:G31" si="14">D18+F18</f>
        <v>0.43638598647818072</v>
      </c>
      <c r="H18" s="69">
        <v>2053</v>
      </c>
      <c r="J18" s="22" t="s">
        <v>8</v>
      </c>
      <c r="K18" s="14">
        <v>1573</v>
      </c>
      <c r="L18" s="7">
        <v>139</v>
      </c>
      <c r="M18" s="6">
        <f t="shared" ref="M18:M29" si="15">(L18*4/K18)</f>
        <v>0.35346471710108074</v>
      </c>
      <c r="N18" s="7">
        <v>24</v>
      </c>
      <c r="O18" s="6">
        <f t="shared" ref="O18:O29" si="16">(N18*6/K18)</f>
        <v>9.1544818817546086E-2</v>
      </c>
      <c r="P18" s="8">
        <f t="shared" ref="P18:P29" si="17">M18+O18</f>
        <v>0.4450095359186268</v>
      </c>
      <c r="Q18" s="44">
        <v>1598</v>
      </c>
      <c r="S18" s="13"/>
      <c r="T18" s="71"/>
      <c r="U18" s="71"/>
      <c r="V18" s="71"/>
      <c r="W18" s="13"/>
      <c r="X18" s="13"/>
    </row>
    <row r="19" spans="1:24">
      <c r="A19" s="9" t="s">
        <v>9</v>
      </c>
      <c r="B19" s="7">
        <v>1445</v>
      </c>
      <c r="C19" s="7">
        <v>95</v>
      </c>
      <c r="D19" s="6">
        <f t="shared" si="12"/>
        <v>0.26297577854671278</v>
      </c>
      <c r="E19" s="7">
        <v>16</v>
      </c>
      <c r="F19" s="6">
        <f t="shared" si="13"/>
        <v>6.6435986159169555E-2</v>
      </c>
      <c r="G19" s="8">
        <f t="shared" si="14"/>
        <v>0.32941176470588235</v>
      </c>
      <c r="H19" s="69">
        <v>1749</v>
      </c>
      <c r="J19" s="22" t="s">
        <v>10</v>
      </c>
      <c r="K19" s="14">
        <v>1627</v>
      </c>
      <c r="L19" s="7">
        <v>132</v>
      </c>
      <c r="M19" s="6">
        <f t="shared" si="15"/>
        <v>0.32452366318377379</v>
      </c>
      <c r="N19" s="7">
        <v>31</v>
      </c>
      <c r="O19" s="6">
        <f t="shared" si="16"/>
        <v>0.11432083589428396</v>
      </c>
      <c r="P19" s="8">
        <f t="shared" si="17"/>
        <v>0.43884449907805778</v>
      </c>
      <c r="Q19" s="44">
        <v>1849</v>
      </c>
      <c r="S19" s="13"/>
      <c r="T19" s="71"/>
      <c r="U19" s="71"/>
      <c r="V19" s="71"/>
      <c r="W19" s="13"/>
      <c r="X19" s="13"/>
    </row>
    <row r="20" spans="1:24">
      <c r="A20" s="9" t="s">
        <v>10</v>
      </c>
      <c r="B20" s="7">
        <v>2810</v>
      </c>
      <c r="C20" s="7">
        <v>244</v>
      </c>
      <c r="D20" s="6">
        <f t="shared" si="12"/>
        <v>0.34733096085409254</v>
      </c>
      <c r="E20" s="7">
        <v>25</v>
      </c>
      <c r="F20" s="6">
        <f t="shared" si="13"/>
        <v>5.3380782918149468E-2</v>
      </c>
      <c r="G20" s="8">
        <f t="shared" si="14"/>
        <v>0.400711743772242</v>
      </c>
      <c r="H20" s="69">
        <v>3255</v>
      </c>
      <c r="J20" s="22" t="s">
        <v>44</v>
      </c>
      <c r="K20" s="14">
        <v>426</v>
      </c>
      <c r="L20" s="7">
        <v>37</v>
      </c>
      <c r="M20" s="6">
        <f t="shared" si="15"/>
        <v>0.34741784037558687</v>
      </c>
      <c r="N20" s="7">
        <v>8</v>
      </c>
      <c r="O20" s="6">
        <f t="shared" si="16"/>
        <v>0.11267605633802817</v>
      </c>
      <c r="P20" s="8">
        <f t="shared" si="17"/>
        <v>0.46009389671361506</v>
      </c>
      <c r="Q20" s="44">
        <v>564</v>
      </c>
      <c r="S20" s="13"/>
      <c r="T20" s="71"/>
      <c r="U20" s="71"/>
      <c r="V20" s="71"/>
      <c r="W20" s="13"/>
      <c r="X20" s="13"/>
    </row>
    <row r="21" spans="1:24">
      <c r="A21" s="9" t="s">
        <v>12</v>
      </c>
      <c r="B21" s="7">
        <v>1078</v>
      </c>
      <c r="C21" s="7">
        <v>76</v>
      </c>
      <c r="D21" s="6">
        <f t="shared" si="12"/>
        <v>0.28200371057513912</v>
      </c>
      <c r="E21" s="7">
        <v>25</v>
      </c>
      <c r="F21" s="6">
        <f t="shared" si="13"/>
        <v>0.1391465677179963</v>
      </c>
      <c r="G21" s="8">
        <f t="shared" si="14"/>
        <v>0.42115027829313545</v>
      </c>
      <c r="H21" s="69">
        <v>1180</v>
      </c>
      <c r="J21" s="22" t="s">
        <v>45</v>
      </c>
      <c r="K21" s="14">
        <v>205</v>
      </c>
      <c r="L21" s="14">
        <v>13</v>
      </c>
      <c r="M21" s="6">
        <f t="shared" si="15"/>
        <v>0.25365853658536586</v>
      </c>
      <c r="N21" s="14">
        <v>3</v>
      </c>
      <c r="O21" s="6">
        <f t="shared" si="16"/>
        <v>8.7804878048780483E-2</v>
      </c>
      <c r="P21" s="8">
        <f t="shared" si="17"/>
        <v>0.34146341463414631</v>
      </c>
      <c r="Q21" s="44">
        <v>276</v>
      </c>
      <c r="S21" s="13"/>
      <c r="T21" s="18"/>
      <c r="U21" s="18"/>
      <c r="V21" s="18"/>
      <c r="W21" s="13"/>
      <c r="X21" s="13"/>
    </row>
    <row r="22" spans="1:24">
      <c r="A22" s="9" t="s">
        <v>14</v>
      </c>
      <c r="B22" s="7">
        <v>587</v>
      </c>
      <c r="C22" s="7">
        <v>47</v>
      </c>
      <c r="D22" s="6">
        <f t="shared" si="12"/>
        <v>0.32027257240204432</v>
      </c>
      <c r="E22" s="7">
        <v>7</v>
      </c>
      <c r="F22" s="6">
        <f t="shared" si="13"/>
        <v>7.1550255536626917E-2</v>
      </c>
      <c r="G22" s="8">
        <f t="shared" si="14"/>
        <v>0.39182282793867124</v>
      </c>
      <c r="H22" s="69">
        <v>596</v>
      </c>
      <c r="J22" s="22" t="s">
        <v>14</v>
      </c>
      <c r="K22" s="14">
        <v>1527</v>
      </c>
      <c r="L22" s="7">
        <v>140</v>
      </c>
      <c r="M22" s="6">
        <f t="shared" si="15"/>
        <v>0.36673215455140801</v>
      </c>
      <c r="N22" s="7">
        <v>15</v>
      </c>
      <c r="O22" s="6">
        <f t="shared" si="16"/>
        <v>5.8939096267190572E-2</v>
      </c>
      <c r="P22" s="8">
        <f t="shared" si="17"/>
        <v>0.42567125081859858</v>
      </c>
      <c r="Q22" s="44">
        <v>1734</v>
      </c>
      <c r="S22" s="13"/>
      <c r="T22" s="71"/>
      <c r="U22" s="71"/>
      <c r="V22" s="71"/>
      <c r="W22" s="13"/>
      <c r="X22" s="13"/>
    </row>
    <row r="23" spans="1:24">
      <c r="A23" s="22" t="s">
        <v>15</v>
      </c>
      <c r="B23" s="7">
        <v>640</v>
      </c>
      <c r="C23" s="7">
        <v>68</v>
      </c>
      <c r="D23" s="6">
        <f t="shared" si="12"/>
        <v>0.42499999999999999</v>
      </c>
      <c r="E23" s="7">
        <v>19</v>
      </c>
      <c r="F23" s="6">
        <f t="shared" si="13"/>
        <v>0.17812500000000001</v>
      </c>
      <c r="G23" s="8">
        <f t="shared" si="14"/>
        <v>0.60312500000000002</v>
      </c>
      <c r="H23" s="69">
        <v>581</v>
      </c>
      <c r="J23" s="22" t="s">
        <v>31</v>
      </c>
      <c r="K23" s="14">
        <v>752</v>
      </c>
      <c r="L23" s="7">
        <v>41</v>
      </c>
      <c r="M23" s="6">
        <f t="shared" si="15"/>
        <v>0.21808510638297873</v>
      </c>
      <c r="N23" s="7">
        <v>18</v>
      </c>
      <c r="O23" s="6">
        <f t="shared" si="16"/>
        <v>0.14361702127659576</v>
      </c>
      <c r="P23" s="8">
        <f t="shared" si="17"/>
        <v>0.36170212765957449</v>
      </c>
      <c r="Q23" s="14">
        <v>885</v>
      </c>
      <c r="S23" s="13"/>
      <c r="T23" s="72"/>
      <c r="U23" s="72"/>
      <c r="V23" s="72"/>
      <c r="W23" s="13"/>
      <c r="X23" s="13"/>
    </row>
    <row r="24" spans="1:24">
      <c r="A24" s="9" t="s">
        <v>16</v>
      </c>
      <c r="B24" s="7">
        <v>663</v>
      </c>
      <c r="C24" s="7">
        <v>56</v>
      </c>
      <c r="D24" s="6">
        <f t="shared" si="12"/>
        <v>0.33785822021116141</v>
      </c>
      <c r="E24" s="7">
        <v>16</v>
      </c>
      <c r="F24" s="6">
        <f t="shared" si="13"/>
        <v>0.14479638009049775</v>
      </c>
      <c r="G24" s="8">
        <f t="shared" si="14"/>
        <v>0.48265460030165919</v>
      </c>
      <c r="H24" s="69">
        <v>880</v>
      </c>
      <c r="J24" s="22" t="s">
        <v>16</v>
      </c>
      <c r="K24" s="14">
        <v>1060</v>
      </c>
      <c r="L24" s="7">
        <v>97</v>
      </c>
      <c r="M24" s="6">
        <f t="shared" si="15"/>
        <v>0.36603773584905658</v>
      </c>
      <c r="N24" s="7">
        <v>29</v>
      </c>
      <c r="O24" s="6">
        <f t="shared" si="16"/>
        <v>0.16415094339622641</v>
      </c>
      <c r="P24" s="8">
        <f t="shared" si="17"/>
        <v>0.53018867924528301</v>
      </c>
      <c r="Q24" s="44">
        <v>1262</v>
      </c>
      <c r="S24" s="13"/>
      <c r="T24" s="71"/>
      <c r="U24" s="71"/>
      <c r="V24" s="71"/>
      <c r="W24" s="13"/>
      <c r="X24" s="13"/>
    </row>
    <row r="25" spans="1:24">
      <c r="A25" s="9" t="s">
        <v>17</v>
      </c>
      <c r="B25" s="7">
        <v>429</v>
      </c>
      <c r="C25" s="7">
        <v>36</v>
      </c>
      <c r="D25" s="6">
        <f t="shared" si="12"/>
        <v>0.33566433566433568</v>
      </c>
      <c r="E25" s="7">
        <v>9</v>
      </c>
      <c r="F25" s="6">
        <f t="shared" si="13"/>
        <v>0.12587412587412589</v>
      </c>
      <c r="G25" s="8">
        <f t="shared" si="14"/>
        <v>0.46153846153846156</v>
      </c>
      <c r="H25" s="69">
        <v>355</v>
      </c>
      <c r="J25" s="22" t="s">
        <v>17</v>
      </c>
      <c r="K25" s="14">
        <v>527</v>
      </c>
      <c r="L25" s="7">
        <v>53</v>
      </c>
      <c r="M25" s="6">
        <f t="shared" si="15"/>
        <v>0.40227703984819735</v>
      </c>
      <c r="N25" s="7">
        <v>14</v>
      </c>
      <c r="O25" s="6">
        <f t="shared" si="16"/>
        <v>0.15939278937381404</v>
      </c>
      <c r="P25" s="8">
        <f t="shared" si="17"/>
        <v>0.56166982922201136</v>
      </c>
      <c r="Q25" s="44">
        <v>575</v>
      </c>
      <c r="S25" s="13"/>
      <c r="T25" s="71"/>
      <c r="U25" s="71"/>
      <c r="V25" s="71"/>
      <c r="W25" s="13"/>
      <c r="X25" s="13"/>
    </row>
    <row r="26" spans="1:24">
      <c r="A26" s="9" t="s">
        <v>18</v>
      </c>
      <c r="B26" s="7">
        <v>307</v>
      </c>
      <c r="C26" s="7">
        <v>24</v>
      </c>
      <c r="D26" s="6">
        <f t="shared" si="12"/>
        <v>0.31270358306188922</v>
      </c>
      <c r="E26" s="7">
        <v>6</v>
      </c>
      <c r="F26" s="6">
        <f t="shared" si="13"/>
        <v>0.11726384364820847</v>
      </c>
      <c r="G26" s="8">
        <f t="shared" si="14"/>
        <v>0.42996742671009769</v>
      </c>
      <c r="H26" s="69">
        <v>258</v>
      </c>
      <c r="J26" s="22" t="s">
        <v>19</v>
      </c>
      <c r="K26" s="14">
        <v>920</v>
      </c>
      <c r="L26" s="7">
        <v>78</v>
      </c>
      <c r="M26" s="6">
        <f t="shared" si="15"/>
        <v>0.33913043478260868</v>
      </c>
      <c r="N26" s="7">
        <v>17</v>
      </c>
      <c r="O26" s="6">
        <f t="shared" si="16"/>
        <v>0.1108695652173913</v>
      </c>
      <c r="P26" s="8">
        <f t="shared" si="17"/>
        <v>0.44999999999999996</v>
      </c>
      <c r="Q26" s="44">
        <v>1087</v>
      </c>
      <c r="S26" s="13"/>
      <c r="T26" s="71"/>
      <c r="U26" s="71"/>
      <c r="V26" s="71"/>
      <c r="W26" s="13"/>
      <c r="X26" s="13"/>
    </row>
    <row r="27" spans="1:24">
      <c r="A27" s="9" t="s">
        <v>19</v>
      </c>
      <c r="B27" s="7">
        <v>929</v>
      </c>
      <c r="C27" s="7">
        <v>76</v>
      </c>
      <c r="D27" s="6">
        <f t="shared" si="12"/>
        <v>0.32723358449946177</v>
      </c>
      <c r="E27" s="7">
        <v>22</v>
      </c>
      <c r="F27" s="6">
        <f t="shared" si="13"/>
        <v>0.14208826695371368</v>
      </c>
      <c r="G27" s="8">
        <f t="shared" si="14"/>
        <v>0.46932185145317545</v>
      </c>
      <c r="H27" s="69">
        <v>1102</v>
      </c>
      <c r="J27" s="42" t="s">
        <v>28</v>
      </c>
      <c r="K27" s="14">
        <v>581</v>
      </c>
      <c r="L27" s="7">
        <v>54</v>
      </c>
      <c r="M27" s="6">
        <f t="shared" si="15"/>
        <v>0.37177280550774527</v>
      </c>
      <c r="N27" s="7">
        <v>16</v>
      </c>
      <c r="O27" s="6">
        <f t="shared" si="16"/>
        <v>0.16523235800344235</v>
      </c>
      <c r="P27" s="8">
        <f t="shared" si="17"/>
        <v>0.53700516351118766</v>
      </c>
      <c r="Q27" s="44">
        <v>581</v>
      </c>
      <c r="S27" s="13"/>
      <c r="T27" s="71"/>
      <c r="U27" s="71"/>
      <c r="V27" s="71"/>
      <c r="W27" s="13"/>
      <c r="X27" s="13"/>
    </row>
    <row r="28" spans="1:24">
      <c r="A28" s="9" t="s">
        <v>28</v>
      </c>
      <c r="B28" s="7">
        <v>781</v>
      </c>
      <c r="C28" s="7">
        <v>73</v>
      </c>
      <c r="D28" s="6">
        <f t="shared" si="12"/>
        <v>0.3738796414852753</v>
      </c>
      <c r="E28" s="7">
        <v>24</v>
      </c>
      <c r="F28" s="6">
        <f t="shared" si="13"/>
        <v>0.18437900128040974</v>
      </c>
      <c r="G28" s="8">
        <f t="shared" si="14"/>
        <v>0.55825864276568504</v>
      </c>
      <c r="H28" s="69">
        <v>600</v>
      </c>
      <c r="J28" s="47" t="s">
        <v>22</v>
      </c>
      <c r="K28" s="30">
        <v>1416</v>
      </c>
      <c r="L28" s="44">
        <v>109</v>
      </c>
      <c r="M28" s="6">
        <f t="shared" si="15"/>
        <v>0.30790960451977401</v>
      </c>
      <c r="N28" s="44">
        <v>23</v>
      </c>
      <c r="O28" s="6">
        <f t="shared" si="16"/>
        <v>9.7457627118644072E-2</v>
      </c>
      <c r="P28" s="8">
        <f t="shared" si="17"/>
        <v>0.40536723163841809</v>
      </c>
      <c r="Q28" s="44">
        <v>1639</v>
      </c>
      <c r="S28" s="13"/>
      <c r="T28" s="13"/>
      <c r="U28" s="13"/>
      <c r="V28" s="13"/>
      <c r="W28" s="13"/>
      <c r="X28" s="13"/>
    </row>
    <row r="29" spans="1:24">
      <c r="A29" s="9" t="s">
        <v>22</v>
      </c>
      <c r="B29" s="7">
        <v>535</v>
      </c>
      <c r="C29" s="7">
        <v>51</v>
      </c>
      <c r="D29" s="6">
        <f t="shared" si="12"/>
        <v>0.38130841121495329</v>
      </c>
      <c r="E29" s="7">
        <v>11</v>
      </c>
      <c r="F29" s="6">
        <f t="shared" si="13"/>
        <v>0.12336448598130841</v>
      </c>
      <c r="G29" s="8">
        <f t="shared" si="14"/>
        <v>0.50467289719626174</v>
      </c>
      <c r="H29" s="69">
        <v>565</v>
      </c>
      <c r="J29" s="32" t="s">
        <v>21</v>
      </c>
      <c r="K29" s="33">
        <v>10614</v>
      </c>
      <c r="L29" s="2">
        <v>893</v>
      </c>
      <c r="M29" s="11">
        <f t="shared" si="15"/>
        <v>0.3365366497079329</v>
      </c>
      <c r="N29" s="2">
        <v>198</v>
      </c>
      <c r="O29" s="11">
        <f t="shared" si="16"/>
        <v>0.11192764273600904</v>
      </c>
      <c r="P29" s="12">
        <f t="shared" si="17"/>
        <v>0.44846429244394193</v>
      </c>
      <c r="Q29" s="43">
        <f>SUM(Q18:Q28)</f>
        <v>12050</v>
      </c>
    </row>
    <row r="30" spans="1:24">
      <c r="A30" s="9" t="s">
        <v>23</v>
      </c>
      <c r="B30" s="7">
        <v>1682</v>
      </c>
      <c r="C30" s="7">
        <v>141</v>
      </c>
      <c r="D30" s="6">
        <f t="shared" si="12"/>
        <v>0.33531510107015455</v>
      </c>
      <c r="E30" s="7">
        <v>32</v>
      </c>
      <c r="F30" s="6">
        <f t="shared" si="13"/>
        <v>0.11414982164090369</v>
      </c>
      <c r="G30" s="8">
        <f t="shared" si="14"/>
        <v>0.44946492271105826</v>
      </c>
      <c r="H30" s="69">
        <v>1743</v>
      </c>
      <c r="J30" s="17"/>
      <c r="K30" s="18"/>
      <c r="L30" s="18"/>
      <c r="M30" s="19"/>
      <c r="N30" s="18"/>
      <c r="O30" s="19"/>
      <c r="P30" s="20"/>
      <c r="Q30" s="13"/>
    </row>
    <row r="31" spans="1:24">
      <c r="A31" s="1" t="s">
        <v>21</v>
      </c>
      <c r="B31" s="2">
        <f>SUM(B18:B30)</f>
        <v>13513</v>
      </c>
      <c r="C31" s="2">
        <f>SUM(C18:C30)</f>
        <v>1133</v>
      </c>
      <c r="D31" s="11">
        <f t="shared" si="12"/>
        <v>0.3353807444682898</v>
      </c>
      <c r="E31" s="2">
        <f>SUM(E18:E30)</f>
        <v>233</v>
      </c>
      <c r="F31" s="11">
        <f t="shared" si="13"/>
        <v>0.10345593132539037</v>
      </c>
      <c r="G31" s="12">
        <f t="shared" si="14"/>
        <v>0.43883667579368019</v>
      </c>
      <c r="H31" s="70">
        <f>SUM(H18:H30)</f>
        <v>14917</v>
      </c>
    </row>
    <row r="32" spans="1:24">
      <c r="J32" s="13"/>
      <c r="K32" s="13"/>
      <c r="L32" s="13"/>
      <c r="M32" s="13"/>
      <c r="N32" s="13"/>
      <c r="O32" s="13"/>
      <c r="P32" s="13"/>
    </row>
    <row r="33" spans="1:17">
      <c r="J33" s="13"/>
      <c r="K33" s="13"/>
      <c r="L33" s="13"/>
      <c r="M33" s="13"/>
      <c r="N33" s="13"/>
      <c r="O33" s="13"/>
      <c r="P33" s="13"/>
    </row>
    <row r="34" spans="1:17">
      <c r="J34" s="13"/>
      <c r="K34" s="13"/>
      <c r="L34" s="13"/>
      <c r="M34" s="13"/>
      <c r="N34" s="13"/>
      <c r="O34" s="13"/>
      <c r="P34" s="13"/>
    </row>
    <row r="35" spans="1:17">
      <c r="J35" s="13"/>
      <c r="K35" s="13"/>
      <c r="L35" s="13"/>
      <c r="M35" s="13"/>
      <c r="N35" s="13"/>
      <c r="O35" s="13"/>
      <c r="P35" s="13"/>
    </row>
    <row r="36" spans="1:17">
      <c r="J36" s="13"/>
      <c r="K36" s="13"/>
      <c r="L36" s="13"/>
      <c r="M36" s="13"/>
      <c r="N36" s="13"/>
      <c r="O36" s="13"/>
      <c r="P36" s="13"/>
    </row>
    <row r="37" spans="1:17">
      <c r="A37" s="1" t="s">
        <v>26</v>
      </c>
      <c r="B37" s="2" t="s">
        <v>1</v>
      </c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33" t="s">
        <v>42</v>
      </c>
      <c r="J37" s="3" t="s">
        <v>27</v>
      </c>
      <c r="K37" s="2" t="s">
        <v>1</v>
      </c>
      <c r="L37" s="2" t="s">
        <v>2</v>
      </c>
      <c r="M37" s="2" t="s">
        <v>3</v>
      </c>
      <c r="N37" s="2" t="s">
        <v>4</v>
      </c>
      <c r="O37" s="2" t="s">
        <v>5</v>
      </c>
      <c r="P37" s="2" t="s">
        <v>6</v>
      </c>
      <c r="Q37" s="33" t="s">
        <v>42</v>
      </c>
    </row>
    <row r="38" spans="1:17">
      <c r="A38" s="21" t="s">
        <v>8</v>
      </c>
      <c r="B38" s="5">
        <v>2672</v>
      </c>
      <c r="C38" s="5">
        <v>235</v>
      </c>
      <c r="D38" s="6">
        <f t="shared" ref="D38:D47" si="18">(C38*4/B38)</f>
        <v>0.35179640718562877</v>
      </c>
      <c r="E38" s="7">
        <v>49</v>
      </c>
      <c r="F38" s="6">
        <f t="shared" ref="F38:F47" si="19">(E38*6/B38)</f>
        <v>0.11002994011976049</v>
      </c>
      <c r="G38" s="8">
        <f t="shared" ref="G38:G47" si="20">D38+F38</f>
        <v>0.46182634730538924</v>
      </c>
      <c r="H38" s="69">
        <v>2682</v>
      </c>
      <c r="J38" s="9" t="s">
        <v>28</v>
      </c>
      <c r="K38" s="7">
        <v>1363</v>
      </c>
      <c r="L38" s="7">
        <v>126</v>
      </c>
      <c r="M38" s="6">
        <f t="shared" ref="M38:M51" si="21">(L38*4/K38)</f>
        <v>0.36977256052824653</v>
      </c>
      <c r="N38" s="7">
        <v>43</v>
      </c>
      <c r="O38" s="6">
        <f t="shared" ref="O38:O51" si="22">(N38*6/K38)</f>
        <v>0.1892883345561262</v>
      </c>
      <c r="P38" s="8">
        <f t="shared" ref="P38:P51" si="23">M38+O38</f>
        <v>0.55906089508437273</v>
      </c>
      <c r="Q38" s="44">
        <v>1172</v>
      </c>
    </row>
    <row r="39" spans="1:17">
      <c r="A39" s="21" t="s">
        <v>29</v>
      </c>
      <c r="B39" s="7">
        <v>2088</v>
      </c>
      <c r="C39" s="7">
        <v>177</v>
      </c>
      <c r="D39" s="6">
        <f t="shared" si="18"/>
        <v>0.33908045977011492</v>
      </c>
      <c r="E39" s="7">
        <v>64</v>
      </c>
      <c r="F39" s="6">
        <f t="shared" si="19"/>
        <v>0.18390804597701149</v>
      </c>
      <c r="G39" s="8">
        <f t="shared" si="20"/>
        <v>0.52298850574712641</v>
      </c>
      <c r="H39" s="69">
        <v>1982</v>
      </c>
      <c r="J39" s="9" t="s">
        <v>8</v>
      </c>
      <c r="K39" s="7">
        <v>1977</v>
      </c>
      <c r="L39" s="7">
        <v>186</v>
      </c>
      <c r="M39" s="6">
        <f t="shared" si="21"/>
        <v>0.37632776934749623</v>
      </c>
      <c r="N39" s="7">
        <v>28</v>
      </c>
      <c r="O39" s="6">
        <f t="shared" si="22"/>
        <v>8.4977238239757211E-2</v>
      </c>
      <c r="P39" s="8">
        <f t="shared" si="23"/>
        <v>0.46130500758725346</v>
      </c>
      <c r="Q39" s="44">
        <v>2282</v>
      </c>
    </row>
    <row r="40" spans="1:17">
      <c r="A40" s="21" t="s">
        <v>30</v>
      </c>
      <c r="B40" s="7">
        <v>2050</v>
      </c>
      <c r="C40" s="7">
        <v>230</v>
      </c>
      <c r="D40" s="6">
        <f t="shared" si="18"/>
        <v>0.44878048780487806</v>
      </c>
      <c r="E40" s="5">
        <v>19</v>
      </c>
      <c r="F40" s="6">
        <f t="shared" si="19"/>
        <v>5.5609756097560976E-2</v>
      </c>
      <c r="G40" s="8">
        <f t="shared" si="20"/>
        <v>0.50439024390243903</v>
      </c>
      <c r="H40" s="69">
        <v>2477</v>
      </c>
      <c r="J40" s="9" t="s">
        <v>10</v>
      </c>
      <c r="K40" s="7">
        <v>464</v>
      </c>
      <c r="L40" s="7">
        <v>41</v>
      </c>
      <c r="M40" s="6">
        <f t="shared" si="21"/>
        <v>0.35344827586206895</v>
      </c>
      <c r="N40" s="7">
        <v>12</v>
      </c>
      <c r="O40" s="6">
        <f t="shared" si="22"/>
        <v>0.15517241379310345</v>
      </c>
      <c r="P40" s="8">
        <f t="shared" si="23"/>
        <v>0.50862068965517238</v>
      </c>
      <c r="Q40" s="44">
        <v>530</v>
      </c>
    </row>
    <row r="41" spans="1:17">
      <c r="A41" s="21" t="s">
        <v>31</v>
      </c>
      <c r="B41" s="7">
        <v>1126</v>
      </c>
      <c r="C41" s="7">
        <v>92</v>
      </c>
      <c r="D41" s="6">
        <f t="shared" si="18"/>
        <v>0.32682060390763767</v>
      </c>
      <c r="E41" s="7">
        <v>26</v>
      </c>
      <c r="F41" s="6">
        <f t="shared" si="19"/>
        <v>0.13854351687388988</v>
      </c>
      <c r="G41" s="8">
        <f t="shared" si="20"/>
        <v>0.46536412078152756</v>
      </c>
      <c r="H41" s="69">
        <v>1099</v>
      </c>
      <c r="J41" s="9" t="s">
        <v>29</v>
      </c>
      <c r="K41" s="7">
        <v>2172</v>
      </c>
      <c r="L41" s="7">
        <v>190</v>
      </c>
      <c r="M41" s="6">
        <f t="shared" si="21"/>
        <v>0.34990791896869244</v>
      </c>
      <c r="N41" s="7">
        <v>73</v>
      </c>
      <c r="O41" s="6">
        <f t="shared" si="22"/>
        <v>0.20165745856353592</v>
      </c>
      <c r="P41" s="8">
        <f t="shared" si="23"/>
        <v>0.55156537753222834</v>
      </c>
      <c r="Q41" s="44">
        <v>2146</v>
      </c>
    </row>
    <row r="42" spans="1:17">
      <c r="A42" s="21" t="s">
        <v>16</v>
      </c>
      <c r="B42" s="7">
        <v>570</v>
      </c>
      <c r="C42" s="7">
        <v>61</v>
      </c>
      <c r="D42" s="6">
        <f t="shared" si="18"/>
        <v>0.42807017543859649</v>
      </c>
      <c r="E42" s="7">
        <v>11</v>
      </c>
      <c r="F42" s="6">
        <f t="shared" si="19"/>
        <v>0.11578947368421053</v>
      </c>
      <c r="G42" s="8">
        <f t="shared" si="20"/>
        <v>0.54385964912280704</v>
      </c>
      <c r="H42" s="69">
        <v>589</v>
      </c>
      <c r="J42" s="9" t="s">
        <v>12</v>
      </c>
      <c r="K42" s="7">
        <v>451</v>
      </c>
      <c r="L42" s="7">
        <v>37</v>
      </c>
      <c r="M42" s="6">
        <f t="shared" si="21"/>
        <v>0.32815964523281599</v>
      </c>
      <c r="N42" s="7">
        <v>6</v>
      </c>
      <c r="O42" s="6">
        <f t="shared" si="22"/>
        <v>7.9822616407982258E-2</v>
      </c>
      <c r="P42" s="8">
        <f t="shared" si="23"/>
        <v>0.40798226164079826</v>
      </c>
      <c r="Q42" s="44">
        <v>574</v>
      </c>
    </row>
    <row r="43" spans="1:17">
      <c r="A43" s="21" t="s">
        <v>17</v>
      </c>
      <c r="B43" s="7">
        <v>456</v>
      </c>
      <c r="C43" s="7">
        <v>49</v>
      </c>
      <c r="D43" s="6">
        <f t="shared" si="18"/>
        <v>0.42982456140350878</v>
      </c>
      <c r="E43" s="7">
        <v>3</v>
      </c>
      <c r="F43" s="6">
        <f t="shared" si="19"/>
        <v>3.9473684210526314E-2</v>
      </c>
      <c r="G43" s="8">
        <f t="shared" si="20"/>
        <v>0.4692982456140351</v>
      </c>
      <c r="H43" s="69">
        <v>576</v>
      </c>
      <c r="J43" s="22" t="s">
        <v>32</v>
      </c>
      <c r="K43" s="14">
        <v>493</v>
      </c>
      <c r="L43" s="14">
        <v>34</v>
      </c>
      <c r="M43" s="6">
        <f t="shared" si="21"/>
        <v>0.27586206896551724</v>
      </c>
      <c r="N43" s="14">
        <v>7</v>
      </c>
      <c r="O43" s="6">
        <f t="shared" si="22"/>
        <v>8.5192697768762676E-2</v>
      </c>
      <c r="P43" s="8">
        <f t="shared" si="23"/>
        <v>0.36105476673427994</v>
      </c>
      <c r="Q43" s="44">
        <v>538</v>
      </c>
    </row>
    <row r="44" spans="1:17">
      <c r="A44" s="21" t="s">
        <v>33</v>
      </c>
      <c r="B44" s="7">
        <v>1053</v>
      </c>
      <c r="C44" s="7">
        <v>89</v>
      </c>
      <c r="D44" s="6">
        <f t="shared" si="18"/>
        <v>0.33808167141500473</v>
      </c>
      <c r="E44" s="7">
        <v>22</v>
      </c>
      <c r="F44" s="6">
        <f t="shared" si="19"/>
        <v>0.12535612535612536</v>
      </c>
      <c r="G44" s="8">
        <f t="shared" si="20"/>
        <v>0.46343779677113006</v>
      </c>
      <c r="H44" s="69">
        <v>1083</v>
      </c>
      <c r="J44" s="9" t="s">
        <v>14</v>
      </c>
      <c r="K44" s="7">
        <v>604</v>
      </c>
      <c r="L44" s="7">
        <v>66</v>
      </c>
      <c r="M44" s="6">
        <f t="shared" si="21"/>
        <v>0.4370860927152318</v>
      </c>
      <c r="N44" s="7">
        <v>5</v>
      </c>
      <c r="O44" s="6">
        <f t="shared" si="22"/>
        <v>4.9668874172185427E-2</v>
      </c>
      <c r="P44" s="8">
        <f t="shared" si="23"/>
        <v>0.48675496688741721</v>
      </c>
      <c r="Q44" s="44">
        <v>719</v>
      </c>
    </row>
    <row r="45" spans="1:17">
      <c r="A45" s="4" t="s">
        <v>19</v>
      </c>
      <c r="B45" s="7">
        <v>1899</v>
      </c>
      <c r="C45" s="7">
        <v>180</v>
      </c>
      <c r="D45" s="6">
        <f t="shared" si="18"/>
        <v>0.37914691943127959</v>
      </c>
      <c r="E45" s="7">
        <v>52</v>
      </c>
      <c r="F45" s="6">
        <f t="shared" si="19"/>
        <v>0.16429699842022116</v>
      </c>
      <c r="G45" s="8">
        <f t="shared" si="20"/>
        <v>0.5434439178515007</v>
      </c>
      <c r="H45" s="69">
        <v>1742</v>
      </c>
      <c r="J45" s="9" t="s">
        <v>34</v>
      </c>
      <c r="K45" s="7">
        <v>448</v>
      </c>
      <c r="L45" s="7">
        <v>32</v>
      </c>
      <c r="M45" s="6">
        <f t="shared" si="21"/>
        <v>0.2857142857142857</v>
      </c>
      <c r="N45" s="7">
        <v>14</v>
      </c>
      <c r="O45" s="6">
        <f t="shared" si="22"/>
        <v>0.1875</v>
      </c>
      <c r="P45" s="8">
        <f t="shared" si="23"/>
        <v>0.4732142857142857</v>
      </c>
      <c r="Q45" s="44">
        <v>465</v>
      </c>
    </row>
    <row r="46" spans="1:17">
      <c r="A46" s="21" t="s">
        <v>22</v>
      </c>
      <c r="B46" s="7">
        <v>443</v>
      </c>
      <c r="C46" s="7">
        <v>44</v>
      </c>
      <c r="D46" s="6">
        <f t="shared" si="18"/>
        <v>0.39729119638826182</v>
      </c>
      <c r="E46" s="7">
        <v>8</v>
      </c>
      <c r="F46" s="6">
        <f t="shared" si="19"/>
        <v>0.10835214446952596</v>
      </c>
      <c r="G46" s="8">
        <f t="shared" si="20"/>
        <v>0.50564334085778784</v>
      </c>
      <c r="H46" s="69">
        <v>569</v>
      </c>
      <c r="J46" s="9" t="s">
        <v>31</v>
      </c>
      <c r="K46" s="7">
        <v>1441</v>
      </c>
      <c r="L46" s="7">
        <v>125</v>
      </c>
      <c r="M46" s="6">
        <f t="shared" si="21"/>
        <v>0.34698126301179738</v>
      </c>
      <c r="N46" s="7">
        <v>22</v>
      </c>
      <c r="O46" s="6">
        <f t="shared" si="22"/>
        <v>9.1603053435114504E-2</v>
      </c>
      <c r="P46" s="8">
        <f t="shared" si="23"/>
        <v>0.43858431644691187</v>
      </c>
      <c r="Q46" s="44">
        <v>1714</v>
      </c>
    </row>
    <row r="47" spans="1:17">
      <c r="A47" s="1" t="s">
        <v>21</v>
      </c>
      <c r="B47" s="2">
        <f>SUM(B38:B46)</f>
        <v>12357</v>
      </c>
      <c r="C47" s="2">
        <f>SUM(C38:C46)</f>
        <v>1157</v>
      </c>
      <c r="D47" s="11">
        <f t="shared" si="18"/>
        <v>0.37452456097758358</v>
      </c>
      <c r="E47" s="2">
        <f>SUM(E38:E46)</f>
        <v>254</v>
      </c>
      <c r="F47" s="11">
        <f t="shared" si="19"/>
        <v>0.12333090555960184</v>
      </c>
      <c r="G47" s="12">
        <f t="shared" si="20"/>
        <v>0.49785546653718543</v>
      </c>
      <c r="H47" s="70">
        <f>SUM(H38:H46)</f>
        <v>12799</v>
      </c>
      <c r="J47" s="9" t="s">
        <v>16</v>
      </c>
      <c r="K47" s="7">
        <v>2104</v>
      </c>
      <c r="L47" s="7">
        <v>183</v>
      </c>
      <c r="M47" s="6">
        <f t="shared" si="21"/>
        <v>0.34790874524714827</v>
      </c>
      <c r="N47" s="7">
        <v>72</v>
      </c>
      <c r="O47" s="6">
        <f t="shared" si="22"/>
        <v>0.20532319391634982</v>
      </c>
      <c r="P47" s="8">
        <f t="shared" si="23"/>
        <v>0.55323193916349811</v>
      </c>
      <c r="Q47" s="44">
        <v>2170</v>
      </c>
    </row>
    <row r="48" spans="1:17">
      <c r="J48" s="9" t="s">
        <v>18</v>
      </c>
      <c r="K48" s="7">
        <v>1047</v>
      </c>
      <c r="L48" s="7">
        <v>84</v>
      </c>
      <c r="M48" s="6">
        <f t="shared" si="21"/>
        <v>0.3209169054441261</v>
      </c>
      <c r="N48" s="7">
        <v>20</v>
      </c>
      <c r="O48" s="6">
        <f t="shared" si="22"/>
        <v>0.11461318051575932</v>
      </c>
      <c r="P48" s="8">
        <f t="shared" si="23"/>
        <v>0.4355300859598854</v>
      </c>
      <c r="Q48" s="44">
        <v>1196</v>
      </c>
    </row>
    <row r="49" spans="1:17">
      <c r="A49" s="13"/>
      <c r="B49" s="13"/>
      <c r="C49" s="13"/>
      <c r="D49" s="13"/>
      <c r="E49" s="13"/>
      <c r="F49" s="13"/>
      <c r="G49" s="13"/>
      <c r="H49" s="13"/>
      <c r="J49" s="9" t="s">
        <v>33</v>
      </c>
      <c r="K49" s="7">
        <v>514</v>
      </c>
      <c r="L49" s="7">
        <v>53</v>
      </c>
      <c r="M49" s="6">
        <f t="shared" si="21"/>
        <v>0.41245136186770426</v>
      </c>
      <c r="N49" s="7">
        <v>7</v>
      </c>
      <c r="O49" s="6">
        <f t="shared" si="22"/>
        <v>8.171206225680934E-2</v>
      </c>
      <c r="P49" s="8">
        <f t="shared" si="23"/>
        <v>0.49416342412451358</v>
      </c>
      <c r="Q49" s="44">
        <v>565</v>
      </c>
    </row>
    <row r="50" spans="1:17">
      <c r="A50" s="23"/>
      <c r="B50" s="18"/>
      <c r="C50" s="18"/>
      <c r="D50" s="19"/>
      <c r="E50" s="18"/>
      <c r="F50" s="19"/>
      <c r="G50" s="20"/>
      <c r="H50" s="20"/>
      <c r="J50" s="10" t="s">
        <v>22</v>
      </c>
      <c r="K50" s="7">
        <v>658</v>
      </c>
      <c r="L50" s="7">
        <v>71</v>
      </c>
      <c r="M50" s="6">
        <f t="shared" si="21"/>
        <v>0.43161094224924013</v>
      </c>
      <c r="N50" s="7">
        <v>8</v>
      </c>
      <c r="O50" s="6">
        <f t="shared" si="22"/>
        <v>7.29483282674772E-2</v>
      </c>
      <c r="P50" s="8">
        <f t="shared" si="23"/>
        <v>0.50455927051671734</v>
      </c>
      <c r="Q50" s="44">
        <v>779</v>
      </c>
    </row>
    <row r="51" spans="1:17">
      <c r="A51" s="13"/>
      <c r="B51" s="24"/>
      <c r="C51" s="24"/>
      <c r="D51" s="25"/>
      <c r="E51" s="24"/>
      <c r="F51" s="25"/>
      <c r="G51" s="26"/>
      <c r="H51" s="26"/>
      <c r="J51" s="1" t="s">
        <v>21</v>
      </c>
      <c r="K51" s="2">
        <f>SUM(K38:K50)</f>
        <v>13736</v>
      </c>
      <c r="L51" s="2">
        <f>SUM(L38:L50)</f>
        <v>1228</v>
      </c>
      <c r="M51" s="11">
        <f t="shared" si="21"/>
        <v>0.35760046592894584</v>
      </c>
      <c r="N51" s="2">
        <f>SUM(N38:N50)</f>
        <v>317</v>
      </c>
      <c r="O51" s="11">
        <f t="shared" si="22"/>
        <v>0.13846825859056494</v>
      </c>
      <c r="P51" s="12">
        <f t="shared" si="23"/>
        <v>0.49606872451951078</v>
      </c>
      <c r="Q51" s="43">
        <f>SUM(Q38:Q50)</f>
        <v>14850</v>
      </c>
    </row>
    <row r="52" spans="1:17">
      <c r="J52" s="13"/>
      <c r="K52" s="13"/>
      <c r="L52" s="13"/>
      <c r="M52" s="13"/>
      <c r="N52" s="13"/>
      <c r="O52" s="13"/>
      <c r="P52" s="13"/>
    </row>
    <row r="53" spans="1:17">
      <c r="A53" s="3" t="s">
        <v>35</v>
      </c>
      <c r="B53" s="27" t="s">
        <v>1</v>
      </c>
      <c r="C53" s="27" t="s">
        <v>2</v>
      </c>
      <c r="D53" s="27" t="s">
        <v>3</v>
      </c>
      <c r="E53" s="27" t="s">
        <v>4</v>
      </c>
      <c r="F53" s="27" t="s">
        <v>5</v>
      </c>
      <c r="G53" s="27" t="s">
        <v>6</v>
      </c>
      <c r="H53" s="33" t="s">
        <v>42</v>
      </c>
      <c r="J53" s="3" t="s">
        <v>36</v>
      </c>
      <c r="K53" s="2" t="s">
        <v>1</v>
      </c>
      <c r="L53" s="2" t="s">
        <v>2</v>
      </c>
      <c r="M53" s="2" t="s">
        <v>3</v>
      </c>
      <c r="N53" s="2" t="s">
        <v>4</v>
      </c>
      <c r="O53" s="2" t="s">
        <v>5</v>
      </c>
      <c r="P53" s="2" t="s">
        <v>6</v>
      </c>
      <c r="Q53" s="33" t="s">
        <v>42</v>
      </c>
    </row>
    <row r="54" spans="1:17">
      <c r="A54" s="28" t="s">
        <v>28</v>
      </c>
      <c r="B54" s="14">
        <v>608</v>
      </c>
      <c r="C54" s="7">
        <v>58</v>
      </c>
      <c r="D54" s="6">
        <f t="shared" ref="D54:D65" si="24">(C54*4/B54)</f>
        <v>0.38157894736842107</v>
      </c>
      <c r="E54" s="7">
        <v>13</v>
      </c>
      <c r="F54" s="6">
        <f t="shared" ref="F54:F64" si="25">(E54*6/B54)</f>
        <v>0.12828947368421054</v>
      </c>
      <c r="G54" s="8">
        <f t="shared" ref="G54:G64" si="26">D54+F54</f>
        <v>0.50986842105263164</v>
      </c>
      <c r="H54" s="8"/>
      <c r="J54" s="22" t="s">
        <v>8</v>
      </c>
      <c r="K54" s="7">
        <v>1308</v>
      </c>
      <c r="L54" s="7">
        <v>131</v>
      </c>
      <c r="M54" s="6">
        <f t="shared" ref="M54:M66" si="27">(L54*4/K54)</f>
        <v>0.40061162079510704</v>
      </c>
      <c r="N54" s="7">
        <v>20</v>
      </c>
      <c r="O54" s="6">
        <f t="shared" ref="O54:O66" si="28">(N54*6/K54)</f>
        <v>9.1743119266055051E-2</v>
      </c>
      <c r="P54" s="8">
        <f t="shared" ref="P54:P66" si="29">M54+O54</f>
        <v>0.49235474006116209</v>
      </c>
      <c r="Q54" s="44">
        <v>1557</v>
      </c>
    </row>
    <row r="55" spans="1:17">
      <c r="A55" s="22" t="s">
        <v>8</v>
      </c>
      <c r="B55" s="14">
        <v>1927</v>
      </c>
      <c r="C55" s="7">
        <v>187</v>
      </c>
      <c r="D55" s="6">
        <f t="shared" si="24"/>
        <v>0.38816813700051894</v>
      </c>
      <c r="E55" s="7">
        <v>28</v>
      </c>
      <c r="F55" s="6">
        <f t="shared" si="25"/>
        <v>8.718214841722885E-2</v>
      </c>
      <c r="G55" s="8">
        <f t="shared" si="26"/>
        <v>0.47535028541774782</v>
      </c>
      <c r="H55" s="8"/>
      <c r="J55" s="22" t="s">
        <v>9</v>
      </c>
      <c r="K55" s="7">
        <v>1044</v>
      </c>
      <c r="L55" s="7">
        <v>84</v>
      </c>
      <c r="M55" s="6">
        <f t="shared" si="27"/>
        <v>0.32183908045977011</v>
      </c>
      <c r="N55" s="7">
        <v>14</v>
      </c>
      <c r="O55" s="6">
        <f t="shared" si="28"/>
        <v>8.0459770114942528E-2</v>
      </c>
      <c r="P55" s="8">
        <f t="shared" si="29"/>
        <v>0.40229885057471265</v>
      </c>
      <c r="Q55" s="44">
        <v>1150</v>
      </c>
    </row>
    <row r="56" spans="1:17">
      <c r="A56" s="22" t="s">
        <v>29</v>
      </c>
      <c r="B56" s="14">
        <v>1731</v>
      </c>
      <c r="C56" s="7">
        <v>147</v>
      </c>
      <c r="D56" s="6">
        <f t="shared" si="24"/>
        <v>0.33968804159445409</v>
      </c>
      <c r="E56" s="7">
        <v>34</v>
      </c>
      <c r="F56" s="6">
        <f t="shared" si="25"/>
        <v>0.11785095320623917</v>
      </c>
      <c r="G56" s="8">
        <f t="shared" si="26"/>
        <v>0.45753899480069327</v>
      </c>
      <c r="H56" s="8"/>
      <c r="J56" s="22" t="s">
        <v>29</v>
      </c>
      <c r="K56" s="29">
        <v>2606</v>
      </c>
      <c r="L56" s="30">
        <v>270</v>
      </c>
      <c r="M56" s="6">
        <f t="shared" si="27"/>
        <v>0.41442824251726784</v>
      </c>
      <c r="N56" s="30">
        <v>57</v>
      </c>
      <c r="O56" s="6">
        <f t="shared" si="28"/>
        <v>0.13123561013046814</v>
      </c>
      <c r="P56" s="8">
        <f t="shared" si="29"/>
        <v>0.54566385264773598</v>
      </c>
      <c r="Q56" s="30">
        <v>2800</v>
      </c>
    </row>
    <row r="57" spans="1:17">
      <c r="A57" s="22" t="s">
        <v>12</v>
      </c>
      <c r="B57" s="14">
        <v>297</v>
      </c>
      <c r="C57" s="7">
        <v>27</v>
      </c>
      <c r="D57" s="6">
        <f t="shared" si="24"/>
        <v>0.36363636363636365</v>
      </c>
      <c r="E57" s="7">
        <v>7</v>
      </c>
      <c r="F57" s="6">
        <f t="shared" si="25"/>
        <v>0.14141414141414141</v>
      </c>
      <c r="G57" s="8">
        <f t="shared" si="26"/>
        <v>0.50505050505050508</v>
      </c>
      <c r="H57" s="8"/>
      <c r="J57" s="22" t="s">
        <v>12</v>
      </c>
      <c r="K57" s="7">
        <v>465</v>
      </c>
      <c r="L57" s="7">
        <v>43</v>
      </c>
      <c r="M57" s="6">
        <f t="shared" si="27"/>
        <v>0.36989247311827955</v>
      </c>
      <c r="N57" s="7">
        <v>9</v>
      </c>
      <c r="O57" s="6">
        <f t="shared" si="28"/>
        <v>0.11612903225806452</v>
      </c>
      <c r="P57" s="8">
        <f t="shared" si="29"/>
        <v>0.48602150537634409</v>
      </c>
      <c r="Q57" s="44">
        <v>477</v>
      </c>
    </row>
    <row r="58" spans="1:17">
      <c r="A58" s="22" t="s">
        <v>30</v>
      </c>
      <c r="B58" s="14">
        <v>1361</v>
      </c>
      <c r="C58" s="7">
        <v>156</v>
      </c>
      <c r="D58" s="6">
        <f t="shared" si="24"/>
        <v>0.45848640705363702</v>
      </c>
      <c r="E58" s="7">
        <v>23</v>
      </c>
      <c r="F58" s="6">
        <f t="shared" si="25"/>
        <v>0.10139603232916973</v>
      </c>
      <c r="G58" s="8">
        <f t="shared" si="26"/>
        <v>0.5598824393828068</v>
      </c>
      <c r="H58" s="8"/>
      <c r="J58" s="22" t="s">
        <v>30</v>
      </c>
      <c r="K58" s="7">
        <v>1488</v>
      </c>
      <c r="L58" s="7">
        <v>129</v>
      </c>
      <c r="M58" s="6">
        <f t="shared" si="27"/>
        <v>0.34677419354838712</v>
      </c>
      <c r="N58" s="7">
        <v>18</v>
      </c>
      <c r="O58" s="6">
        <f t="shared" si="28"/>
        <v>7.2580645161290328E-2</v>
      </c>
      <c r="P58" s="8">
        <f t="shared" si="29"/>
        <v>0.41935483870967744</v>
      </c>
      <c r="Q58" s="44">
        <v>1682</v>
      </c>
    </row>
    <row r="59" spans="1:17">
      <c r="A59" s="22" t="s">
        <v>31</v>
      </c>
      <c r="B59" s="14">
        <v>465</v>
      </c>
      <c r="C59" s="7">
        <v>37</v>
      </c>
      <c r="D59" s="6">
        <f t="shared" si="24"/>
        <v>0.31827956989247314</v>
      </c>
      <c r="E59" s="7">
        <v>4</v>
      </c>
      <c r="F59" s="6">
        <f t="shared" si="25"/>
        <v>5.1612903225806452E-2</v>
      </c>
      <c r="G59" s="8">
        <f t="shared" si="26"/>
        <v>0.36989247311827961</v>
      </c>
      <c r="H59" s="8"/>
      <c r="J59" s="22" t="s">
        <v>37</v>
      </c>
      <c r="K59" s="7">
        <v>335</v>
      </c>
      <c r="L59" s="7">
        <v>28</v>
      </c>
      <c r="M59" s="6">
        <f t="shared" si="27"/>
        <v>0.33432835820895523</v>
      </c>
      <c r="N59" s="7">
        <v>1</v>
      </c>
      <c r="O59" s="6">
        <f t="shared" si="28"/>
        <v>1.7910447761194031E-2</v>
      </c>
      <c r="P59" s="8">
        <f t="shared" si="29"/>
        <v>0.35223880597014928</v>
      </c>
      <c r="Q59" s="44">
        <v>507</v>
      </c>
    </row>
    <row r="60" spans="1:17">
      <c r="A60" s="22" t="s">
        <v>16</v>
      </c>
      <c r="B60" s="14">
        <v>1173</v>
      </c>
      <c r="C60" s="7">
        <v>91</v>
      </c>
      <c r="D60" s="6">
        <f t="shared" si="24"/>
        <v>0.31031543052003407</v>
      </c>
      <c r="E60" s="7">
        <v>38</v>
      </c>
      <c r="F60" s="6">
        <f t="shared" si="25"/>
        <v>0.19437340153452684</v>
      </c>
      <c r="G60" s="8">
        <f t="shared" si="26"/>
        <v>0.50468883205456094</v>
      </c>
      <c r="H60" s="8"/>
      <c r="J60" s="22" t="s">
        <v>34</v>
      </c>
      <c r="K60" s="7">
        <v>1018</v>
      </c>
      <c r="L60" s="7">
        <v>98</v>
      </c>
      <c r="M60" s="6">
        <f t="shared" si="27"/>
        <v>0.3850687622789784</v>
      </c>
      <c r="N60" s="7">
        <v>19</v>
      </c>
      <c r="O60" s="6">
        <f t="shared" si="28"/>
        <v>0.11198428290766209</v>
      </c>
      <c r="P60" s="8">
        <f t="shared" si="29"/>
        <v>0.49705304518664051</v>
      </c>
      <c r="Q60" s="44">
        <v>1123</v>
      </c>
    </row>
    <row r="61" spans="1:17">
      <c r="A61" s="22" t="s">
        <v>17</v>
      </c>
      <c r="B61" s="14">
        <v>567</v>
      </c>
      <c r="C61" s="7">
        <v>58</v>
      </c>
      <c r="D61" s="6">
        <f t="shared" si="24"/>
        <v>0.40917107583774248</v>
      </c>
      <c r="E61" s="7">
        <v>16</v>
      </c>
      <c r="F61" s="6">
        <f t="shared" si="25"/>
        <v>0.1693121693121693</v>
      </c>
      <c r="G61" s="8">
        <f t="shared" si="26"/>
        <v>0.57848324514991178</v>
      </c>
      <c r="H61" s="8"/>
      <c r="J61" s="22" t="s">
        <v>31</v>
      </c>
      <c r="K61" s="7">
        <v>506</v>
      </c>
      <c r="L61" s="7">
        <v>49</v>
      </c>
      <c r="M61" s="6">
        <f t="shared" si="27"/>
        <v>0.38735177865612647</v>
      </c>
      <c r="N61" s="7">
        <v>6</v>
      </c>
      <c r="O61" s="6">
        <f t="shared" si="28"/>
        <v>7.1146245059288543E-2</v>
      </c>
      <c r="P61" s="8">
        <f t="shared" si="29"/>
        <v>0.45849802371541504</v>
      </c>
      <c r="Q61" s="44">
        <v>599</v>
      </c>
    </row>
    <row r="62" spans="1:17">
      <c r="A62" s="22" t="s">
        <v>33</v>
      </c>
      <c r="B62" s="14">
        <v>522</v>
      </c>
      <c r="C62" s="7">
        <v>46</v>
      </c>
      <c r="D62" s="6">
        <f t="shared" si="24"/>
        <v>0.35249042145593867</v>
      </c>
      <c r="E62" s="7">
        <v>6</v>
      </c>
      <c r="F62" s="6">
        <f t="shared" si="25"/>
        <v>6.8965517241379309E-2</v>
      </c>
      <c r="G62" s="8">
        <f t="shared" si="26"/>
        <v>0.42145593869731801</v>
      </c>
      <c r="H62" s="8"/>
      <c r="J62" s="22" t="s">
        <v>16</v>
      </c>
      <c r="K62" s="14">
        <v>1299</v>
      </c>
      <c r="L62" s="14">
        <v>111</v>
      </c>
      <c r="M62" s="6">
        <f t="shared" si="27"/>
        <v>0.34180138568129331</v>
      </c>
      <c r="N62" s="14">
        <v>62</v>
      </c>
      <c r="O62" s="6">
        <f t="shared" si="28"/>
        <v>0.2863741339491917</v>
      </c>
      <c r="P62" s="8">
        <f t="shared" si="29"/>
        <v>0.62817551963048501</v>
      </c>
      <c r="Q62" s="44">
        <v>1102</v>
      </c>
    </row>
    <row r="63" spans="1:17">
      <c r="A63" s="22" t="s">
        <v>19</v>
      </c>
      <c r="B63" s="14">
        <v>1430</v>
      </c>
      <c r="C63" s="7">
        <v>119</v>
      </c>
      <c r="D63" s="6">
        <f t="shared" si="24"/>
        <v>0.33286713286713288</v>
      </c>
      <c r="E63" s="7">
        <v>25</v>
      </c>
      <c r="F63" s="6">
        <f t="shared" si="25"/>
        <v>0.1048951048951049</v>
      </c>
      <c r="G63" s="8">
        <f t="shared" si="26"/>
        <v>0.43776223776223777</v>
      </c>
      <c r="H63" s="8"/>
      <c r="J63" s="22" t="s">
        <v>17</v>
      </c>
      <c r="K63" s="7">
        <v>974</v>
      </c>
      <c r="L63" s="7">
        <v>99</v>
      </c>
      <c r="M63" s="6">
        <f t="shared" si="27"/>
        <v>0.40657084188911702</v>
      </c>
      <c r="N63" s="7">
        <v>24</v>
      </c>
      <c r="O63" s="6">
        <f t="shared" si="28"/>
        <v>0.14784394250513347</v>
      </c>
      <c r="P63" s="8">
        <f t="shared" si="29"/>
        <v>0.55441478439425051</v>
      </c>
      <c r="Q63" s="44">
        <v>945</v>
      </c>
    </row>
    <row r="64" spans="1:17">
      <c r="A64" s="22" t="s">
        <v>22</v>
      </c>
      <c r="B64" s="14">
        <v>1016</v>
      </c>
      <c r="C64" s="7">
        <v>90</v>
      </c>
      <c r="D64" s="6">
        <f t="shared" si="24"/>
        <v>0.3543307086614173</v>
      </c>
      <c r="E64" s="7">
        <v>23</v>
      </c>
      <c r="F64" s="6">
        <f t="shared" si="25"/>
        <v>0.13582677165354332</v>
      </c>
      <c r="G64" s="8">
        <f t="shared" si="26"/>
        <v>0.49015748031496065</v>
      </c>
      <c r="H64" s="8"/>
      <c r="J64" s="22" t="s">
        <v>19</v>
      </c>
      <c r="K64" s="7">
        <v>545</v>
      </c>
      <c r="L64" s="7">
        <v>39</v>
      </c>
      <c r="M64" s="6">
        <f t="shared" si="27"/>
        <v>0.28623853211009176</v>
      </c>
      <c r="N64" s="7">
        <v>10</v>
      </c>
      <c r="O64" s="6">
        <f t="shared" si="28"/>
        <v>0.11009174311926606</v>
      </c>
      <c r="P64" s="8">
        <f t="shared" si="29"/>
        <v>0.39633027522935782</v>
      </c>
      <c r="Q64" s="44">
        <v>600</v>
      </c>
    </row>
    <row r="65" spans="1:17">
      <c r="A65" s="32" t="s">
        <v>21</v>
      </c>
      <c r="B65" s="33">
        <f>SUM(B54:B64)</f>
        <v>11097</v>
      </c>
      <c r="C65" s="2">
        <f>SUM(C54:C64)</f>
        <v>1016</v>
      </c>
      <c r="D65" s="11">
        <f t="shared" si="24"/>
        <v>0.36622510588447327</v>
      </c>
      <c r="E65" s="2">
        <f>SUM(E54:E64)</f>
        <v>217</v>
      </c>
      <c r="F65" s="11">
        <f>(E65*6/B65)</f>
        <v>0.11732900783995674</v>
      </c>
      <c r="G65" s="12">
        <f>D65+F65</f>
        <v>0.48355411372443002</v>
      </c>
      <c r="H65" s="12"/>
      <c r="J65" s="22" t="s">
        <v>22</v>
      </c>
      <c r="K65" s="7">
        <v>368</v>
      </c>
      <c r="L65" s="7">
        <v>34</v>
      </c>
      <c r="M65" s="6">
        <f t="shared" si="27"/>
        <v>0.36956521739130432</v>
      </c>
      <c r="N65" s="7">
        <v>9</v>
      </c>
      <c r="O65" s="6">
        <f t="shared" si="28"/>
        <v>0.14673913043478262</v>
      </c>
      <c r="P65" s="8">
        <f t="shared" si="29"/>
        <v>0.51630434782608692</v>
      </c>
      <c r="Q65" s="44">
        <v>444</v>
      </c>
    </row>
    <row r="66" spans="1:17">
      <c r="A66" s="34"/>
      <c r="B66" s="35"/>
      <c r="C66" s="24"/>
      <c r="D66" s="25"/>
      <c r="E66" s="24"/>
      <c r="F66" s="25"/>
      <c r="G66" s="26"/>
      <c r="H66" s="26"/>
      <c r="I66" s="13"/>
      <c r="J66" s="32" t="s">
        <v>21</v>
      </c>
      <c r="K66" s="33">
        <f>SUM(K54:K65)</f>
        <v>11956</v>
      </c>
      <c r="L66" s="33">
        <f>SUM(L54:L65)</f>
        <v>1115</v>
      </c>
      <c r="M66" s="11">
        <f t="shared" si="27"/>
        <v>0.37303445968551358</v>
      </c>
      <c r="N66" s="33">
        <f>SUM(N54:N65)</f>
        <v>249</v>
      </c>
      <c r="O66" s="11">
        <f t="shared" si="28"/>
        <v>0.1249581799933088</v>
      </c>
      <c r="P66" s="12">
        <f t="shared" si="29"/>
        <v>0.49799263967882235</v>
      </c>
      <c r="Q66" s="43">
        <f>SUM(Q54:Q65)</f>
        <v>12986</v>
      </c>
    </row>
    <row r="67" spans="1:17">
      <c r="A67" s="36"/>
      <c r="B67" s="35"/>
      <c r="C67" s="24"/>
      <c r="D67" s="25"/>
      <c r="E67" s="24"/>
      <c r="F67" s="25"/>
      <c r="G67" s="26"/>
      <c r="H67" s="26"/>
      <c r="I67" s="13"/>
      <c r="J67" s="36"/>
      <c r="K67" s="24"/>
      <c r="L67" s="24"/>
      <c r="M67" s="19"/>
      <c r="N67" s="24"/>
      <c r="O67" s="19"/>
      <c r="P67" s="20"/>
    </row>
    <row r="68" spans="1:17">
      <c r="A68" s="13"/>
      <c r="B68" s="13"/>
      <c r="C68" s="13"/>
      <c r="D68" s="13"/>
      <c r="E68" s="13"/>
      <c r="F68" s="13"/>
      <c r="G68" s="13"/>
      <c r="H68" s="13"/>
      <c r="I68" s="13"/>
      <c r="J68" s="31"/>
    </row>
    <row r="69" spans="1:17">
      <c r="A69" s="13"/>
      <c r="B69" s="13"/>
      <c r="C69" s="13"/>
      <c r="D69" s="13"/>
      <c r="E69" s="13"/>
      <c r="F69" s="13"/>
      <c r="G69" s="13"/>
      <c r="H69" s="13"/>
    </row>
    <row r="70" spans="1:17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</row>
    <row r="71" spans="1:17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</row>
    <row r="72" spans="1:17">
      <c r="A72" s="3" t="s">
        <v>38</v>
      </c>
      <c r="B72" s="33" t="s">
        <v>1</v>
      </c>
      <c r="C72" s="33" t="s">
        <v>2</v>
      </c>
      <c r="D72" s="33" t="s">
        <v>3</v>
      </c>
      <c r="E72" s="33" t="s">
        <v>4</v>
      </c>
      <c r="F72" s="33" t="s">
        <v>5</v>
      </c>
      <c r="G72" s="33" t="s">
        <v>6</v>
      </c>
      <c r="H72" s="73" t="s">
        <v>42</v>
      </c>
      <c r="I72" s="31"/>
      <c r="J72" s="3" t="s">
        <v>39</v>
      </c>
      <c r="K72" s="33" t="s">
        <v>1</v>
      </c>
      <c r="L72" s="2" t="s">
        <v>2</v>
      </c>
      <c r="M72" s="2" t="s">
        <v>3</v>
      </c>
      <c r="N72" s="2" t="s">
        <v>4</v>
      </c>
      <c r="O72" s="2" t="s">
        <v>5</v>
      </c>
      <c r="P72" s="2" t="s">
        <v>6</v>
      </c>
      <c r="Q72" s="73" t="s">
        <v>42</v>
      </c>
    </row>
    <row r="73" spans="1:17">
      <c r="A73" s="22" t="s">
        <v>8</v>
      </c>
      <c r="B73" s="14">
        <v>1095</v>
      </c>
      <c r="C73" s="14">
        <v>103</v>
      </c>
      <c r="D73" s="15">
        <f t="shared" ref="D73:D85" si="30">(C73*4/B73)</f>
        <v>0.37625570776255707</v>
      </c>
      <c r="E73" s="14">
        <v>22</v>
      </c>
      <c r="F73" s="15">
        <f t="shared" ref="F73:F85" si="31">(E73*6/B73)</f>
        <v>0.12054794520547946</v>
      </c>
      <c r="G73" s="16">
        <f t="shared" ref="G73:G85" si="32">D73+F73</f>
        <v>0.49680365296803652</v>
      </c>
      <c r="H73" s="74">
        <v>1281</v>
      </c>
      <c r="I73" s="31"/>
      <c r="J73" s="22" t="s">
        <v>8</v>
      </c>
      <c r="K73" s="14">
        <v>2153</v>
      </c>
      <c r="L73" s="7">
        <v>211</v>
      </c>
      <c r="M73" s="6">
        <f t="shared" ref="M73:M83" si="33">(L73*4/K73)</f>
        <v>0.39201114723641428</v>
      </c>
      <c r="N73" s="7">
        <v>35</v>
      </c>
      <c r="O73" s="6">
        <f t="shared" ref="O73:O83" si="34">(N73*6/K73)</f>
        <v>9.7538318625174175E-2</v>
      </c>
      <c r="P73" s="8">
        <f t="shared" ref="P73:P83" si="35">M73+O73</f>
        <v>0.48954946586158843</v>
      </c>
      <c r="Q73" s="75">
        <v>2313</v>
      </c>
    </row>
    <row r="74" spans="1:17">
      <c r="A74" s="22" t="s">
        <v>9</v>
      </c>
      <c r="B74" s="14">
        <v>828</v>
      </c>
      <c r="C74" s="14">
        <v>69</v>
      </c>
      <c r="D74" s="15">
        <f t="shared" si="30"/>
        <v>0.33333333333333331</v>
      </c>
      <c r="E74" s="14">
        <v>12</v>
      </c>
      <c r="F74" s="15">
        <f t="shared" si="31"/>
        <v>8.6956521739130432E-2</v>
      </c>
      <c r="G74" s="16">
        <f t="shared" si="32"/>
        <v>0.42028985507246375</v>
      </c>
      <c r="H74" s="74">
        <v>1044</v>
      </c>
      <c r="I74" s="31"/>
      <c r="J74" s="22" t="s">
        <v>9</v>
      </c>
      <c r="K74" s="14">
        <v>2282</v>
      </c>
      <c r="L74" s="7">
        <v>190</v>
      </c>
      <c r="M74" s="6">
        <f t="shared" si="33"/>
        <v>0.33304119193689746</v>
      </c>
      <c r="N74" s="7">
        <v>40</v>
      </c>
      <c r="O74" s="6">
        <f t="shared" si="34"/>
        <v>0.10517090271691498</v>
      </c>
      <c r="P74" s="8">
        <f t="shared" si="35"/>
        <v>0.43821209465381245</v>
      </c>
      <c r="Q74" s="75">
        <v>2425</v>
      </c>
    </row>
    <row r="75" spans="1:17">
      <c r="A75" s="22" t="s">
        <v>40</v>
      </c>
      <c r="B75" s="14">
        <v>527</v>
      </c>
      <c r="C75" s="14">
        <v>40</v>
      </c>
      <c r="D75" s="15">
        <f t="shared" si="30"/>
        <v>0.30360531309297911</v>
      </c>
      <c r="E75" s="14">
        <v>3</v>
      </c>
      <c r="F75" s="15">
        <f t="shared" si="31"/>
        <v>3.4155597722960153E-2</v>
      </c>
      <c r="G75" s="16">
        <f t="shared" si="32"/>
        <v>0.33776091081593929</v>
      </c>
      <c r="H75" s="74">
        <v>599</v>
      </c>
      <c r="I75" s="31"/>
      <c r="J75" s="22" t="s">
        <v>40</v>
      </c>
      <c r="K75" s="14">
        <v>976</v>
      </c>
      <c r="L75" s="7">
        <v>68</v>
      </c>
      <c r="M75" s="6">
        <f t="shared" si="33"/>
        <v>0.27868852459016391</v>
      </c>
      <c r="N75" s="7">
        <v>15</v>
      </c>
      <c r="O75" s="6">
        <f t="shared" si="34"/>
        <v>9.2213114754098366E-2</v>
      </c>
      <c r="P75" s="8">
        <f t="shared" si="35"/>
        <v>0.37090163934426229</v>
      </c>
      <c r="Q75" s="75">
        <v>1076</v>
      </c>
    </row>
    <row r="76" spans="1:17">
      <c r="A76" s="22" t="s">
        <v>29</v>
      </c>
      <c r="B76" s="29">
        <v>1565</v>
      </c>
      <c r="C76" s="30">
        <v>162</v>
      </c>
      <c r="D76" s="15">
        <f t="shared" si="30"/>
        <v>0.41405750798722046</v>
      </c>
      <c r="E76" s="30">
        <v>40</v>
      </c>
      <c r="F76" s="15">
        <f t="shared" si="31"/>
        <v>0.15335463258785942</v>
      </c>
      <c r="G76" s="16">
        <f t="shared" si="32"/>
        <v>0.56741214057507983</v>
      </c>
      <c r="H76" s="74">
        <v>1528</v>
      </c>
      <c r="I76" s="31"/>
      <c r="J76" s="22" t="s">
        <v>29</v>
      </c>
      <c r="K76" s="29">
        <v>1098</v>
      </c>
      <c r="L76" s="30">
        <v>115</v>
      </c>
      <c r="M76" s="6">
        <f t="shared" si="33"/>
        <v>0.41894353369763204</v>
      </c>
      <c r="N76" s="30">
        <v>23</v>
      </c>
      <c r="O76" s="6">
        <f t="shared" si="34"/>
        <v>0.12568306010928962</v>
      </c>
      <c r="P76" s="8">
        <f t="shared" si="35"/>
        <v>0.54462659380692169</v>
      </c>
      <c r="Q76" s="75">
        <v>1061</v>
      </c>
    </row>
    <row r="77" spans="1:17">
      <c r="A77" s="22" t="s">
        <v>12</v>
      </c>
      <c r="B77" s="14">
        <v>551</v>
      </c>
      <c r="C77" s="14">
        <v>50</v>
      </c>
      <c r="D77" s="15">
        <f t="shared" si="30"/>
        <v>0.36297640653357532</v>
      </c>
      <c r="E77" s="14">
        <v>11</v>
      </c>
      <c r="F77" s="15">
        <f t="shared" si="31"/>
        <v>0.11978221415607986</v>
      </c>
      <c r="G77" s="16">
        <f t="shared" si="32"/>
        <v>0.48275862068965519</v>
      </c>
      <c r="H77" s="74">
        <v>602</v>
      </c>
      <c r="I77" s="31"/>
      <c r="J77" s="22" t="s">
        <v>12</v>
      </c>
      <c r="K77" s="14">
        <v>573</v>
      </c>
      <c r="L77" s="7">
        <v>62</v>
      </c>
      <c r="M77" s="6">
        <f t="shared" si="33"/>
        <v>0.43280977312390922</v>
      </c>
      <c r="N77" s="7">
        <v>7</v>
      </c>
      <c r="O77" s="6">
        <f t="shared" si="34"/>
        <v>7.3298429319371722E-2</v>
      </c>
      <c r="P77" s="8">
        <f t="shared" si="35"/>
        <v>0.50610820244328092</v>
      </c>
      <c r="Q77" s="75">
        <v>600</v>
      </c>
    </row>
    <row r="78" spans="1:17">
      <c r="A78" s="22" t="s">
        <v>30</v>
      </c>
      <c r="B78" s="14">
        <v>1516</v>
      </c>
      <c r="C78" s="14">
        <v>137</v>
      </c>
      <c r="D78" s="15">
        <f t="shared" si="30"/>
        <v>0.36147757255936674</v>
      </c>
      <c r="E78" s="14">
        <v>21</v>
      </c>
      <c r="F78" s="15">
        <f t="shared" si="31"/>
        <v>8.3113456464379953E-2</v>
      </c>
      <c r="G78" s="16">
        <f t="shared" si="32"/>
        <v>0.4445910290237467</v>
      </c>
      <c r="H78" s="74">
        <v>1784</v>
      </c>
      <c r="I78" s="31"/>
      <c r="J78" s="22" t="s">
        <v>30</v>
      </c>
      <c r="K78" s="14">
        <v>999</v>
      </c>
      <c r="L78" s="7">
        <v>81</v>
      </c>
      <c r="M78" s="6">
        <f t="shared" si="33"/>
        <v>0.32432432432432434</v>
      </c>
      <c r="N78" s="7">
        <v>17</v>
      </c>
      <c r="O78" s="6">
        <f t="shared" si="34"/>
        <v>0.1021021021021021</v>
      </c>
      <c r="P78" s="8">
        <f t="shared" si="35"/>
        <v>0.42642642642642647</v>
      </c>
      <c r="Q78" s="75">
        <v>1162</v>
      </c>
    </row>
    <row r="79" spans="1:17">
      <c r="A79" s="22" t="s">
        <v>14</v>
      </c>
      <c r="B79" s="14">
        <v>1382</v>
      </c>
      <c r="C79" s="14">
        <v>126</v>
      </c>
      <c r="D79" s="15">
        <f t="shared" si="30"/>
        <v>0.36468885672937773</v>
      </c>
      <c r="E79" s="14">
        <v>25</v>
      </c>
      <c r="F79" s="15">
        <f t="shared" si="31"/>
        <v>0.1085383502170767</v>
      </c>
      <c r="G79" s="16">
        <f t="shared" si="32"/>
        <v>0.47322720694645443</v>
      </c>
      <c r="H79" s="74">
        <v>1364</v>
      </c>
      <c r="I79" s="31"/>
      <c r="J79" s="22" t="s">
        <v>14</v>
      </c>
      <c r="K79" s="14">
        <v>443</v>
      </c>
      <c r="L79" s="7">
        <v>31</v>
      </c>
      <c r="M79" s="6">
        <f t="shared" si="33"/>
        <v>0.27990970654627539</v>
      </c>
      <c r="N79" s="7">
        <v>6</v>
      </c>
      <c r="O79" s="6">
        <f t="shared" si="34"/>
        <v>8.1264108352144468E-2</v>
      </c>
      <c r="P79" s="8">
        <f t="shared" si="35"/>
        <v>0.36117381489841988</v>
      </c>
      <c r="Q79" s="75">
        <v>585</v>
      </c>
    </row>
    <row r="80" spans="1:17">
      <c r="A80" s="22" t="s">
        <v>37</v>
      </c>
      <c r="B80" s="14">
        <v>426</v>
      </c>
      <c r="C80" s="14">
        <v>34</v>
      </c>
      <c r="D80" s="15">
        <f t="shared" si="30"/>
        <v>0.31924882629107981</v>
      </c>
      <c r="E80" s="14">
        <v>7</v>
      </c>
      <c r="F80" s="15">
        <f t="shared" si="31"/>
        <v>9.8591549295774641E-2</v>
      </c>
      <c r="G80" s="16">
        <f t="shared" si="32"/>
        <v>0.41784037558685444</v>
      </c>
      <c r="H80" s="74">
        <v>593</v>
      </c>
      <c r="I80" s="31"/>
      <c r="J80" s="22" t="s">
        <v>16</v>
      </c>
      <c r="K80" s="14">
        <v>1859</v>
      </c>
      <c r="L80" s="14">
        <v>196</v>
      </c>
      <c r="M80" s="6">
        <f t="shared" si="33"/>
        <v>0.42173211403980637</v>
      </c>
      <c r="N80" s="14">
        <v>48</v>
      </c>
      <c r="O80" s="6">
        <f t="shared" si="34"/>
        <v>0.15492200107584722</v>
      </c>
      <c r="P80" s="8">
        <f t="shared" si="35"/>
        <v>0.57665411511565356</v>
      </c>
      <c r="Q80" s="75">
        <v>2014</v>
      </c>
    </row>
    <row r="81" spans="1:17">
      <c r="A81" s="22" t="s">
        <v>16</v>
      </c>
      <c r="B81" s="14">
        <v>1676</v>
      </c>
      <c r="C81" s="14">
        <v>144</v>
      </c>
      <c r="D81" s="15">
        <f t="shared" si="30"/>
        <v>0.34367541766109783</v>
      </c>
      <c r="E81" s="14">
        <v>66</v>
      </c>
      <c r="F81" s="15">
        <f t="shared" si="31"/>
        <v>0.23627684964200477</v>
      </c>
      <c r="G81" s="16">
        <f t="shared" si="32"/>
        <v>0.57995226730310256</v>
      </c>
      <c r="H81" s="74">
        <v>1606</v>
      </c>
      <c r="I81" s="31"/>
      <c r="J81" s="22" t="s">
        <v>17</v>
      </c>
      <c r="K81" s="14">
        <v>336</v>
      </c>
      <c r="L81" s="7">
        <v>37</v>
      </c>
      <c r="M81" s="6">
        <f t="shared" si="33"/>
        <v>0.44047619047619047</v>
      </c>
      <c r="N81" s="7">
        <v>10</v>
      </c>
      <c r="O81" s="6">
        <f t="shared" si="34"/>
        <v>0.17857142857142858</v>
      </c>
      <c r="P81" s="8">
        <f t="shared" si="35"/>
        <v>0.61904761904761907</v>
      </c>
      <c r="Q81" s="75">
        <v>403</v>
      </c>
    </row>
    <row r="82" spans="1:17">
      <c r="A82" s="22" t="s">
        <v>17</v>
      </c>
      <c r="B82" s="14">
        <v>647</v>
      </c>
      <c r="C82" s="14">
        <v>51</v>
      </c>
      <c r="D82" s="15">
        <f t="shared" si="30"/>
        <v>0.31530139103554866</v>
      </c>
      <c r="E82" s="14">
        <v>22</v>
      </c>
      <c r="F82" s="15">
        <f t="shared" si="31"/>
        <v>0.20401854714064915</v>
      </c>
      <c r="G82" s="16">
        <f t="shared" si="32"/>
        <v>0.51931993817619782</v>
      </c>
      <c r="H82" s="74">
        <v>601</v>
      </c>
      <c r="I82" s="31"/>
      <c r="J82" s="22" t="s">
        <v>22</v>
      </c>
      <c r="K82" s="14">
        <v>1635</v>
      </c>
      <c r="L82" s="7">
        <v>140</v>
      </c>
      <c r="M82" s="6">
        <f t="shared" si="33"/>
        <v>0.34250764525993882</v>
      </c>
      <c r="N82" s="7">
        <v>35</v>
      </c>
      <c r="O82" s="6">
        <f t="shared" si="34"/>
        <v>0.12844036697247707</v>
      </c>
      <c r="P82" s="8">
        <f t="shared" si="35"/>
        <v>0.47094801223241589</v>
      </c>
      <c r="Q82" s="75">
        <v>1732</v>
      </c>
    </row>
    <row r="83" spans="1:17">
      <c r="A83" s="22" t="s">
        <v>19</v>
      </c>
      <c r="B83" s="14">
        <v>737</v>
      </c>
      <c r="C83" s="14">
        <v>63</v>
      </c>
      <c r="D83" s="15">
        <f t="shared" si="30"/>
        <v>0.34192672998643148</v>
      </c>
      <c r="E83" s="14">
        <v>15</v>
      </c>
      <c r="F83" s="15">
        <f t="shared" si="31"/>
        <v>0.12211668928086838</v>
      </c>
      <c r="G83" s="16">
        <f t="shared" si="32"/>
        <v>0.46404341926729986</v>
      </c>
      <c r="H83" s="74">
        <v>866</v>
      </c>
      <c r="I83" s="31"/>
      <c r="J83" s="32" t="s">
        <v>21</v>
      </c>
      <c r="K83" s="33">
        <f>SUM(K73:K82)</f>
        <v>12354</v>
      </c>
      <c r="L83" s="2">
        <f>SUM(L73:L82)</f>
        <v>1131</v>
      </c>
      <c r="M83" s="11">
        <f t="shared" si="33"/>
        <v>0.36619718309859156</v>
      </c>
      <c r="N83" s="2">
        <f>SUM(N73:N82)</f>
        <v>236</v>
      </c>
      <c r="O83" s="11">
        <f t="shared" si="34"/>
        <v>0.1146187469645459</v>
      </c>
      <c r="P83" s="12">
        <f t="shared" si="35"/>
        <v>0.48081593006313744</v>
      </c>
      <c r="Q83" s="70">
        <f>SUM(Q73:Q82)</f>
        <v>13371</v>
      </c>
    </row>
    <row r="84" spans="1:17">
      <c r="A84" s="22" t="s">
        <v>22</v>
      </c>
      <c r="B84" s="14">
        <v>1183</v>
      </c>
      <c r="C84" s="14">
        <v>103</v>
      </c>
      <c r="D84" s="15">
        <f t="shared" si="30"/>
        <v>0.34826711749788675</v>
      </c>
      <c r="E84" s="14">
        <v>42</v>
      </c>
      <c r="F84" s="15">
        <f t="shared" si="31"/>
        <v>0.21301775147928995</v>
      </c>
      <c r="G84" s="16">
        <f t="shared" si="32"/>
        <v>0.56128486897717667</v>
      </c>
      <c r="H84" s="74">
        <v>1096</v>
      </c>
      <c r="I84" s="31"/>
      <c r="J84" s="36"/>
      <c r="K84" s="36"/>
      <c r="L84" s="13"/>
      <c r="M84" s="13"/>
      <c r="N84" s="13"/>
      <c r="O84" s="13"/>
      <c r="P84" s="13"/>
      <c r="Q84" s="13"/>
    </row>
    <row r="85" spans="1:17">
      <c r="A85" s="32" t="s">
        <v>21</v>
      </c>
      <c r="B85" s="33">
        <f>SUM(B73:B84)</f>
        <v>12133</v>
      </c>
      <c r="C85" s="33">
        <f>SUM(C73:C84)</f>
        <v>1082</v>
      </c>
      <c r="D85" s="37">
        <f t="shared" si="30"/>
        <v>0.35671309651364047</v>
      </c>
      <c r="E85" s="33">
        <f>SUM(E73:E84)</f>
        <v>286</v>
      </c>
      <c r="F85" s="37">
        <f t="shared" si="31"/>
        <v>0.14143245693563011</v>
      </c>
      <c r="G85" s="38">
        <f t="shared" si="32"/>
        <v>0.49814555344927058</v>
      </c>
      <c r="H85" s="73">
        <f>SUM(H73:H84)</f>
        <v>12964</v>
      </c>
      <c r="I85" s="31"/>
      <c r="J85" s="39"/>
      <c r="K85" s="35"/>
      <c r="L85" s="35"/>
      <c r="M85" s="25"/>
      <c r="N85" s="35"/>
      <c r="O85" s="25"/>
      <c r="P85" s="26"/>
      <c r="Q85" s="13"/>
    </row>
    <row r="86" spans="1:17">
      <c r="A86" s="31"/>
      <c r="J86" s="13"/>
      <c r="K86" s="13"/>
      <c r="L86" s="40"/>
      <c r="M86" s="13"/>
      <c r="N86" s="13"/>
      <c r="O86" s="13"/>
      <c r="P86" s="13"/>
      <c r="Q86" s="13"/>
    </row>
    <row r="87" spans="1:17">
      <c r="A87" s="31"/>
      <c r="B87" s="2" t="s">
        <v>1</v>
      </c>
      <c r="C87" s="2" t="s">
        <v>2</v>
      </c>
      <c r="D87" s="2" t="s">
        <v>3</v>
      </c>
      <c r="E87" s="2" t="s">
        <v>4</v>
      </c>
      <c r="F87" s="2" t="s">
        <v>5</v>
      </c>
      <c r="G87" s="2" t="s">
        <v>6</v>
      </c>
      <c r="H87" s="24"/>
      <c r="J87" s="33" t="s">
        <v>41</v>
      </c>
      <c r="K87" s="2" t="s">
        <v>3</v>
      </c>
      <c r="L87" s="2" t="s">
        <v>5</v>
      </c>
      <c r="M87" s="2" t="s">
        <v>6</v>
      </c>
      <c r="N87" s="33" t="s">
        <v>41</v>
      </c>
      <c r="O87" s="2" t="s">
        <v>5</v>
      </c>
      <c r="P87" s="33" t="s">
        <v>41</v>
      </c>
      <c r="Q87" s="2" t="s">
        <v>6</v>
      </c>
    </row>
    <row r="88" spans="1:17">
      <c r="A88" s="14" t="s">
        <v>0</v>
      </c>
      <c r="B88" s="7">
        <v>13754</v>
      </c>
      <c r="C88" s="7">
        <v>1215</v>
      </c>
      <c r="D88" s="8">
        <v>0.35335175221753673</v>
      </c>
      <c r="E88" s="7">
        <v>186</v>
      </c>
      <c r="F88" s="8">
        <v>8.1140031990693612E-2</v>
      </c>
      <c r="G88" s="8">
        <v>0.43449178420823031</v>
      </c>
      <c r="H88" s="20"/>
      <c r="J88" s="14" t="s">
        <v>0</v>
      </c>
      <c r="K88" s="8">
        <v>0.35335175221753673</v>
      </c>
      <c r="L88" s="8">
        <v>8.1140031990693612E-2</v>
      </c>
      <c r="M88" s="8">
        <v>0.43449178420823031</v>
      </c>
      <c r="N88" s="14" t="s">
        <v>0</v>
      </c>
      <c r="O88" s="8">
        <v>8.1140031990693612E-2</v>
      </c>
      <c r="P88" s="14" t="s">
        <v>0</v>
      </c>
      <c r="Q88" s="8">
        <v>0.43449178420823031</v>
      </c>
    </row>
    <row r="89" spans="1:17">
      <c r="A89" s="14" t="s">
        <v>24</v>
      </c>
      <c r="B89" s="7">
        <v>13513</v>
      </c>
      <c r="C89" s="7">
        <v>1133</v>
      </c>
      <c r="D89" s="8">
        <v>0.3353807444682898</v>
      </c>
      <c r="E89" s="7">
        <v>233</v>
      </c>
      <c r="F89" s="8">
        <v>0.10345593132539037</v>
      </c>
      <c r="G89" s="8">
        <v>0.43883667579368019</v>
      </c>
      <c r="H89" s="20"/>
      <c r="J89" s="14" t="s">
        <v>24</v>
      </c>
      <c r="K89" s="8">
        <v>0.3353807444682898</v>
      </c>
      <c r="L89" s="8">
        <v>0.10345593132539037</v>
      </c>
      <c r="M89" s="8">
        <v>0.43883667579368019</v>
      </c>
      <c r="N89" s="14" t="s">
        <v>24</v>
      </c>
      <c r="O89" s="8">
        <v>0.10345593132539037</v>
      </c>
      <c r="P89" s="14" t="s">
        <v>24</v>
      </c>
      <c r="Q89" s="8">
        <v>0.43883667579368019</v>
      </c>
    </row>
    <row r="90" spans="1:17">
      <c r="A90" s="14" t="s">
        <v>7</v>
      </c>
      <c r="B90" s="7">
        <v>11421</v>
      </c>
      <c r="C90" s="7">
        <v>942</v>
      </c>
      <c r="D90" s="8">
        <v>0.32991857105332284</v>
      </c>
      <c r="E90" s="7">
        <v>134</v>
      </c>
      <c r="F90" s="8">
        <v>7.0396637772524293E-2</v>
      </c>
      <c r="G90" s="8">
        <v>0.40031520882584715</v>
      </c>
      <c r="H90" s="20"/>
      <c r="J90" s="14" t="s">
        <v>7</v>
      </c>
      <c r="K90" s="8">
        <v>0.32991857105332284</v>
      </c>
      <c r="L90" s="8">
        <v>7.0396637772524293E-2</v>
      </c>
      <c r="M90" s="8">
        <v>0.40031520882584715</v>
      </c>
      <c r="N90" s="14" t="s">
        <v>7</v>
      </c>
      <c r="O90" s="8">
        <v>7.0396637772524293E-2</v>
      </c>
      <c r="P90" s="14" t="s">
        <v>7</v>
      </c>
      <c r="Q90" s="8">
        <v>0.40031520882584715</v>
      </c>
    </row>
    <row r="91" spans="1:17">
      <c r="A91" s="14" t="s">
        <v>25</v>
      </c>
      <c r="B91" s="7">
        <v>10614</v>
      </c>
      <c r="C91" s="7">
        <v>893</v>
      </c>
      <c r="D91" s="8">
        <v>0.3365366497079329</v>
      </c>
      <c r="E91" s="7">
        <v>198</v>
      </c>
      <c r="F91" s="8">
        <v>0.11192764273600904</v>
      </c>
      <c r="G91" s="8">
        <v>0.44846429244394193</v>
      </c>
      <c r="H91" s="20"/>
      <c r="J91" s="14" t="s">
        <v>25</v>
      </c>
      <c r="K91" s="8">
        <v>0.33777421616748471</v>
      </c>
      <c r="L91" s="8">
        <v>0.1123910648101773</v>
      </c>
      <c r="M91" s="8">
        <v>0.45016528097766201</v>
      </c>
      <c r="N91" s="14" t="s">
        <v>25</v>
      </c>
      <c r="O91" s="8">
        <v>0.1123910648101773</v>
      </c>
      <c r="P91" s="14" t="s">
        <v>25</v>
      </c>
      <c r="Q91" s="8">
        <v>0.45016528097766201</v>
      </c>
    </row>
    <row r="92" spans="1:17">
      <c r="A92" s="14" t="s">
        <v>26</v>
      </c>
      <c r="B92" s="7">
        <v>12357</v>
      </c>
      <c r="C92" s="7">
        <v>1157</v>
      </c>
      <c r="D92" s="8">
        <v>0.37452456097758358</v>
      </c>
      <c r="E92" s="7">
        <v>254</v>
      </c>
      <c r="F92" s="8">
        <v>0.12333090555960184</v>
      </c>
      <c r="G92" s="8">
        <v>0.49785546653718543</v>
      </c>
      <c r="H92" s="20"/>
      <c r="J92" s="14" t="s">
        <v>26</v>
      </c>
      <c r="K92" s="8">
        <v>0.37367802585193888</v>
      </c>
      <c r="L92" s="8">
        <v>0.12388786301829779</v>
      </c>
      <c r="M92" s="8">
        <v>0.49756588887023667</v>
      </c>
      <c r="N92" s="14" t="s">
        <v>26</v>
      </c>
      <c r="O92" s="8">
        <v>0.12388786301829779</v>
      </c>
      <c r="P92" s="14" t="s">
        <v>26</v>
      </c>
      <c r="Q92" s="8">
        <v>0.49756588887023667</v>
      </c>
    </row>
    <row r="93" spans="1:17">
      <c r="A93" s="14" t="s">
        <v>35</v>
      </c>
      <c r="B93" s="7">
        <v>11097</v>
      </c>
      <c r="C93" s="7">
        <v>1016</v>
      </c>
      <c r="D93" s="8">
        <v>0.36622510588447327</v>
      </c>
      <c r="E93" s="7">
        <v>217</v>
      </c>
      <c r="F93" s="8">
        <v>0.11732900783995674</v>
      </c>
      <c r="G93" s="8">
        <v>0.48355411372443002</v>
      </c>
      <c r="H93" s="20"/>
      <c r="J93" s="14" t="s">
        <v>35</v>
      </c>
      <c r="K93" s="8">
        <v>0.36622510588447327</v>
      </c>
      <c r="L93" s="8">
        <v>0.11732900783995674</v>
      </c>
      <c r="M93" s="8">
        <v>0.48355411372443002</v>
      </c>
      <c r="N93" s="14" t="s">
        <v>35</v>
      </c>
      <c r="O93" s="8">
        <v>0.11732900783995674</v>
      </c>
      <c r="P93" s="14" t="s">
        <v>35</v>
      </c>
      <c r="Q93" s="8">
        <v>0.48355411372443002</v>
      </c>
    </row>
    <row r="94" spans="1:17">
      <c r="A94" s="14" t="s">
        <v>27</v>
      </c>
      <c r="B94" s="7">
        <v>13736</v>
      </c>
      <c r="C94" s="7">
        <v>1228</v>
      </c>
      <c r="D94" s="8">
        <v>0.35760046592894584</v>
      </c>
      <c r="E94" s="7">
        <v>317</v>
      </c>
      <c r="F94" s="8">
        <v>0.13846825859056494</v>
      </c>
      <c r="G94" s="8">
        <v>0.49606872451951078</v>
      </c>
      <c r="H94" s="20"/>
      <c r="J94" s="14" t="s">
        <v>27</v>
      </c>
      <c r="K94" s="8">
        <v>0.35760046592894584</v>
      </c>
      <c r="L94" s="8">
        <v>0.13846825859056494</v>
      </c>
      <c r="M94" s="8">
        <v>0.49606872451951078</v>
      </c>
      <c r="N94" s="14" t="s">
        <v>27</v>
      </c>
      <c r="O94" s="8">
        <v>0.13846825859056494</v>
      </c>
      <c r="P94" s="14" t="s">
        <v>27</v>
      </c>
      <c r="Q94" s="8">
        <v>0.49606872451951078</v>
      </c>
    </row>
    <row r="95" spans="1:17">
      <c r="A95" s="14" t="s">
        <v>36</v>
      </c>
      <c r="B95" s="14">
        <v>11956</v>
      </c>
      <c r="C95" s="14">
        <v>1115</v>
      </c>
      <c r="D95" s="6">
        <v>0.37303445968551358</v>
      </c>
      <c r="E95" s="14">
        <v>249</v>
      </c>
      <c r="F95" s="6">
        <v>0.1249581799933088</v>
      </c>
      <c r="G95" s="8">
        <v>0.49799263967882235</v>
      </c>
      <c r="H95" s="20"/>
      <c r="J95" s="14" t="s">
        <v>36</v>
      </c>
      <c r="K95" s="6">
        <v>0.37303445968551358</v>
      </c>
      <c r="L95" s="6">
        <v>0.1249581799933088</v>
      </c>
      <c r="M95" s="8">
        <v>0.49799263967882235</v>
      </c>
      <c r="N95" s="14" t="s">
        <v>36</v>
      </c>
      <c r="O95" s="6">
        <v>0.1249581799933088</v>
      </c>
      <c r="P95" s="14" t="s">
        <v>36</v>
      </c>
      <c r="Q95" s="8">
        <v>0.49799263967882235</v>
      </c>
    </row>
    <row r="96" spans="1:17">
      <c r="A96" s="14" t="s">
        <v>38</v>
      </c>
      <c r="B96" s="7">
        <v>12133</v>
      </c>
      <c r="C96" s="7">
        <v>1082</v>
      </c>
      <c r="D96" s="8">
        <v>0.35671309651364047</v>
      </c>
      <c r="E96" s="7">
        <v>286</v>
      </c>
      <c r="F96" s="8">
        <v>0.14143245693563011</v>
      </c>
      <c r="G96" s="8">
        <v>0.49814555344927058</v>
      </c>
      <c r="H96" s="20"/>
      <c r="J96" s="14" t="s">
        <v>38</v>
      </c>
      <c r="K96" s="8">
        <v>0.35671309651364047</v>
      </c>
      <c r="L96" s="8">
        <v>0.14143245693563011</v>
      </c>
      <c r="M96" s="8">
        <v>0.49814555344927058</v>
      </c>
      <c r="N96" s="14" t="s">
        <v>38</v>
      </c>
      <c r="O96" s="8">
        <v>0.14143245693563011</v>
      </c>
      <c r="P96" s="14" t="s">
        <v>38</v>
      </c>
      <c r="Q96" s="8">
        <v>0.49814555344927058</v>
      </c>
    </row>
    <row r="97" spans="1:17">
      <c r="A97" s="14" t="s">
        <v>39</v>
      </c>
      <c r="B97" s="7">
        <v>12354</v>
      </c>
      <c r="C97" s="7">
        <v>1131</v>
      </c>
      <c r="D97" s="8">
        <v>0.36619718309859156</v>
      </c>
      <c r="E97" s="7">
        <v>236</v>
      </c>
      <c r="F97" s="8">
        <v>0.1146187469645459</v>
      </c>
      <c r="G97" s="8">
        <v>0.48081593006313744</v>
      </c>
      <c r="H97" s="20"/>
      <c r="J97" s="14" t="s">
        <v>39</v>
      </c>
      <c r="K97" s="8">
        <v>0.36619718309859156</v>
      </c>
      <c r="L97" s="8">
        <v>0.1146187469645459</v>
      </c>
      <c r="M97" s="8">
        <v>0.48081593006313744</v>
      </c>
      <c r="N97" s="14" t="s">
        <v>39</v>
      </c>
      <c r="O97" s="8">
        <v>0.1146187469645459</v>
      </c>
      <c r="P97" s="14" t="s">
        <v>39</v>
      </c>
      <c r="Q97" s="8">
        <v>0.48081593006313744</v>
      </c>
    </row>
    <row r="99" spans="1:17">
      <c r="B99" s="2" t="s">
        <v>1</v>
      </c>
      <c r="C99" s="43" t="s">
        <v>42</v>
      </c>
      <c r="D99" s="43" t="s">
        <v>43</v>
      </c>
      <c r="G99" s="33" t="s">
        <v>43</v>
      </c>
      <c r="H99" s="64"/>
      <c r="I99" s="64"/>
    </row>
    <row r="100" spans="1:17">
      <c r="A100" s="14" t="s">
        <v>0</v>
      </c>
      <c r="B100" s="14">
        <v>13754</v>
      </c>
      <c r="C100" s="30">
        <v>16570</v>
      </c>
      <c r="D100" s="48">
        <f>B100/(C100/6)</f>
        <v>4.9803258901629457</v>
      </c>
      <c r="E100" s="31"/>
      <c r="F100" s="14" t="s">
        <v>0</v>
      </c>
      <c r="G100" s="68">
        <v>4.9803258901629457</v>
      </c>
      <c r="H100" s="65"/>
      <c r="I100" s="66"/>
    </row>
    <row r="101" spans="1:17">
      <c r="A101" s="14" t="s">
        <v>24</v>
      </c>
      <c r="B101" s="14">
        <v>13513</v>
      </c>
      <c r="C101" s="46">
        <v>14917</v>
      </c>
      <c r="D101" s="48">
        <f t="shared" ref="D101:D109" si="36">B101/(C101/6)</f>
        <v>5.435275189381243</v>
      </c>
      <c r="E101" s="31"/>
      <c r="F101" s="14" t="s">
        <v>24</v>
      </c>
      <c r="G101" s="68">
        <v>5.435275189381243</v>
      </c>
      <c r="H101" s="67"/>
      <c r="I101" s="66"/>
    </row>
    <row r="102" spans="1:17">
      <c r="A102" s="14" t="s">
        <v>7</v>
      </c>
      <c r="B102" s="14">
        <v>12454</v>
      </c>
      <c r="C102" s="30">
        <v>13641</v>
      </c>
      <c r="D102" s="48">
        <f t="shared" si="36"/>
        <v>5.4778975148449529</v>
      </c>
      <c r="E102" s="31"/>
      <c r="F102" s="14" t="s">
        <v>7</v>
      </c>
      <c r="G102" s="68">
        <v>5.2581802828794597</v>
      </c>
      <c r="H102" s="65"/>
      <c r="I102" s="66"/>
    </row>
    <row r="103" spans="1:17">
      <c r="A103" s="14" t="s">
        <v>25</v>
      </c>
      <c r="B103" s="14">
        <v>10614</v>
      </c>
      <c r="C103" s="30">
        <v>12050</v>
      </c>
      <c r="D103" s="48">
        <f t="shared" si="36"/>
        <v>5.2849792531120334</v>
      </c>
      <c r="E103" s="31"/>
      <c r="F103" s="14" t="s">
        <v>25</v>
      </c>
      <c r="G103" s="68">
        <v>5.2849792531120334</v>
      </c>
      <c r="H103" s="65"/>
      <c r="I103" s="66"/>
    </row>
    <row r="104" spans="1:17">
      <c r="A104" s="14" t="s">
        <v>26</v>
      </c>
      <c r="B104" s="14">
        <v>12357</v>
      </c>
      <c r="C104" s="30">
        <v>12799</v>
      </c>
      <c r="D104" s="48">
        <f t="shared" si="36"/>
        <v>5.792796312211892</v>
      </c>
      <c r="E104" s="31"/>
      <c r="F104" s="14" t="s">
        <v>26</v>
      </c>
      <c r="G104" s="68">
        <v>5.792796312211892</v>
      </c>
      <c r="H104" s="65"/>
      <c r="I104" s="66"/>
    </row>
    <row r="105" spans="1:17">
      <c r="A105" s="14" t="s">
        <v>35</v>
      </c>
      <c r="B105" s="14">
        <v>11097</v>
      </c>
      <c r="C105" s="30">
        <v>12899</v>
      </c>
      <c r="D105" s="48">
        <f t="shared" si="36"/>
        <v>5.1617954880223271</v>
      </c>
      <c r="E105" s="31"/>
      <c r="F105" s="14" t="s">
        <v>35</v>
      </c>
      <c r="G105" s="68">
        <v>5.1617954880223271</v>
      </c>
      <c r="H105" s="65"/>
      <c r="I105" s="66"/>
    </row>
    <row r="106" spans="1:17">
      <c r="A106" s="14" t="s">
        <v>27</v>
      </c>
      <c r="B106" s="14">
        <v>13736</v>
      </c>
      <c r="C106" s="30">
        <v>14850</v>
      </c>
      <c r="D106" s="48">
        <f t="shared" si="36"/>
        <v>5.5498989898989901</v>
      </c>
      <c r="E106" s="31"/>
      <c r="F106" s="14" t="s">
        <v>27</v>
      </c>
      <c r="G106" s="68">
        <v>5.5498989898989901</v>
      </c>
      <c r="H106" s="65"/>
      <c r="I106" s="66"/>
    </row>
    <row r="107" spans="1:17">
      <c r="A107" s="14" t="s">
        <v>36</v>
      </c>
      <c r="B107" s="14">
        <v>11956</v>
      </c>
      <c r="C107" s="30">
        <v>12986</v>
      </c>
      <c r="D107" s="48">
        <f t="shared" si="36"/>
        <v>5.5241028800246417</v>
      </c>
      <c r="E107" s="31"/>
      <c r="F107" s="14" t="s">
        <v>36</v>
      </c>
      <c r="G107" s="68">
        <v>5.5241028800246417</v>
      </c>
      <c r="H107" s="65"/>
      <c r="I107" s="66"/>
    </row>
    <row r="108" spans="1:17">
      <c r="A108" s="14" t="s">
        <v>38</v>
      </c>
      <c r="B108" s="14">
        <v>12133</v>
      </c>
      <c r="C108" s="30">
        <v>12964</v>
      </c>
      <c r="D108" s="48">
        <f t="shared" si="36"/>
        <v>5.6153964825671094</v>
      </c>
      <c r="E108" s="31"/>
      <c r="F108" s="14" t="s">
        <v>38</v>
      </c>
      <c r="G108" s="68">
        <v>5.6153964825671094</v>
      </c>
      <c r="H108" s="65"/>
      <c r="I108" s="66"/>
    </row>
    <row r="109" spans="1:17">
      <c r="A109" s="14" t="s">
        <v>39</v>
      </c>
      <c r="B109" s="14">
        <v>12354</v>
      </c>
      <c r="C109" s="14">
        <v>13371</v>
      </c>
      <c r="D109" s="48">
        <f t="shared" si="36"/>
        <v>5.543639219205744</v>
      </c>
      <c r="E109" s="31"/>
      <c r="F109" s="14" t="s">
        <v>39</v>
      </c>
      <c r="G109" s="48">
        <v>5.5440538519072549</v>
      </c>
      <c r="H109" s="40"/>
      <c r="I109" s="66"/>
    </row>
    <row r="110" spans="1:17">
      <c r="A110" s="31"/>
      <c r="B110" s="31"/>
      <c r="C110" s="31"/>
      <c r="D110" s="31"/>
      <c r="E110" s="31"/>
      <c r="F110" s="31"/>
      <c r="H110" s="52"/>
      <c r="I110" s="53"/>
    </row>
    <row r="111" spans="1:17">
      <c r="A111" s="31"/>
      <c r="B111" s="31"/>
      <c r="C111" s="31"/>
      <c r="D111" s="31"/>
      <c r="E111" s="31"/>
      <c r="F111" s="31"/>
      <c r="G111" s="31"/>
      <c r="H111" s="52"/>
      <c r="I111" s="53"/>
    </row>
    <row r="112" spans="1:17">
      <c r="H112" s="52"/>
      <c r="I112" s="53"/>
    </row>
    <row r="113" spans="8:9">
      <c r="H113" s="52"/>
      <c r="I113" s="53"/>
    </row>
    <row r="114" spans="8:9">
      <c r="H114" s="52"/>
      <c r="I114" s="53"/>
    </row>
    <row r="115" spans="8:9">
      <c r="H115" s="52"/>
      <c r="I115" s="53"/>
    </row>
    <row r="116" spans="8:9">
      <c r="H116" s="49"/>
      <c r="I116" s="45"/>
    </row>
    <row r="117" spans="8:9">
      <c r="I117" s="31"/>
    </row>
    <row r="118" spans="8:9">
      <c r="H118" s="50"/>
      <c r="I118" s="51"/>
    </row>
    <row r="119" spans="8:9">
      <c r="H119" s="49"/>
      <c r="I119" s="45"/>
    </row>
    <row r="120" spans="8:9">
      <c r="H120" s="52"/>
      <c r="I120" s="53"/>
    </row>
    <row r="121" spans="8:9">
      <c r="H121" s="52"/>
      <c r="I121" s="53"/>
    </row>
    <row r="122" spans="8:9">
      <c r="H122" s="52"/>
      <c r="I122" s="53"/>
    </row>
    <row r="123" spans="8:9">
      <c r="H123" s="54"/>
      <c r="I123" s="55"/>
    </row>
    <row r="124" spans="8:9">
      <c r="H124" s="54"/>
      <c r="I124" s="55"/>
    </row>
    <row r="125" spans="8:9">
      <c r="H125" s="54"/>
      <c r="I125" s="55"/>
    </row>
    <row r="126" spans="8:9">
      <c r="H126" s="49"/>
      <c r="I126" s="45"/>
    </row>
    <row r="127" spans="8:9">
      <c r="H127" s="49"/>
      <c r="I127" s="45"/>
    </row>
    <row r="128" spans="8:9">
      <c r="H128" s="50"/>
      <c r="I128" s="51"/>
    </row>
  </sheetData>
  <sortState ref="A2:H14">
    <sortCondition ref="A2:A14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2018-05-06T23:53:44Z</dcterms:created>
  <dcterms:modified xsi:type="dcterms:W3CDTF">2018-05-09T09:12:05Z</dcterms:modified>
</cp:coreProperties>
</file>