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4350" windowHeight="77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C38" i="1"/>
  <c r="AA38"/>
  <c r="AD38" s="1"/>
  <c r="Y38"/>
  <c r="AC37"/>
  <c r="AA37"/>
  <c r="Y37"/>
  <c r="AC36"/>
  <c r="AA36"/>
  <c r="Y36"/>
  <c r="AC35"/>
  <c r="AA35"/>
  <c r="Y35"/>
  <c r="AC34"/>
  <c r="AA34"/>
  <c r="Y34"/>
  <c r="AC33"/>
  <c r="AA33"/>
  <c r="Y33"/>
  <c r="AC32"/>
  <c r="AA32"/>
  <c r="Y32"/>
  <c r="AC31"/>
  <c r="AA31"/>
  <c r="Y31"/>
  <c r="AC30"/>
  <c r="AA30"/>
  <c r="Y30"/>
  <c r="AC29"/>
  <c r="AA29"/>
  <c r="Y29"/>
  <c r="AC24"/>
  <c r="AA24"/>
  <c r="Y24"/>
  <c r="AC23"/>
  <c r="AD23" s="1"/>
  <c r="AA23"/>
  <c r="Y23"/>
  <c r="AC22"/>
  <c r="AA22"/>
  <c r="Y22"/>
  <c r="AC21"/>
  <c r="AA21"/>
  <c r="Y21"/>
  <c r="AC20"/>
  <c r="AA20"/>
  <c r="Y20"/>
  <c r="AC19"/>
  <c r="AD19" s="1"/>
  <c r="AA19"/>
  <c r="Y19"/>
  <c r="AC18"/>
  <c r="AA18"/>
  <c r="Y18"/>
  <c r="AC17"/>
  <c r="AD17" s="1"/>
  <c r="AA17"/>
  <c r="Y17"/>
  <c r="AC16"/>
  <c r="AA16"/>
  <c r="Y16"/>
  <c r="AB87"/>
  <c r="Z87"/>
  <c r="X87"/>
  <c r="W87"/>
  <c r="V87"/>
  <c r="U87"/>
  <c r="T87"/>
  <c r="S87"/>
  <c r="R87"/>
  <c r="Q87"/>
  <c r="P87"/>
  <c r="O87"/>
  <c r="H87"/>
  <c r="G87"/>
  <c r="F87"/>
  <c r="E87"/>
  <c r="D87"/>
  <c r="N87" s="1"/>
  <c r="C87"/>
  <c r="B87"/>
  <c r="AB77"/>
  <c r="Z77"/>
  <c r="X77"/>
  <c r="W77"/>
  <c r="V77"/>
  <c r="U77"/>
  <c r="T77"/>
  <c r="S77"/>
  <c r="R77"/>
  <c r="Q77"/>
  <c r="P77"/>
  <c r="O77"/>
  <c r="H77"/>
  <c r="G77"/>
  <c r="F77"/>
  <c r="E77"/>
  <c r="D77"/>
  <c r="C77"/>
  <c r="B77"/>
  <c r="AC76"/>
  <c r="AA76"/>
  <c r="Y76"/>
  <c r="N76"/>
  <c r="M76"/>
  <c r="L76"/>
  <c r="K76"/>
  <c r="J76"/>
  <c r="I76"/>
  <c r="AC75"/>
  <c r="AA75"/>
  <c r="Y75"/>
  <c r="N75"/>
  <c r="M75"/>
  <c r="L75"/>
  <c r="K75"/>
  <c r="J75"/>
  <c r="I75"/>
  <c r="AC74"/>
  <c r="AA74"/>
  <c r="Y74"/>
  <c r="N74"/>
  <c r="M74"/>
  <c r="L74"/>
  <c r="K74"/>
  <c r="J74"/>
  <c r="I74"/>
  <c r="AC73"/>
  <c r="AA73"/>
  <c r="Y73"/>
  <c r="N73"/>
  <c r="M73"/>
  <c r="L73"/>
  <c r="K73"/>
  <c r="J73"/>
  <c r="I73"/>
  <c r="AC72"/>
  <c r="AA72"/>
  <c r="Y72"/>
  <c r="N72"/>
  <c r="M72"/>
  <c r="L72"/>
  <c r="K72"/>
  <c r="J72"/>
  <c r="I72"/>
  <c r="AC71"/>
  <c r="AA71"/>
  <c r="Y71"/>
  <c r="N71"/>
  <c r="M71"/>
  <c r="L71"/>
  <c r="K71"/>
  <c r="J71"/>
  <c r="I71"/>
  <c r="AC70"/>
  <c r="AA70"/>
  <c r="Y70"/>
  <c r="N70"/>
  <c r="M70"/>
  <c r="L70"/>
  <c r="K70"/>
  <c r="J70"/>
  <c r="I70"/>
  <c r="AC69"/>
  <c r="AA69"/>
  <c r="Y69"/>
  <c r="N69"/>
  <c r="M69"/>
  <c r="L69"/>
  <c r="K69"/>
  <c r="J69"/>
  <c r="I69"/>
  <c r="AC68"/>
  <c r="AA68"/>
  <c r="Y68"/>
  <c r="N68"/>
  <c r="M68"/>
  <c r="K68"/>
  <c r="J68"/>
  <c r="I68"/>
  <c r="AB65"/>
  <c r="Z65"/>
  <c r="X65"/>
  <c r="W65"/>
  <c r="V65"/>
  <c r="U65"/>
  <c r="T65"/>
  <c r="S65"/>
  <c r="R65"/>
  <c r="Q65"/>
  <c r="P65"/>
  <c r="O65"/>
  <c r="H65"/>
  <c r="G65"/>
  <c r="F65"/>
  <c r="E65"/>
  <c r="D65"/>
  <c r="N65" s="1"/>
  <c r="C65"/>
  <c r="B65"/>
  <c r="AC64"/>
  <c r="AA64"/>
  <c r="Y64"/>
  <c r="N64"/>
  <c r="M64"/>
  <c r="L64"/>
  <c r="K64"/>
  <c r="J64"/>
  <c r="I64"/>
  <c r="AC63"/>
  <c r="AA63"/>
  <c r="Y63"/>
  <c r="N63"/>
  <c r="M63"/>
  <c r="L63"/>
  <c r="K63"/>
  <c r="J63"/>
  <c r="I63"/>
  <c r="AC62"/>
  <c r="AD62" s="1"/>
  <c r="AA62"/>
  <c r="Y62"/>
  <c r="N62"/>
  <c r="M62"/>
  <c r="L62"/>
  <c r="K62"/>
  <c r="J62"/>
  <c r="I62"/>
  <c r="AC61"/>
  <c r="AA61"/>
  <c r="Y61"/>
  <c r="N61"/>
  <c r="M61"/>
  <c r="L61"/>
  <c r="K61"/>
  <c r="J61"/>
  <c r="I61"/>
  <c r="AC60"/>
  <c r="AA60"/>
  <c r="Y60"/>
  <c r="N60"/>
  <c r="M60"/>
  <c r="L60"/>
  <c r="K60"/>
  <c r="J60"/>
  <c r="I60"/>
  <c r="AC59"/>
  <c r="AA59"/>
  <c r="Y59"/>
  <c r="N59"/>
  <c r="M59"/>
  <c r="L59"/>
  <c r="K59"/>
  <c r="J59"/>
  <c r="I59"/>
  <c r="AC58"/>
  <c r="AA58"/>
  <c r="Y58"/>
  <c r="N58"/>
  <c r="M58"/>
  <c r="L58"/>
  <c r="K58"/>
  <c r="J58"/>
  <c r="I58"/>
  <c r="AC57"/>
  <c r="AA57"/>
  <c r="Y57"/>
  <c r="N57"/>
  <c r="M57"/>
  <c r="L57"/>
  <c r="K57"/>
  <c r="J57"/>
  <c r="I57"/>
  <c r="AC56"/>
  <c r="AA56"/>
  <c r="Y56"/>
  <c r="N56"/>
  <c r="M56"/>
  <c r="L56"/>
  <c r="K56"/>
  <c r="J56"/>
  <c r="I56"/>
  <c r="AC55"/>
  <c r="AA55"/>
  <c r="Y55"/>
  <c r="N55"/>
  <c r="M55"/>
  <c r="L55"/>
  <c r="K55"/>
  <c r="J55"/>
  <c r="I55"/>
  <c r="AB52"/>
  <c r="Z52"/>
  <c r="X52"/>
  <c r="W52"/>
  <c r="V52"/>
  <c r="U52"/>
  <c r="T52"/>
  <c r="S52"/>
  <c r="R52"/>
  <c r="Q52"/>
  <c r="P52"/>
  <c r="O52"/>
  <c r="H52"/>
  <c r="G52"/>
  <c r="F52"/>
  <c r="E52"/>
  <c r="D52"/>
  <c r="C52"/>
  <c r="M52" s="1"/>
  <c r="B52"/>
  <c r="AC51"/>
  <c r="AA51"/>
  <c r="Y51"/>
  <c r="N51"/>
  <c r="M51"/>
  <c r="L51"/>
  <c r="K51"/>
  <c r="J51"/>
  <c r="I51"/>
  <c r="AC50"/>
  <c r="AA50"/>
  <c r="Y50"/>
  <c r="N50"/>
  <c r="M50"/>
  <c r="L50"/>
  <c r="K50"/>
  <c r="J50"/>
  <c r="I50"/>
  <c r="AC49"/>
  <c r="AA49"/>
  <c r="Y49"/>
  <c r="N49"/>
  <c r="M49"/>
  <c r="L49"/>
  <c r="K49"/>
  <c r="J49"/>
  <c r="I49"/>
  <c r="AC48"/>
  <c r="AA48"/>
  <c r="AD48" s="1"/>
  <c r="Y48"/>
  <c r="N48"/>
  <c r="M48"/>
  <c r="L48"/>
  <c r="K48"/>
  <c r="J48"/>
  <c r="I48"/>
  <c r="AC47"/>
  <c r="AD47" s="1"/>
  <c r="AA47"/>
  <c r="Y47"/>
  <c r="N47"/>
  <c r="M47"/>
  <c r="L47"/>
  <c r="K47"/>
  <c r="J47"/>
  <c r="I47"/>
  <c r="AC46"/>
  <c r="AA46"/>
  <c r="AD46" s="1"/>
  <c r="Y46"/>
  <c r="N46"/>
  <c r="M46"/>
  <c r="L46"/>
  <c r="K46"/>
  <c r="J46"/>
  <c r="I46"/>
  <c r="AC45"/>
  <c r="AA45"/>
  <c r="Y45"/>
  <c r="N45"/>
  <c r="M45"/>
  <c r="L45"/>
  <c r="K45"/>
  <c r="J45"/>
  <c r="I45"/>
  <c r="AC44"/>
  <c r="AA44"/>
  <c r="Y44"/>
  <c r="N44"/>
  <c r="M44"/>
  <c r="L44"/>
  <c r="K44"/>
  <c r="J44"/>
  <c r="I44"/>
  <c r="AC43"/>
  <c r="AA43"/>
  <c r="Y43"/>
  <c r="N43"/>
  <c r="M43"/>
  <c r="L43"/>
  <c r="K43"/>
  <c r="J43"/>
  <c r="I43"/>
  <c r="AC42"/>
  <c r="AA42"/>
  <c r="AD42" s="1"/>
  <c r="Y42"/>
  <c r="N42"/>
  <c r="M42"/>
  <c r="L42"/>
  <c r="K42"/>
  <c r="J42"/>
  <c r="I42"/>
  <c r="AB39"/>
  <c r="Z39"/>
  <c r="X39"/>
  <c r="W39"/>
  <c r="V39"/>
  <c r="U39"/>
  <c r="T39"/>
  <c r="S39"/>
  <c r="R39"/>
  <c r="Q39"/>
  <c r="P39"/>
  <c r="O39"/>
  <c r="H39"/>
  <c r="G39"/>
  <c r="F39"/>
  <c r="E39"/>
  <c r="D39"/>
  <c r="C39"/>
  <c r="B39"/>
  <c r="M38"/>
  <c r="L38"/>
  <c r="K38"/>
  <c r="J38"/>
  <c r="N38" s="1"/>
  <c r="I38"/>
  <c r="M37"/>
  <c r="L37"/>
  <c r="K37"/>
  <c r="J37"/>
  <c r="N37" s="1"/>
  <c r="I37"/>
  <c r="N36"/>
  <c r="M36"/>
  <c r="L36"/>
  <c r="K36"/>
  <c r="J36"/>
  <c r="I36"/>
  <c r="N35"/>
  <c r="M35"/>
  <c r="L35"/>
  <c r="K35"/>
  <c r="J35"/>
  <c r="I35"/>
  <c r="N34"/>
  <c r="M34"/>
  <c r="L34"/>
  <c r="K34"/>
  <c r="J34"/>
  <c r="I34"/>
  <c r="N33"/>
  <c r="M33"/>
  <c r="L33"/>
  <c r="K33"/>
  <c r="J33"/>
  <c r="I33"/>
  <c r="N32"/>
  <c r="M32"/>
  <c r="L32"/>
  <c r="K32"/>
  <c r="J32"/>
  <c r="I32"/>
  <c r="N31"/>
  <c r="M31"/>
  <c r="L31"/>
  <c r="K31"/>
  <c r="J31"/>
  <c r="I31"/>
  <c r="N30"/>
  <c r="M30"/>
  <c r="L30"/>
  <c r="K30"/>
  <c r="J30"/>
  <c r="I30"/>
  <c r="N29"/>
  <c r="M29"/>
  <c r="K29"/>
  <c r="J29"/>
  <c r="I29"/>
  <c r="AB26"/>
  <c r="Z26"/>
  <c r="X26"/>
  <c r="W26"/>
  <c r="V26"/>
  <c r="U26"/>
  <c r="T26"/>
  <c r="S26"/>
  <c r="R26"/>
  <c r="Q26"/>
  <c r="P26"/>
  <c r="O26"/>
  <c r="H26"/>
  <c r="G26"/>
  <c r="F26"/>
  <c r="E26"/>
  <c r="D26"/>
  <c r="C26"/>
  <c r="B26"/>
  <c r="AC25"/>
  <c r="AA25"/>
  <c r="Y25"/>
  <c r="N25"/>
  <c r="M25"/>
  <c r="L25"/>
  <c r="K25"/>
  <c r="J25"/>
  <c r="I25"/>
  <c r="N24"/>
  <c r="M24"/>
  <c r="L24"/>
  <c r="K24"/>
  <c r="J24"/>
  <c r="I24"/>
  <c r="N23"/>
  <c r="M23"/>
  <c r="L23"/>
  <c r="K23"/>
  <c r="J23"/>
  <c r="I23"/>
  <c r="N22"/>
  <c r="M22"/>
  <c r="L22"/>
  <c r="K22"/>
  <c r="J22"/>
  <c r="I22"/>
  <c r="N21"/>
  <c r="M21"/>
  <c r="L21"/>
  <c r="K21"/>
  <c r="J21"/>
  <c r="I21"/>
  <c r="N20"/>
  <c r="M20"/>
  <c r="L20"/>
  <c r="K20"/>
  <c r="J20"/>
  <c r="I20"/>
  <c r="N19"/>
  <c r="M19"/>
  <c r="L19"/>
  <c r="K19"/>
  <c r="J19"/>
  <c r="I19"/>
  <c r="N18"/>
  <c r="M18"/>
  <c r="L18"/>
  <c r="K18"/>
  <c r="J18"/>
  <c r="I18"/>
  <c r="N17"/>
  <c r="M17"/>
  <c r="L17"/>
  <c r="K17"/>
  <c r="J17"/>
  <c r="I17"/>
  <c r="N16"/>
  <c r="M16"/>
  <c r="L16"/>
  <c r="K16"/>
  <c r="J16"/>
  <c r="I16"/>
  <c r="AB12"/>
  <c r="Z12"/>
  <c r="X12"/>
  <c r="W12"/>
  <c r="V12"/>
  <c r="U12"/>
  <c r="T12"/>
  <c r="S12"/>
  <c r="R12"/>
  <c r="Q12"/>
  <c r="P12"/>
  <c r="O12"/>
  <c r="H12"/>
  <c r="G12"/>
  <c r="F12"/>
  <c r="E12"/>
  <c r="D12"/>
  <c r="C12"/>
  <c r="B12"/>
  <c r="AC11"/>
  <c r="AA11"/>
  <c r="Y11"/>
  <c r="N11"/>
  <c r="M11"/>
  <c r="L11"/>
  <c r="K11"/>
  <c r="J11"/>
  <c r="I11"/>
  <c r="AC10"/>
  <c r="AA10"/>
  <c r="Y10"/>
  <c r="N10"/>
  <c r="M10"/>
  <c r="L10"/>
  <c r="K10"/>
  <c r="J10"/>
  <c r="I10"/>
  <c r="AC9"/>
  <c r="AA9"/>
  <c r="Y9"/>
  <c r="N9"/>
  <c r="M9"/>
  <c r="L9"/>
  <c r="K9"/>
  <c r="J9"/>
  <c r="I9"/>
  <c r="AC8"/>
  <c r="AA8"/>
  <c r="Y8"/>
  <c r="N8"/>
  <c r="M8"/>
  <c r="L8"/>
  <c r="K8"/>
  <c r="J8"/>
  <c r="I8"/>
  <c r="AC7"/>
  <c r="AA7"/>
  <c r="Y7"/>
  <c r="N7"/>
  <c r="M7"/>
  <c r="L7"/>
  <c r="K7"/>
  <c r="J7"/>
  <c r="I7"/>
  <c r="AC6"/>
  <c r="AA6"/>
  <c r="Y6"/>
  <c r="N6"/>
  <c r="M6"/>
  <c r="L6"/>
  <c r="K6"/>
  <c r="J6"/>
  <c r="I6"/>
  <c r="AC5"/>
  <c r="AA5"/>
  <c r="Y5"/>
  <c r="N5"/>
  <c r="M5"/>
  <c r="L5"/>
  <c r="K5"/>
  <c r="J5"/>
  <c r="I5"/>
  <c r="AC4"/>
  <c r="AA4"/>
  <c r="Y4"/>
  <c r="N4"/>
  <c r="M4"/>
  <c r="L4"/>
  <c r="K4"/>
  <c r="J4"/>
  <c r="I4"/>
  <c r="AC3"/>
  <c r="AA3"/>
  <c r="Y3"/>
  <c r="N3"/>
  <c r="M3"/>
  <c r="L3"/>
  <c r="K3"/>
  <c r="J3"/>
  <c r="I3"/>
  <c r="AD37" l="1"/>
  <c r="AD36"/>
  <c r="AD10"/>
  <c r="AD49"/>
  <c r="AD22"/>
  <c r="AD21"/>
  <c r="N26"/>
  <c r="AD8"/>
  <c r="N39"/>
  <c r="AD32"/>
  <c r="N12"/>
  <c r="AD45"/>
  <c r="AD18"/>
  <c r="L39"/>
  <c r="N77"/>
  <c r="AD44"/>
  <c r="AD76"/>
  <c r="AD33"/>
  <c r="AD25"/>
  <c r="L29"/>
  <c r="AD58"/>
  <c r="AD30"/>
  <c r="AD34"/>
  <c r="AD9"/>
  <c r="AD61"/>
  <c r="AD20"/>
  <c r="AD24"/>
  <c r="J12"/>
  <c r="AD43"/>
  <c r="L77"/>
  <c r="AD4"/>
  <c r="K65"/>
  <c r="K52"/>
  <c r="J52"/>
  <c r="AD29"/>
  <c r="AD16"/>
  <c r="K26"/>
  <c r="Y26"/>
  <c r="J87"/>
  <c r="K87"/>
  <c r="K12"/>
  <c r="AC87"/>
  <c r="L87"/>
  <c r="AA87"/>
  <c r="AD64"/>
  <c r="AD56"/>
  <c r="AD63"/>
  <c r="AD55"/>
  <c r="AD59"/>
  <c r="AD60"/>
  <c r="AA65"/>
  <c r="AD50"/>
  <c r="AD51"/>
  <c r="AD68"/>
  <c r="AD69"/>
  <c r="AD72"/>
  <c r="AD73"/>
  <c r="AC77"/>
  <c r="AD70"/>
  <c r="AD71"/>
  <c r="AD74"/>
  <c r="AD75"/>
  <c r="Y77"/>
  <c r="K77"/>
  <c r="AA77"/>
  <c r="L65"/>
  <c r="AD57"/>
  <c r="L52"/>
  <c r="N52"/>
  <c r="AC52"/>
  <c r="Y52"/>
  <c r="I52"/>
  <c r="AA52"/>
  <c r="K39"/>
  <c r="AD31"/>
  <c r="AD35"/>
  <c r="AC39"/>
  <c r="AD5"/>
  <c r="AD11"/>
  <c r="AC12"/>
  <c r="AD6"/>
  <c r="AA26"/>
  <c r="AC26"/>
  <c r="AD3"/>
  <c r="L12"/>
  <c r="AD7"/>
  <c r="AA12"/>
  <c r="I12"/>
  <c r="M12"/>
  <c r="Y12"/>
  <c r="I26"/>
  <c r="M26"/>
  <c r="J65"/>
  <c r="L68"/>
  <c r="AA39"/>
  <c r="I65"/>
  <c r="M65"/>
  <c r="Y65"/>
  <c r="AC65"/>
  <c r="J77"/>
  <c r="I87"/>
  <c r="M87"/>
  <c r="Y87"/>
  <c r="L26"/>
  <c r="J39"/>
  <c r="I77"/>
  <c r="M77"/>
  <c r="J26"/>
  <c r="I39"/>
  <c r="M39"/>
  <c r="Y39"/>
  <c r="AD52" l="1"/>
  <c r="AD87"/>
  <c r="AD12"/>
  <c r="AD77"/>
  <c r="AD65"/>
  <c r="AD39"/>
  <c r="AD26"/>
</calcChain>
</file>

<file path=xl/sharedStrings.xml><?xml version="1.0" encoding="utf-8"?>
<sst xmlns="http://schemas.openxmlformats.org/spreadsheetml/2006/main" count="348" uniqueCount="45">
  <si>
    <t>CD</t>
  </si>
  <si>
    <t>Ins</t>
  </si>
  <si>
    <t>Runs</t>
  </si>
  <si>
    <t xml:space="preserve">Wkts </t>
  </si>
  <si>
    <t>Wkts</t>
  </si>
  <si>
    <t xml:space="preserve">Balls </t>
  </si>
  <si>
    <t>R/W</t>
  </si>
  <si>
    <t>S/R</t>
  </si>
  <si>
    <t>R/O</t>
  </si>
  <si>
    <t>250+</t>
  </si>
  <si>
    <t>200+</t>
  </si>
  <si>
    <t>100 for</t>
  </si>
  <si>
    <t>100agn</t>
  </si>
  <si>
    <t>50 f</t>
  </si>
  <si>
    <t>50 agn</t>
  </si>
  <si>
    <t>100 part f</t>
  </si>
  <si>
    <t>100 part a</t>
  </si>
  <si>
    <t>50 part f</t>
  </si>
  <si>
    <t>50 part ag</t>
  </si>
  <si>
    <t>r/inns</t>
  </si>
  <si>
    <t>Fours</t>
  </si>
  <si>
    <t>% of runs</t>
  </si>
  <si>
    <t>Sixes</t>
  </si>
  <si>
    <t>Total%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</si>
  <si>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</si>
  <si>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</si>
  <si>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</si>
  <si>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</si>
  <si>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</si>
  <si>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</si>
  <si>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</si>
  <si>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</si>
  <si>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Total</t>
  </si>
  <si>
    <t>ND</t>
  </si>
  <si>
    <t>rain</t>
  </si>
  <si>
    <t>Auck</t>
  </si>
  <si>
    <t>Otago</t>
  </si>
  <si>
    <t>Well</t>
  </si>
  <si>
    <t>C</t>
  </si>
  <si>
    <t>Innings</t>
  </si>
  <si>
    <t>Wickets</t>
  </si>
  <si>
    <t>Balls</t>
  </si>
  <si>
    <t>Run rate</t>
  </si>
  <si>
    <t>r/w</t>
  </si>
  <si>
    <t>b/w</t>
  </si>
</sst>
</file>

<file path=xl/styles.xml><?xml version="1.0" encoding="utf-8"?>
<styleSheet xmlns="http://schemas.openxmlformats.org/spreadsheetml/2006/main">
  <fonts count="14">
    <font>
      <sz val="10"/>
      <color theme="1"/>
      <name val="Times New Roman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b/>
      <sz val="9"/>
      <name val="Times New Roman"/>
      <family val="1"/>
    </font>
    <font>
      <b/>
      <sz val="11"/>
      <color rgb="FFFF000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2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0" fillId="0" borderId="0" xfId="0" applyBorder="1"/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5" fillId="0" borderId="0" xfId="0" applyNumberFormat="1" applyFont="1" applyAlignment="1">
      <alignment horizontal="center"/>
    </xf>
    <xf numFmtId="0" fontId="7" fillId="2" borderId="0" xfId="0" applyFont="1" applyFill="1" applyBorder="1"/>
    <xf numFmtId="1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0" fontId="7" fillId="2" borderId="0" xfId="0" applyNumberFormat="1" applyFont="1" applyFill="1" applyBorder="1" applyAlignment="1">
      <alignment horizontal="center"/>
    </xf>
    <xf numFmtId="10" fontId="7" fillId="2" borderId="0" xfId="0" applyNumberFormat="1" applyFont="1" applyFill="1" applyAlignment="1">
      <alignment horizontal="center"/>
    </xf>
    <xf numFmtId="0" fontId="7" fillId="0" borderId="0" xfId="0" applyFont="1" applyBorder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7" fillId="0" borderId="0" xfId="0" applyNumberFormat="1" applyFont="1" applyFill="1" applyAlignment="1">
      <alignment horizontal="center"/>
    </xf>
    <xf numFmtId="10" fontId="7" fillId="0" borderId="0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1" fillId="0" borderId="0" xfId="0" applyFont="1" applyBorder="1"/>
    <xf numFmtId="1" fontId="2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0" fillId="0" borderId="0" xfId="0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10" fontId="5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1" fillId="0" borderId="0" xfId="0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/>
    <xf numFmtId="0" fontId="9" fillId="0" borderId="0" xfId="0" applyFont="1"/>
    <xf numFmtId="2" fontId="5" fillId="0" borderId="1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7" fillId="0" borderId="3" xfId="0" applyFont="1" applyFill="1" applyBorder="1"/>
    <xf numFmtId="10" fontId="10" fillId="2" borderId="0" xfId="0" applyNumberFormat="1" applyFont="1" applyFill="1" applyBorder="1" applyAlignment="1">
      <alignment horizontal="center"/>
    </xf>
    <xf numFmtId="9" fontId="11" fillId="0" borderId="0" xfId="0" applyNumberFormat="1" applyFont="1" applyAlignment="1">
      <alignment horizontal="center"/>
    </xf>
    <xf numFmtId="0" fontId="11" fillId="0" borderId="0" xfId="0" applyFon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" fontId="5" fillId="0" borderId="1" xfId="0" applyNumberFormat="1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" fontId="7" fillId="2" borderId="6" xfId="0" applyNumberFormat="1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1" fillId="0" borderId="2" xfId="0" applyFont="1" applyBorder="1"/>
    <xf numFmtId="0" fontId="11" fillId="0" borderId="2" xfId="0" applyFont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3" borderId="0" xfId="0" applyFill="1" applyBorder="1"/>
    <xf numFmtId="0" fontId="12" fillId="0" borderId="0" xfId="0" applyFont="1" applyFill="1"/>
    <xf numFmtId="0" fontId="0" fillId="0" borderId="0" xfId="0" applyFill="1" applyBorder="1"/>
    <xf numFmtId="0" fontId="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5" fillId="1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96"/>
  <sheetViews>
    <sheetView tabSelected="1" topLeftCell="A37" workbookViewId="0">
      <selection activeCell="A56" sqref="A56"/>
    </sheetView>
  </sheetViews>
  <sheetFormatPr defaultRowHeight="13"/>
  <sheetData>
    <row r="1" spans="1:30">
      <c r="A1" s="1" t="s">
        <v>38</v>
      </c>
      <c r="B1" s="2" t="s">
        <v>1</v>
      </c>
      <c r="C1" s="3" t="s">
        <v>2</v>
      </c>
      <c r="D1" s="3" t="s">
        <v>2</v>
      </c>
      <c r="E1" s="4" t="s">
        <v>3</v>
      </c>
      <c r="F1" s="4" t="s">
        <v>4</v>
      </c>
      <c r="G1" s="3" t="s">
        <v>5</v>
      </c>
      <c r="H1" s="3" t="s">
        <v>5</v>
      </c>
      <c r="I1" s="3" t="s">
        <v>6</v>
      </c>
      <c r="J1" s="3" t="s">
        <v>6</v>
      </c>
      <c r="K1" s="3" t="s">
        <v>7</v>
      </c>
      <c r="L1" s="3" t="s">
        <v>7</v>
      </c>
      <c r="M1" s="3" t="s">
        <v>8</v>
      </c>
      <c r="N1" s="3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2" t="s">
        <v>20</v>
      </c>
      <c r="AA1" s="2" t="s">
        <v>21</v>
      </c>
      <c r="AB1" s="2" t="s">
        <v>22</v>
      </c>
      <c r="AC1" s="2" t="s">
        <v>21</v>
      </c>
      <c r="AD1" s="2" t="s">
        <v>23</v>
      </c>
    </row>
    <row r="2" spans="1:30">
      <c r="A2" s="6"/>
      <c r="B2" s="7"/>
      <c r="C2" s="3" t="s">
        <v>24</v>
      </c>
      <c r="D2" s="3" t="s">
        <v>25</v>
      </c>
      <c r="E2" s="8" t="s">
        <v>26</v>
      </c>
      <c r="F2" s="8" t="s">
        <v>27</v>
      </c>
      <c r="G2" s="3" t="s">
        <v>28</v>
      </c>
      <c r="H2" s="3" t="s">
        <v>29</v>
      </c>
      <c r="I2" s="3" t="s">
        <v>24</v>
      </c>
      <c r="J2" s="3" t="s">
        <v>25</v>
      </c>
      <c r="K2" s="3" t="s">
        <v>30</v>
      </c>
      <c r="L2" s="3" t="s">
        <v>31</v>
      </c>
      <c r="M2" s="3" t="s">
        <v>24</v>
      </c>
      <c r="N2" s="3" t="s">
        <v>25</v>
      </c>
      <c r="O2" s="9"/>
      <c r="P2" s="9"/>
      <c r="Q2" s="9"/>
      <c r="R2" s="9"/>
      <c r="S2" s="10"/>
      <c r="T2" s="10"/>
      <c r="U2" s="10"/>
      <c r="V2" s="10"/>
      <c r="W2" s="10"/>
      <c r="X2" s="10"/>
      <c r="Y2" s="11"/>
      <c r="Z2" s="12"/>
      <c r="AA2" s="12"/>
      <c r="AB2" s="11"/>
      <c r="AC2" s="11"/>
      <c r="AD2" s="11"/>
    </row>
    <row r="3" spans="1:30">
      <c r="A3" s="13"/>
      <c r="B3" s="14">
        <v>1</v>
      </c>
      <c r="C3" s="84">
        <v>268</v>
      </c>
      <c r="D3" s="15">
        <v>202</v>
      </c>
      <c r="E3" s="16">
        <v>10</v>
      </c>
      <c r="F3" s="16">
        <v>7</v>
      </c>
      <c r="G3" s="16">
        <v>300</v>
      </c>
      <c r="H3" s="16">
        <v>270</v>
      </c>
      <c r="I3" s="17">
        <f>C3/F3</f>
        <v>38.285714285714285</v>
      </c>
      <c r="J3" s="17">
        <f>D3/E3</f>
        <v>20.2</v>
      </c>
      <c r="K3" s="17">
        <f>G3/F3</f>
        <v>42.857142857142854</v>
      </c>
      <c r="L3" s="17">
        <f>H3/E3</f>
        <v>27</v>
      </c>
      <c r="M3" s="18">
        <f>C3/(G3/6)</f>
        <v>5.36</v>
      </c>
      <c r="N3" s="18">
        <f>D3/(H3/6)</f>
        <v>4.4888888888888889</v>
      </c>
      <c r="O3" s="16">
        <v>1</v>
      </c>
      <c r="P3" s="16">
        <v>1</v>
      </c>
      <c r="Q3" s="16">
        <v>0</v>
      </c>
      <c r="R3" s="16">
        <v>0</v>
      </c>
      <c r="S3" s="16">
        <v>3</v>
      </c>
      <c r="T3" s="16">
        <v>2</v>
      </c>
      <c r="U3" s="16">
        <v>0</v>
      </c>
      <c r="V3" s="15">
        <v>1</v>
      </c>
      <c r="W3" s="15">
        <v>2</v>
      </c>
      <c r="X3" s="15">
        <v>0</v>
      </c>
      <c r="Y3" s="15">
        <f>C3/B3</f>
        <v>268</v>
      </c>
      <c r="Z3" s="15">
        <v>21</v>
      </c>
      <c r="AA3" s="19">
        <f>Z3*4/C3</f>
        <v>0.31343283582089554</v>
      </c>
      <c r="AB3" s="15">
        <v>1</v>
      </c>
      <c r="AC3" s="19">
        <f>AB3*6/C3</f>
        <v>2.2388059701492536E-2</v>
      </c>
      <c r="AD3" s="20">
        <f>AA3+AC3</f>
        <v>0.33582089552238809</v>
      </c>
    </row>
    <row r="4" spans="1:30">
      <c r="A4" s="13"/>
      <c r="B4" s="14">
        <v>1</v>
      </c>
      <c r="C4" s="84">
        <v>267</v>
      </c>
      <c r="D4" s="15"/>
      <c r="E4" s="15"/>
      <c r="F4" s="15">
        <v>9</v>
      </c>
      <c r="G4" s="15">
        <v>300</v>
      </c>
      <c r="H4" s="15"/>
      <c r="I4" s="17">
        <f>C4/F4</f>
        <v>29.666666666666668</v>
      </c>
      <c r="J4" s="17" t="e">
        <f>D4/E4</f>
        <v>#DIV/0!</v>
      </c>
      <c r="K4" s="17">
        <f>G4/F4</f>
        <v>33.333333333333336</v>
      </c>
      <c r="L4" s="17" t="e">
        <f>H4/E4</f>
        <v>#DIV/0!</v>
      </c>
      <c r="M4" s="18">
        <f>C4/(G4/6)</f>
        <v>5.34</v>
      </c>
      <c r="N4" s="18" t="e">
        <f>D4/(H4/6)</f>
        <v>#DIV/0!</v>
      </c>
      <c r="O4" s="16">
        <v>1</v>
      </c>
      <c r="P4" s="16">
        <v>1</v>
      </c>
      <c r="Q4" s="16">
        <v>0</v>
      </c>
      <c r="R4" s="16"/>
      <c r="S4" s="16">
        <v>1</v>
      </c>
      <c r="T4" s="16"/>
      <c r="U4" s="16"/>
      <c r="V4" s="15"/>
      <c r="W4" s="15">
        <v>2</v>
      </c>
      <c r="X4" s="15"/>
      <c r="Y4" s="15">
        <f t="shared" ref="Y4:Y12" si="0">C4/B4</f>
        <v>267</v>
      </c>
      <c r="Z4" s="15">
        <v>13</v>
      </c>
      <c r="AA4" s="19">
        <f t="shared" ref="AA4:AA68" si="1">Z4*4/C4</f>
        <v>0.19475655430711611</v>
      </c>
      <c r="AB4" s="15">
        <v>7</v>
      </c>
      <c r="AC4" s="19">
        <f t="shared" ref="AC4:AC68" si="2">AB4*6/C4</f>
        <v>0.15730337078651685</v>
      </c>
      <c r="AD4" s="20">
        <f t="shared" ref="AD4:AD68" si="3">AA4+AC4</f>
        <v>0.35205992509363293</v>
      </c>
    </row>
    <row r="5" spans="1:30">
      <c r="A5" s="13"/>
      <c r="B5" s="14">
        <v>1</v>
      </c>
      <c r="C5" s="84">
        <v>274</v>
      </c>
      <c r="D5" s="15">
        <v>307</v>
      </c>
      <c r="E5" s="15">
        <v>5</v>
      </c>
      <c r="F5" s="15">
        <v>10</v>
      </c>
      <c r="G5" s="15">
        <v>281</v>
      </c>
      <c r="H5" s="15">
        <v>300</v>
      </c>
      <c r="I5" s="17">
        <f t="shared" ref="I5:I69" si="4">C5/F5</f>
        <v>27.4</v>
      </c>
      <c r="J5" s="17">
        <f t="shared" ref="J5:J69" si="5">D5/E5</f>
        <v>61.4</v>
      </c>
      <c r="K5" s="17">
        <f t="shared" ref="K5:K69" si="6">G5/F5</f>
        <v>28.1</v>
      </c>
      <c r="L5" s="17">
        <f t="shared" ref="L5:L10" si="7">H5/E5</f>
        <v>60</v>
      </c>
      <c r="M5" s="18">
        <f t="shared" ref="M5:N38" si="8">C5/(G5/6)</f>
        <v>5.8505338078291809</v>
      </c>
      <c r="N5" s="18">
        <f t="shared" si="8"/>
        <v>6.14</v>
      </c>
      <c r="O5" s="16">
        <v>1</v>
      </c>
      <c r="P5" s="16">
        <v>1</v>
      </c>
      <c r="Q5" s="71">
        <v>0</v>
      </c>
      <c r="R5" s="71">
        <v>1</v>
      </c>
      <c r="S5" s="16">
        <v>1</v>
      </c>
      <c r="T5" s="16">
        <v>1</v>
      </c>
      <c r="U5" s="16">
        <v>0</v>
      </c>
      <c r="V5" s="15">
        <v>1</v>
      </c>
      <c r="W5" s="15">
        <v>1</v>
      </c>
      <c r="X5" s="15">
        <v>2</v>
      </c>
      <c r="Y5" s="15">
        <f t="shared" si="0"/>
        <v>274</v>
      </c>
      <c r="Z5" s="15">
        <v>33</v>
      </c>
      <c r="AA5" s="19">
        <f t="shared" si="1"/>
        <v>0.48175182481751827</v>
      </c>
      <c r="AB5" s="15">
        <v>5</v>
      </c>
      <c r="AC5" s="19">
        <f t="shared" si="2"/>
        <v>0.10948905109489052</v>
      </c>
      <c r="AD5" s="20">
        <f t="shared" si="3"/>
        <v>0.59124087591240881</v>
      </c>
    </row>
    <row r="6" spans="1:30">
      <c r="A6" s="13"/>
      <c r="B6" s="14">
        <v>1</v>
      </c>
      <c r="C6" s="85">
        <v>239</v>
      </c>
      <c r="D6" s="15">
        <v>138</v>
      </c>
      <c r="E6" s="15">
        <v>5</v>
      </c>
      <c r="F6" s="15">
        <v>9</v>
      </c>
      <c r="G6" s="15">
        <v>300</v>
      </c>
      <c r="H6" s="15">
        <v>169</v>
      </c>
      <c r="I6" s="17">
        <f t="shared" si="4"/>
        <v>26.555555555555557</v>
      </c>
      <c r="J6" s="17">
        <f t="shared" si="5"/>
        <v>27.6</v>
      </c>
      <c r="K6" s="17">
        <f t="shared" si="6"/>
        <v>33.333333333333336</v>
      </c>
      <c r="L6" s="17">
        <f t="shared" si="7"/>
        <v>33.799999999999997</v>
      </c>
      <c r="M6" s="18">
        <f t="shared" si="8"/>
        <v>4.78</v>
      </c>
      <c r="N6" s="18">
        <f t="shared" si="8"/>
        <v>4.8994082840236688</v>
      </c>
      <c r="O6" s="15">
        <v>0</v>
      </c>
      <c r="P6" s="15">
        <v>1</v>
      </c>
      <c r="Q6" s="71">
        <v>1</v>
      </c>
      <c r="R6" s="71">
        <v>0</v>
      </c>
      <c r="S6" s="16">
        <v>0</v>
      </c>
      <c r="T6" s="16">
        <v>2</v>
      </c>
      <c r="U6" s="16">
        <v>0</v>
      </c>
      <c r="V6" s="15">
        <v>0</v>
      </c>
      <c r="W6" s="15">
        <v>1</v>
      </c>
      <c r="X6" s="15">
        <v>1</v>
      </c>
      <c r="Y6" s="15">
        <f t="shared" si="0"/>
        <v>239</v>
      </c>
      <c r="Z6" s="15">
        <v>11</v>
      </c>
      <c r="AA6" s="19">
        <f t="shared" si="1"/>
        <v>0.18410041841004185</v>
      </c>
      <c r="AB6" s="15">
        <v>8</v>
      </c>
      <c r="AC6" s="19">
        <f t="shared" si="2"/>
        <v>0.20083682008368201</v>
      </c>
      <c r="AD6" s="20">
        <f t="shared" si="3"/>
        <v>0.38493723849372385</v>
      </c>
    </row>
    <row r="7" spans="1:30">
      <c r="A7" s="76"/>
      <c r="B7" s="14">
        <v>1</v>
      </c>
      <c r="C7" s="86">
        <v>306</v>
      </c>
      <c r="D7" s="15">
        <v>287</v>
      </c>
      <c r="E7" s="15">
        <v>10</v>
      </c>
      <c r="F7" s="15">
        <v>8</v>
      </c>
      <c r="G7" s="15">
        <v>300</v>
      </c>
      <c r="H7" s="15">
        <v>293</v>
      </c>
      <c r="I7" s="17">
        <f t="shared" si="4"/>
        <v>38.25</v>
      </c>
      <c r="J7" s="17">
        <f t="shared" si="5"/>
        <v>28.7</v>
      </c>
      <c r="K7" s="17">
        <f t="shared" si="6"/>
        <v>37.5</v>
      </c>
      <c r="L7" s="17">
        <f t="shared" si="7"/>
        <v>29.3</v>
      </c>
      <c r="M7" s="18">
        <f t="shared" si="8"/>
        <v>6.12</v>
      </c>
      <c r="N7" s="18">
        <f t="shared" si="8"/>
        <v>5.8771331058020477</v>
      </c>
      <c r="O7" s="15">
        <v>1</v>
      </c>
      <c r="P7" s="15">
        <v>1</v>
      </c>
      <c r="Q7" s="71">
        <v>1</v>
      </c>
      <c r="R7" s="71">
        <v>1</v>
      </c>
      <c r="S7" s="16">
        <v>1</v>
      </c>
      <c r="T7" s="16">
        <v>0</v>
      </c>
      <c r="U7" s="16">
        <v>1</v>
      </c>
      <c r="V7" s="15">
        <v>0</v>
      </c>
      <c r="W7" s="15">
        <v>2</v>
      </c>
      <c r="X7" s="15">
        <v>2</v>
      </c>
      <c r="Y7" s="15">
        <f t="shared" si="0"/>
        <v>306</v>
      </c>
      <c r="Z7" s="15">
        <v>27</v>
      </c>
      <c r="AA7" s="19">
        <f t="shared" si="1"/>
        <v>0.35294117647058826</v>
      </c>
      <c r="AB7" s="15">
        <v>7</v>
      </c>
      <c r="AC7" s="19">
        <f t="shared" si="2"/>
        <v>0.13725490196078433</v>
      </c>
      <c r="AD7" s="20">
        <f t="shared" si="3"/>
        <v>0.49019607843137258</v>
      </c>
    </row>
    <row r="8" spans="1:30">
      <c r="A8" s="76"/>
      <c r="B8" s="14">
        <v>1</v>
      </c>
      <c r="C8" s="84">
        <v>291</v>
      </c>
      <c r="D8" s="15">
        <v>294</v>
      </c>
      <c r="E8" s="15">
        <v>3</v>
      </c>
      <c r="F8" s="15">
        <v>5</v>
      </c>
      <c r="G8" s="15">
        <v>300</v>
      </c>
      <c r="H8" s="15">
        <v>297</v>
      </c>
      <c r="I8" s="17">
        <f t="shared" si="4"/>
        <v>58.2</v>
      </c>
      <c r="J8" s="17">
        <f t="shared" si="5"/>
        <v>98</v>
      </c>
      <c r="K8" s="17">
        <f t="shared" si="6"/>
        <v>60</v>
      </c>
      <c r="L8" s="17">
        <f t="shared" si="7"/>
        <v>99</v>
      </c>
      <c r="M8" s="18">
        <f t="shared" si="8"/>
        <v>5.82</v>
      </c>
      <c r="N8" s="18">
        <f t="shared" si="8"/>
        <v>5.9393939393939394</v>
      </c>
      <c r="O8" s="15">
        <v>1</v>
      </c>
      <c r="P8" s="15">
        <v>1</v>
      </c>
      <c r="Q8" s="71">
        <v>1</v>
      </c>
      <c r="R8" s="71">
        <v>2</v>
      </c>
      <c r="S8" s="15">
        <v>0</v>
      </c>
      <c r="T8" s="15">
        <v>0</v>
      </c>
      <c r="U8" s="15">
        <v>1</v>
      </c>
      <c r="V8" s="15">
        <v>1</v>
      </c>
      <c r="W8" s="15">
        <v>0</v>
      </c>
      <c r="X8" s="15">
        <v>0</v>
      </c>
      <c r="Y8" s="15">
        <f t="shared" si="0"/>
        <v>291</v>
      </c>
      <c r="Z8" s="15">
        <v>23</v>
      </c>
      <c r="AA8" s="19">
        <f t="shared" si="1"/>
        <v>0.31615120274914088</v>
      </c>
      <c r="AB8" s="15">
        <v>6</v>
      </c>
      <c r="AC8" s="19">
        <f t="shared" si="2"/>
        <v>0.12371134020618557</v>
      </c>
      <c r="AD8" s="20">
        <f t="shared" si="3"/>
        <v>0.43986254295532645</v>
      </c>
    </row>
    <row r="9" spans="1:30">
      <c r="A9" s="13"/>
      <c r="B9" s="14">
        <v>1</v>
      </c>
      <c r="C9" s="85">
        <v>234</v>
      </c>
      <c r="D9" s="15">
        <v>238</v>
      </c>
      <c r="E9" s="15">
        <v>6</v>
      </c>
      <c r="F9" s="15">
        <v>9</v>
      </c>
      <c r="G9" s="15">
        <v>300</v>
      </c>
      <c r="H9" s="15">
        <v>267</v>
      </c>
      <c r="I9" s="17">
        <f t="shared" si="4"/>
        <v>26</v>
      </c>
      <c r="J9" s="17">
        <f t="shared" si="5"/>
        <v>39.666666666666664</v>
      </c>
      <c r="K9" s="17">
        <f t="shared" si="6"/>
        <v>33.333333333333336</v>
      </c>
      <c r="L9" s="17">
        <f t="shared" si="7"/>
        <v>44.5</v>
      </c>
      <c r="M9" s="18">
        <f t="shared" si="8"/>
        <v>4.68</v>
      </c>
      <c r="N9" s="18">
        <f t="shared" si="8"/>
        <v>5.3483146067415728</v>
      </c>
      <c r="O9" s="15">
        <v>0</v>
      </c>
      <c r="P9" s="15">
        <v>1</v>
      </c>
      <c r="Q9" s="15">
        <v>0</v>
      </c>
      <c r="R9" s="15">
        <v>0</v>
      </c>
      <c r="S9" s="15">
        <v>2</v>
      </c>
      <c r="T9" s="15">
        <v>2</v>
      </c>
      <c r="U9" s="15">
        <v>0</v>
      </c>
      <c r="V9" s="15">
        <v>1</v>
      </c>
      <c r="W9" s="15">
        <v>2</v>
      </c>
      <c r="X9" s="15">
        <v>1</v>
      </c>
      <c r="Y9" s="15">
        <f t="shared" si="0"/>
        <v>234</v>
      </c>
      <c r="Z9" s="15">
        <v>22</v>
      </c>
      <c r="AA9" s="19">
        <f t="shared" si="1"/>
        <v>0.37606837606837606</v>
      </c>
      <c r="AB9" s="15">
        <v>4</v>
      </c>
      <c r="AC9" s="19">
        <f t="shared" si="2"/>
        <v>0.10256410256410256</v>
      </c>
      <c r="AD9" s="20">
        <f t="shared" si="3"/>
        <v>0.4786324786324786</v>
      </c>
    </row>
    <row r="10" spans="1:30">
      <c r="A10" s="13"/>
      <c r="B10" s="14">
        <v>1</v>
      </c>
      <c r="C10" s="15">
        <v>160</v>
      </c>
      <c r="D10" s="15">
        <v>172</v>
      </c>
      <c r="E10" s="15">
        <v>10</v>
      </c>
      <c r="F10" s="15">
        <v>10</v>
      </c>
      <c r="G10" s="15">
        <v>273</v>
      </c>
      <c r="H10" s="15">
        <v>233</v>
      </c>
      <c r="I10" s="17">
        <f t="shared" si="4"/>
        <v>16</v>
      </c>
      <c r="J10" s="17">
        <f t="shared" si="5"/>
        <v>17.2</v>
      </c>
      <c r="K10" s="17">
        <f t="shared" si="6"/>
        <v>27.3</v>
      </c>
      <c r="L10" s="17">
        <f t="shared" si="7"/>
        <v>23.3</v>
      </c>
      <c r="M10" s="18">
        <f t="shared" si="8"/>
        <v>3.5164835164835164</v>
      </c>
      <c r="N10" s="18">
        <f t="shared" si="8"/>
        <v>4.429184549356223</v>
      </c>
      <c r="O10" s="15">
        <v>0</v>
      </c>
      <c r="P10" s="15">
        <v>0</v>
      </c>
      <c r="Q10" s="15">
        <v>0</v>
      </c>
      <c r="R10" s="15">
        <v>0</v>
      </c>
      <c r="S10" s="15">
        <v>1</v>
      </c>
      <c r="T10" s="15">
        <v>0</v>
      </c>
      <c r="U10" s="15">
        <v>0</v>
      </c>
      <c r="V10" s="15">
        <v>0</v>
      </c>
      <c r="W10" s="15">
        <v>1</v>
      </c>
      <c r="X10" s="15">
        <v>0</v>
      </c>
      <c r="Y10" s="15">
        <f t="shared" si="0"/>
        <v>160</v>
      </c>
      <c r="Z10" s="15">
        <v>19</v>
      </c>
      <c r="AA10" s="19">
        <f t="shared" si="1"/>
        <v>0.47499999999999998</v>
      </c>
      <c r="AB10" s="15">
        <v>0</v>
      </c>
      <c r="AC10" s="19">
        <f t="shared" si="2"/>
        <v>0</v>
      </c>
      <c r="AD10" s="20">
        <f t="shared" si="3"/>
        <v>0.47499999999999998</v>
      </c>
    </row>
    <row r="11" spans="1:30">
      <c r="A11" s="13"/>
      <c r="B11" s="14"/>
      <c r="C11" s="15"/>
      <c r="D11" s="15"/>
      <c r="E11" s="15"/>
      <c r="F11" s="15"/>
      <c r="G11" s="15"/>
      <c r="H11" s="15"/>
      <c r="I11" s="17" t="e">
        <f t="shared" si="4"/>
        <v>#DIV/0!</v>
      </c>
      <c r="J11" s="17" t="e">
        <f t="shared" si="5"/>
        <v>#DIV/0!</v>
      </c>
      <c r="K11" s="17" t="e">
        <f t="shared" si="6"/>
        <v>#DIV/0!</v>
      </c>
      <c r="L11" s="17">
        <f>H10/E10</f>
        <v>23.3</v>
      </c>
      <c r="M11" s="18" t="e">
        <f t="shared" si="8"/>
        <v>#DIV/0!</v>
      </c>
      <c r="N11" s="18" t="e">
        <f t="shared" si="8"/>
        <v>#DIV/0!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 t="e">
        <f t="shared" si="0"/>
        <v>#DIV/0!</v>
      </c>
      <c r="Z11" s="15"/>
      <c r="AA11" s="19" t="e">
        <f t="shared" si="1"/>
        <v>#DIV/0!</v>
      </c>
      <c r="AB11" s="15"/>
      <c r="AC11" s="19" t="e">
        <f t="shared" si="2"/>
        <v>#DIV/0!</v>
      </c>
      <c r="AD11" s="20" t="e">
        <f t="shared" si="3"/>
        <v>#DIV/0!</v>
      </c>
    </row>
    <row r="12" spans="1:30" ht="14">
      <c r="A12" s="21" t="s">
        <v>32</v>
      </c>
      <c r="B12" s="22">
        <f t="shared" ref="B12:H12" si="9">SUM(B3:B11)</f>
        <v>8</v>
      </c>
      <c r="C12" s="23">
        <f t="shared" si="9"/>
        <v>2039</v>
      </c>
      <c r="D12" s="23">
        <f t="shared" si="9"/>
        <v>1638</v>
      </c>
      <c r="E12" s="23">
        <f t="shared" si="9"/>
        <v>49</v>
      </c>
      <c r="F12" s="23">
        <f t="shared" si="9"/>
        <v>67</v>
      </c>
      <c r="G12" s="23">
        <f t="shared" si="9"/>
        <v>2354</v>
      </c>
      <c r="H12" s="23">
        <f t="shared" si="9"/>
        <v>1829</v>
      </c>
      <c r="I12" s="24">
        <f t="shared" si="4"/>
        <v>30.432835820895523</v>
      </c>
      <c r="J12" s="24">
        <f t="shared" si="5"/>
        <v>33.428571428571431</v>
      </c>
      <c r="K12" s="24">
        <f t="shared" si="6"/>
        <v>35.134328358208954</v>
      </c>
      <c r="L12" s="24">
        <f t="shared" ref="L12" si="10">H12/E12</f>
        <v>37.326530612244895</v>
      </c>
      <c r="M12" s="25">
        <f t="shared" si="8"/>
        <v>5.1971112999150382</v>
      </c>
      <c r="N12" s="25">
        <f t="shared" si="8"/>
        <v>5.3734281027884094</v>
      </c>
      <c r="O12" s="23">
        <f>SUM(O3:O11)</f>
        <v>5</v>
      </c>
      <c r="P12" s="23">
        <f>SUM(P3:P11)</f>
        <v>7</v>
      </c>
      <c r="Q12" s="23">
        <f>SUM(Q3:Q11)</f>
        <v>3</v>
      </c>
      <c r="R12" s="23">
        <f>SUM(R3:R11)</f>
        <v>4</v>
      </c>
      <c r="S12" s="23">
        <f t="shared" ref="S12:X12" si="11">SUM(S3:S11)</f>
        <v>9</v>
      </c>
      <c r="T12" s="23">
        <f t="shared" si="11"/>
        <v>7</v>
      </c>
      <c r="U12" s="23">
        <f t="shared" si="11"/>
        <v>2</v>
      </c>
      <c r="V12" s="23">
        <f t="shared" si="11"/>
        <v>4</v>
      </c>
      <c r="W12" s="23">
        <f t="shared" si="11"/>
        <v>11</v>
      </c>
      <c r="X12" s="23">
        <f t="shared" si="11"/>
        <v>6</v>
      </c>
      <c r="Y12" s="22">
        <f t="shared" si="0"/>
        <v>254.875</v>
      </c>
      <c r="Z12" s="23">
        <f>SUM(Z3:Z11)</f>
        <v>169</v>
      </c>
      <c r="AA12" s="26">
        <f t="shared" si="1"/>
        <v>0.33153506620892592</v>
      </c>
      <c r="AB12" s="23">
        <f>SUM(AB3:AB11)</f>
        <v>38</v>
      </c>
      <c r="AC12" s="26">
        <f t="shared" si="2"/>
        <v>0.1118195193722413</v>
      </c>
      <c r="AD12" s="27">
        <f t="shared" si="3"/>
        <v>0.44335458558116725</v>
      </c>
    </row>
    <row r="13" spans="1:30" ht="14">
      <c r="A13" s="28"/>
      <c r="B13" s="29"/>
      <c r="C13" s="30"/>
      <c r="D13" s="30"/>
      <c r="E13" s="30"/>
      <c r="F13" s="30"/>
      <c r="G13" s="30"/>
      <c r="H13" s="30"/>
      <c r="I13" s="31"/>
      <c r="J13" s="31"/>
      <c r="K13" s="31"/>
      <c r="L13" s="31"/>
      <c r="M13" s="32"/>
      <c r="N13" s="32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29"/>
      <c r="Z13" s="30"/>
      <c r="AA13" s="33"/>
      <c r="AB13" s="30"/>
      <c r="AC13" s="33"/>
      <c r="AD13" s="34"/>
    </row>
    <row r="14" spans="1:30">
      <c r="A14" s="35" t="s">
        <v>0</v>
      </c>
      <c r="B14" s="2" t="s">
        <v>1</v>
      </c>
      <c r="C14" s="3" t="s">
        <v>2</v>
      </c>
      <c r="D14" s="3" t="s">
        <v>2</v>
      </c>
      <c r="E14" s="4" t="s">
        <v>3</v>
      </c>
      <c r="F14" s="4" t="s">
        <v>4</v>
      </c>
      <c r="G14" s="3" t="s">
        <v>5</v>
      </c>
      <c r="H14" s="3" t="s">
        <v>5</v>
      </c>
      <c r="I14" s="3" t="s">
        <v>6</v>
      </c>
      <c r="J14" s="3" t="s">
        <v>6</v>
      </c>
      <c r="K14" s="3" t="s">
        <v>7</v>
      </c>
      <c r="L14" s="3" t="s">
        <v>7</v>
      </c>
      <c r="M14" s="3" t="s">
        <v>8</v>
      </c>
      <c r="N14" s="3" t="s">
        <v>8</v>
      </c>
      <c r="O14" s="5" t="s">
        <v>9</v>
      </c>
      <c r="P14" s="5" t="s">
        <v>10</v>
      </c>
      <c r="Q14" s="5" t="s">
        <v>11</v>
      </c>
      <c r="R14" s="5" t="s">
        <v>12</v>
      </c>
      <c r="S14" s="3" t="s">
        <v>13</v>
      </c>
      <c r="T14" s="3" t="s">
        <v>14</v>
      </c>
      <c r="U14" s="3" t="s">
        <v>15</v>
      </c>
      <c r="V14" s="3" t="s">
        <v>16</v>
      </c>
      <c r="W14" s="3" t="s">
        <v>17</v>
      </c>
      <c r="X14" s="3" t="s">
        <v>18</v>
      </c>
      <c r="Y14" s="3" t="s">
        <v>19</v>
      </c>
      <c r="Z14" s="2" t="s">
        <v>20</v>
      </c>
      <c r="AA14" s="2" t="s">
        <v>21</v>
      </c>
      <c r="AB14" s="2" t="s">
        <v>22</v>
      </c>
      <c r="AC14" s="2" t="s">
        <v>21</v>
      </c>
      <c r="AD14" s="2" t="s">
        <v>23</v>
      </c>
    </row>
    <row r="15" spans="1:30">
      <c r="A15" s="13"/>
      <c r="B15" s="7"/>
      <c r="C15" s="3" t="s">
        <v>24</v>
      </c>
      <c r="D15" s="3" t="s">
        <v>25</v>
      </c>
      <c r="E15" s="8" t="s">
        <v>26</v>
      </c>
      <c r="F15" s="8" t="s">
        <v>27</v>
      </c>
      <c r="G15" s="3" t="s">
        <v>28</v>
      </c>
      <c r="H15" s="3" t="s">
        <v>29</v>
      </c>
      <c r="I15" s="3" t="s">
        <v>24</v>
      </c>
      <c r="J15" s="3" t="s">
        <v>25</v>
      </c>
      <c r="K15" s="3" t="s">
        <v>30</v>
      </c>
      <c r="L15" s="3" t="s">
        <v>31</v>
      </c>
      <c r="M15" s="3" t="s">
        <v>24</v>
      </c>
      <c r="N15" s="3" t="s">
        <v>25</v>
      </c>
      <c r="O15" s="9"/>
      <c r="P15" s="9"/>
      <c r="Q15" s="9"/>
      <c r="R15" s="9"/>
      <c r="S15" s="10"/>
      <c r="T15" s="10"/>
      <c r="U15" s="10"/>
      <c r="V15" s="10"/>
      <c r="W15" s="10"/>
      <c r="X15" s="10"/>
      <c r="Y15" s="11"/>
      <c r="Z15" s="12"/>
      <c r="AA15" s="12"/>
      <c r="AB15" s="11"/>
      <c r="AC15" s="11"/>
      <c r="AD15" s="11"/>
    </row>
    <row r="16" spans="1:30">
      <c r="B16" s="14">
        <v>1</v>
      </c>
      <c r="C16" s="15">
        <v>202</v>
      </c>
      <c r="D16" s="15">
        <v>268</v>
      </c>
      <c r="E16" s="15">
        <v>7</v>
      </c>
      <c r="F16" s="15">
        <v>10</v>
      </c>
      <c r="G16" s="15">
        <v>270</v>
      </c>
      <c r="H16" s="15">
        <v>300</v>
      </c>
      <c r="I16" s="17">
        <f t="shared" si="4"/>
        <v>20.2</v>
      </c>
      <c r="J16" s="17">
        <f t="shared" si="5"/>
        <v>38.285714285714285</v>
      </c>
      <c r="K16" s="17">
        <f t="shared" si="6"/>
        <v>27</v>
      </c>
      <c r="L16" s="17">
        <f t="shared" ref="L16" si="12">H16/E16</f>
        <v>42.857142857142854</v>
      </c>
      <c r="M16" s="18">
        <f t="shared" ref="M16:N16" si="13">C16/(G16/6)</f>
        <v>4.4888888888888889</v>
      </c>
      <c r="N16" s="18">
        <f t="shared" si="13"/>
        <v>5.36</v>
      </c>
      <c r="O16" s="15">
        <v>0</v>
      </c>
      <c r="P16" s="15">
        <v>1</v>
      </c>
      <c r="Q16" s="15">
        <v>0</v>
      </c>
      <c r="R16" s="16">
        <v>0</v>
      </c>
      <c r="S16" s="16">
        <v>2</v>
      </c>
      <c r="T16" s="16">
        <v>3</v>
      </c>
      <c r="U16" s="16">
        <v>1</v>
      </c>
      <c r="V16" s="15">
        <v>0</v>
      </c>
      <c r="W16" s="15">
        <v>0</v>
      </c>
      <c r="X16" s="15">
        <v>2</v>
      </c>
      <c r="Y16" s="15">
        <f>C16/B16</f>
        <v>202</v>
      </c>
      <c r="Z16" s="15">
        <v>14</v>
      </c>
      <c r="AA16" s="19">
        <f>Z16*4/C16</f>
        <v>0.27722772277227725</v>
      </c>
      <c r="AB16" s="15">
        <v>2</v>
      </c>
      <c r="AC16" s="19">
        <f>AB16*6/C16</f>
        <v>5.9405940594059403E-2</v>
      </c>
      <c r="AD16" s="20">
        <f>AA16+AC16</f>
        <v>0.33663366336633666</v>
      </c>
    </row>
    <row r="17" spans="1:30">
      <c r="A17" s="13"/>
      <c r="B17" s="36"/>
      <c r="C17" s="15"/>
      <c r="D17" s="15">
        <v>205</v>
      </c>
      <c r="E17" s="15">
        <v>8</v>
      </c>
      <c r="F17" s="15"/>
      <c r="G17" s="15"/>
      <c r="H17" s="15">
        <v>276</v>
      </c>
      <c r="I17" s="17" t="e">
        <f t="shared" si="4"/>
        <v>#DIV/0!</v>
      </c>
      <c r="J17" s="17">
        <f t="shared" si="5"/>
        <v>25.625</v>
      </c>
      <c r="K17" s="17" t="e">
        <f t="shared" si="6"/>
        <v>#DIV/0!</v>
      </c>
      <c r="L17" s="17">
        <f t="shared" ref="L17:L22" si="14">H16/E16</f>
        <v>42.857142857142854</v>
      </c>
      <c r="M17" s="18" t="e">
        <f t="shared" si="8"/>
        <v>#DIV/0!</v>
      </c>
      <c r="N17" s="18">
        <f t="shared" si="8"/>
        <v>4.4565217391304346</v>
      </c>
      <c r="O17" s="15"/>
      <c r="P17" s="15"/>
      <c r="Q17" s="15"/>
      <c r="R17" s="16">
        <v>1</v>
      </c>
      <c r="S17" s="16">
        <v>0</v>
      </c>
      <c r="T17" s="16">
        <v>0</v>
      </c>
      <c r="U17" s="16">
        <v>0</v>
      </c>
      <c r="V17" s="15">
        <v>0</v>
      </c>
      <c r="W17" s="15">
        <v>0</v>
      </c>
      <c r="X17" s="15">
        <v>1</v>
      </c>
      <c r="Y17" s="15" t="e">
        <f t="shared" ref="Y17:Y24" si="15">C17/B17</f>
        <v>#DIV/0!</v>
      </c>
      <c r="Z17" s="15">
        <v>0</v>
      </c>
      <c r="AA17" s="19" t="e">
        <f t="shared" ref="AA17:AA24" si="16">Z17*4/C17</f>
        <v>#DIV/0!</v>
      </c>
      <c r="AB17" s="15">
        <v>0</v>
      </c>
      <c r="AC17" s="19" t="e">
        <f t="shared" ref="AC17:AC24" si="17">AB17*6/C17</f>
        <v>#DIV/0!</v>
      </c>
      <c r="AD17" s="20" t="e">
        <f t="shared" ref="AD17:AD24" si="18">AA17+AC17</f>
        <v>#DIV/0!</v>
      </c>
    </row>
    <row r="18" spans="1:30">
      <c r="A18" s="13"/>
      <c r="B18" s="14">
        <v>1</v>
      </c>
      <c r="C18" s="15">
        <v>170</v>
      </c>
      <c r="D18" s="15">
        <v>169</v>
      </c>
      <c r="E18" s="15">
        <v>10</v>
      </c>
      <c r="F18" s="15">
        <v>4</v>
      </c>
      <c r="G18" s="15">
        <v>228</v>
      </c>
      <c r="H18" s="15">
        <v>259</v>
      </c>
      <c r="I18" s="17">
        <f t="shared" si="4"/>
        <v>42.5</v>
      </c>
      <c r="J18" s="17">
        <f t="shared" si="5"/>
        <v>16.899999999999999</v>
      </c>
      <c r="K18" s="17">
        <f t="shared" si="6"/>
        <v>57</v>
      </c>
      <c r="L18" s="17">
        <f t="shared" si="14"/>
        <v>34.5</v>
      </c>
      <c r="M18" s="18">
        <f t="shared" si="8"/>
        <v>4.4736842105263159</v>
      </c>
      <c r="N18" s="18">
        <f t="shared" si="8"/>
        <v>3.9150579150579152</v>
      </c>
      <c r="O18" s="15">
        <v>0</v>
      </c>
      <c r="P18" s="15">
        <v>0</v>
      </c>
      <c r="Q18" s="15">
        <v>0</v>
      </c>
      <c r="R18" s="16">
        <v>0</v>
      </c>
      <c r="S18" s="16">
        <v>1</v>
      </c>
      <c r="T18" s="16">
        <v>0</v>
      </c>
      <c r="U18" s="16">
        <v>0</v>
      </c>
      <c r="V18" s="15">
        <v>0</v>
      </c>
      <c r="W18" s="15">
        <v>1</v>
      </c>
      <c r="X18" s="15">
        <v>0</v>
      </c>
      <c r="Y18" s="15">
        <f t="shared" si="15"/>
        <v>170</v>
      </c>
      <c r="Z18" s="15">
        <v>21</v>
      </c>
      <c r="AA18" s="19">
        <f t="shared" si="16"/>
        <v>0.49411764705882355</v>
      </c>
      <c r="AB18" s="15">
        <v>0</v>
      </c>
      <c r="AC18" s="19">
        <f t="shared" si="17"/>
        <v>0</v>
      </c>
      <c r="AD18" s="20">
        <f t="shared" si="18"/>
        <v>0.49411764705882355</v>
      </c>
    </row>
    <row r="19" spans="1:30">
      <c r="A19" s="13" t="s">
        <v>34</v>
      </c>
      <c r="B19" s="14"/>
      <c r="C19" s="15"/>
      <c r="D19" s="15"/>
      <c r="E19" s="15"/>
      <c r="F19" s="15"/>
      <c r="G19" s="15"/>
      <c r="H19" s="15"/>
      <c r="I19" s="17" t="e">
        <f t="shared" si="4"/>
        <v>#DIV/0!</v>
      </c>
      <c r="J19" s="17" t="e">
        <f t="shared" si="5"/>
        <v>#DIV/0!</v>
      </c>
      <c r="K19" s="17" t="e">
        <f t="shared" si="6"/>
        <v>#DIV/0!</v>
      </c>
      <c r="L19" s="17">
        <f t="shared" si="14"/>
        <v>25.9</v>
      </c>
      <c r="M19" s="18" t="e">
        <f t="shared" si="8"/>
        <v>#DIV/0!</v>
      </c>
      <c r="N19" s="18" t="e">
        <f t="shared" si="8"/>
        <v>#DIV/0!</v>
      </c>
      <c r="O19" s="15"/>
      <c r="P19" s="15"/>
      <c r="Q19" s="15"/>
      <c r="R19" s="16"/>
      <c r="S19" s="16"/>
      <c r="T19" s="16"/>
      <c r="U19" s="16"/>
      <c r="V19" s="15"/>
      <c r="W19" s="15"/>
      <c r="X19" s="15"/>
      <c r="Y19" s="15" t="e">
        <f t="shared" si="15"/>
        <v>#DIV/0!</v>
      </c>
      <c r="Z19" s="15"/>
      <c r="AA19" s="19" t="e">
        <f t="shared" si="16"/>
        <v>#DIV/0!</v>
      </c>
      <c r="AB19" s="15"/>
      <c r="AC19" s="19" t="e">
        <f t="shared" si="17"/>
        <v>#DIV/0!</v>
      </c>
      <c r="AD19" s="20" t="e">
        <f t="shared" si="18"/>
        <v>#DIV/0!</v>
      </c>
    </row>
    <row r="20" spans="1:30">
      <c r="A20" s="13"/>
      <c r="B20" s="14">
        <v>1</v>
      </c>
      <c r="C20" s="84">
        <v>294</v>
      </c>
      <c r="D20" s="15">
        <v>291</v>
      </c>
      <c r="E20" s="15">
        <v>5</v>
      </c>
      <c r="F20" s="15">
        <v>3</v>
      </c>
      <c r="G20" s="15">
        <v>297</v>
      </c>
      <c r="H20" s="15">
        <v>300</v>
      </c>
      <c r="I20" s="17">
        <f t="shared" si="4"/>
        <v>98</v>
      </c>
      <c r="J20" s="17">
        <f t="shared" si="5"/>
        <v>58.2</v>
      </c>
      <c r="K20" s="17">
        <f t="shared" si="6"/>
        <v>99</v>
      </c>
      <c r="L20" s="17" t="e">
        <f t="shared" si="14"/>
        <v>#DIV/0!</v>
      </c>
      <c r="M20" s="18">
        <f t="shared" si="8"/>
        <v>5.9393939393939394</v>
      </c>
      <c r="N20" s="18">
        <f t="shared" si="8"/>
        <v>5.82</v>
      </c>
      <c r="O20" s="15">
        <v>1</v>
      </c>
      <c r="P20" s="15">
        <v>1</v>
      </c>
      <c r="Q20" s="15">
        <v>2</v>
      </c>
      <c r="R20" s="15">
        <v>1</v>
      </c>
      <c r="S20" s="15">
        <v>0</v>
      </c>
      <c r="T20" s="15">
        <v>0</v>
      </c>
      <c r="U20" s="15">
        <v>1</v>
      </c>
      <c r="V20" s="15">
        <v>1</v>
      </c>
      <c r="W20" s="15">
        <v>0</v>
      </c>
      <c r="X20" s="15">
        <v>0</v>
      </c>
      <c r="Y20" s="15">
        <f t="shared" si="15"/>
        <v>294</v>
      </c>
      <c r="Z20" s="15">
        <v>27</v>
      </c>
      <c r="AA20" s="19">
        <f t="shared" si="16"/>
        <v>0.36734693877551022</v>
      </c>
      <c r="AB20" s="15">
        <v>2</v>
      </c>
      <c r="AC20" s="19">
        <f t="shared" si="17"/>
        <v>4.0816326530612242E-2</v>
      </c>
      <c r="AD20" s="20">
        <f t="shared" si="18"/>
        <v>0.40816326530612246</v>
      </c>
    </row>
    <row r="21" spans="1:30">
      <c r="A21" s="13"/>
      <c r="B21" s="14">
        <v>1</v>
      </c>
      <c r="C21" s="15">
        <v>124</v>
      </c>
      <c r="D21" s="15">
        <v>123</v>
      </c>
      <c r="E21" s="15">
        <v>10</v>
      </c>
      <c r="F21" s="15">
        <v>2</v>
      </c>
      <c r="G21" s="15">
        <v>164</v>
      </c>
      <c r="H21" s="15">
        <v>193</v>
      </c>
      <c r="I21" s="17">
        <f t="shared" si="4"/>
        <v>62</v>
      </c>
      <c r="J21" s="17">
        <f t="shared" si="5"/>
        <v>12.3</v>
      </c>
      <c r="K21" s="17">
        <f t="shared" si="6"/>
        <v>82</v>
      </c>
      <c r="L21" s="17">
        <f t="shared" si="14"/>
        <v>60</v>
      </c>
      <c r="M21" s="18">
        <f t="shared" si="8"/>
        <v>4.536585365853659</v>
      </c>
      <c r="N21" s="18">
        <f t="shared" si="8"/>
        <v>3.823834196891192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1</v>
      </c>
      <c r="X21" s="15">
        <v>1</v>
      </c>
      <c r="Y21" s="15">
        <f t="shared" si="15"/>
        <v>124</v>
      </c>
      <c r="Z21" s="15">
        <v>14</v>
      </c>
      <c r="AA21" s="19">
        <f t="shared" si="16"/>
        <v>0.45161290322580644</v>
      </c>
      <c r="AB21" s="15">
        <v>4</v>
      </c>
      <c r="AC21" s="19">
        <f t="shared" si="17"/>
        <v>0.19354838709677419</v>
      </c>
      <c r="AD21" s="20">
        <f t="shared" si="18"/>
        <v>0.64516129032258063</v>
      </c>
    </row>
    <row r="22" spans="1:30">
      <c r="A22" s="13"/>
      <c r="B22" s="14">
        <v>1</v>
      </c>
      <c r="C22" s="15">
        <v>238</v>
      </c>
      <c r="D22" s="15">
        <v>234</v>
      </c>
      <c r="E22" s="15">
        <v>9</v>
      </c>
      <c r="F22" s="15">
        <v>6</v>
      </c>
      <c r="G22" s="15">
        <v>267</v>
      </c>
      <c r="H22" s="15">
        <v>300</v>
      </c>
      <c r="I22" s="17">
        <f t="shared" si="4"/>
        <v>39.666666666666664</v>
      </c>
      <c r="J22" s="17">
        <f t="shared" si="5"/>
        <v>26</v>
      </c>
      <c r="K22" s="17">
        <f t="shared" si="6"/>
        <v>44.5</v>
      </c>
      <c r="L22" s="17">
        <f t="shared" si="14"/>
        <v>19.3</v>
      </c>
      <c r="M22" s="18">
        <f t="shared" si="8"/>
        <v>5.3483146067415728</v>
      </c>
      <c r="N22" s="18">
        <f t="shared" si="8"/>
        <v>4.68</v>
      </c>
      <c r="O22" s="15">
        <v>0</v>
      </c>
      <c r="P22" s="15">
        <v>1</v>
      </c>
      <c r="Q22" s="15">
        <v>0</v>
      </c>
      <c r="R22" s="15">
        <v>0</v>
      </c>
      <c r="S22" s="15">
        <v>2</v>
      </c>
      <c r="T22" s="15">
        <v>2</v>
      </c>
      <c r="U22" s="15">
        <v>1</v>
      </c>
      <c r="V22" s="15">
        <v>0</v>
      </c>
      <c r="W22" s="15">
        <v>1</v>
      </c>
      <c r="X22" s="15">
        <v>2</v>
      </c>
      <c r="Y22" s="15">
        <f t="shared" si="15"/>
        <v>238</v>
      </c>
      <c r="Z22" s="15">
        <v>33</v>
      </c>
      <c r="AA22" s="19">
        <f t="shared" si="16"/>
        <v>0.55462184873949583</v>
      </c>
      <c r="AB22" s="15">
        <v>0</v>
      </c>
      <c r="AC22" s="19">
        <f t="shared" si="17"/>
        <v>0</v>
      </c>
      <c r="AD22" s="20">
        <f t="shared" si="18"/>
        <v>0.55462184873949583</v>
      </c>
    </row>
    <row r="23" spans="1:30">
      <c r="A23" s="13" t="s">
        <v>34</v>
      </c>
      <c r="B23" s="37"/>
      <c r="C23" s="16">
        <v>16</v>
      </c>
      <c r="D23" s="16">
        <v>230</v>
      </c>
      <c r="E23" s="16">
        <v>10</v>
      </c>
      <c r="F23" s="16">
        <v>0</v>
      </c>
      <c r="G23" s="16">
        <v>30</v>
      </c>
      <c r="H23" s="16">
        <v>276</v>
      </c>
      <c r="I23" s="17" t="e">
        <f t="shared" si="4"/>
        <v>#DIV/0!</v>
      </c>
      <c r="J23" s="17">
        <f t="shared" si="5"/>
        <v>23</v>
      </c>
      <c r="K23" s="17" t="e">
        <f t="shared" si="6"/>
        <v>#DIV/0!</v>
      </c>
      <c r="L23" s="17">
        <f>H23/E23</f>
        <v>27.6</v>
      </c>
      <c r="M23" s="18">
        <f t="shared" si="8"/>
        <v>3.2</v>
      </c>
      <c r="N23" s="18">
        <f t="shared" si="8"/>
        <v>5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2</v>
      </c>
      <c r="U23" s="15">
        <v>0</v>
      </c>
      <c r="V23" s="15">
        <v>0</v>
      </c>
      <c r="W23" s="15">
        <v>0</v>
      </c>
      <c r="X23" s="15">
        <v>1</v>
      </c>
      <c r="Y23" s="15" t="e">
        <f t="shared" si="15"/>
        <v>#DIV/0!</v>
      </c>
      <c r="Z23" s="15">
        <v>2</v>
      </c>
      <c r="AA23" s="19">
        <f t="shared" si="16"/>
        <v>0.5</v>
      </c>
      <c r="AB23" s="15">
        <v>0</v>
      </c>
      <c r="AC23" s="19">
        <f t="shared" si="17"/>
        <v>0</v>
      </c>
      <c r="AD23" s="20">
        <f t="shared" si="18"/>
        <v>0.5</v>
      </c>
    </row>
    <row r="24" spans="1:30">
      <c r="A24" s="13"/>
      <c r="B24" s="14">
        <v>1</v>
      </c>
      <c r="C24" s="84">
        <v>285</v>
      </c>
      <c r="D24" s="15">
        <v>282</v>
      </c>
      <c r="E24" s="15">
        <v>8</v>
      </c>
      <c r="F24" s="15">
        <v>8</v>
      </c>
      <c r="G24" s="15">
        <v>299</v>
      </c>
      <c r="H24" s="15">
        <v>300</v>
      </c>
      <c r="I24" s="17">
        <f t="shared" si="4"/>
        <v>35.625</v>
      </c>
      <c r="J24" s="17">
        <f t="shared" si="5"/>
        <v>35.25</v>
      </c>
      <c r="K24" s="17">
        <f t="shared" si="6"/>
        <v>37.375</v>
      </c>
      <c r="L24" s="17">
        <f>H24/E24</f>
        <v>37.5</v>
      </c>
      <c r="M24" s="18">
        <f t="shared" si="8"/>
        <v>5.719063545150501</v>
      </c>
      <c r="N24" s="18">
        <f t="shared" si="8"/>
        <v>5.64</v>
      </c>
      <c r="O24" s="15">
        <v>1</v>
      </c>
      <c r="P24" s="15">
        <v>1</v>
      </c>
      <c r="Q24" s="15">
        <v>0</v>
      </c>
      <c r="R24" s="15">
        <v>1</v>
      </c>
      <c r="S24" s="15">
        <v>2</v>
      </c>
      <c r="T24" s="15">
        <v>1</v>
      </c>
      <c r="U24" s="15">
        <v>1</v>
      </c>
      <c r="V24" s="15">
        <v>1</v>
      </c>
      <c r="W24" s="15">
        <v>2</v>
      </c>
      <c r="X24" s="15">
        <v>1</v>
      </c>
      <c r="Y24" s="15">
        <f t="shared" si="15"/>
        <v>285</v>
      </c>
      <c r="Z24" s="15">
        <v>23</v>
      </c>
      <c r="AA24" s="19">
        <f t="shared" si="16"/>
        <v>0.32280701754385965</v>
      </c>
      <c r="AB24" s="15">
        <v>7</v>
      </c>
      <c r="AC24" s="19">
        <f t="shared" si="17"/>
        <v>0.14736842105263157</v>
      </c>
      <c r="AD24" s="20">
        <f t="shared" si="18"/>
        <v>0.47017543859649125</v>
      </c>
    </row>
    <row r="25" spans="1:30">
      <c r="A25" s="13"/>
      <c r="B25" s="14"/>
      <c r="C25" s="15"/>
      <c r="D25" s="15"/>
      <c r="E25" s="15"/>
      <c r="F25" s="15"/>
      <c r="G25" s="15"/>
      <c r="H25" s="15"/>
      <c r="I25" s="17" t="e">
        <f t="shared" si="4"/>
        <v>#DIV/0!</v>
      </c>
      <c r="J25" s="17" t="e">
        <f t="shared" si="5"/>
        <v>#DIV/0!</v>
      </c>
      <c r="K25" s="17" t="e">
        <f t="shared" si="6"/>
        <v>#DIV/0!</v>
      </c>
      <c r="L25" s="17">
        <f>H24/E24</f>
        <v>37.5</v>
      </c>
      <c r="M25" s="18" t="e">
        <f t="shared" si="8"/>
        <v>#DIV/0!</v>
      </c>
      <c r="N25" s="18" t="e">
        <f t="shared" si="8"/>
        <v>#DIV/0!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 t="e">
        <f t="shared" ref="Y25:Y77" si="19">C25/B25</f>
        <v>#DIV/0!</v>
      </c>
      <c r="Z25" s="15"/>
      <c r="AA25" s="19" t="e">
        <f t="shared" si="1"/>
        <v>#DIV/0!</v>
      </c>
      <c r="AB25" s="15"/>
      <c r="AC25" s="19" t="e">
        <f t="shared" si="2"/>
        <v>#DIV/0!</v>
      </c>
      <c r="AD25" s="20" t="e">
        <f t="shared" si="3"/>
        <v>#DIV/0!</v>
      </c>
    </row>
    <row r="26" spans="1:30" ht="14">
      <c r="A26" s="21" t="s">
        <v>32</v>
      </c>
      <c r="B26" s="22">
        <f t="shared" ref="B26:H26" si="20">SUM(B16:B25)</f>
        <v>6</v>
      </c>
      <c r="C26" s="23">
        <f t="shared" si="20"/>
        <v>1329</v>
      </c>
      <c r="D26" s="23">
        <f t="shared" si="20"/>
        <v>1802</v>
      </c>
      <c r="E26" s="23">
        <f t="shared" si="20"/>
        <v>67</v>
      </c>
      <c r="F26" s="23">
        <f t="shared" si="20"/>
        <v>33</v>
      </c>
      <c r="G26" s="23">
        <f t="shared" si="20"/>
        <v>1555</v>
      </c>
      <c r="H26" s="23">
        <f t="shared" si="20"/>
        <v>2204</v>
      </c>
      <c r="I26" s="24">
        <f t="shared" si="4"/>
        <v>40.272727272727273</v>
      </c>
      <c r="J26" s="24">
        <f t="shared" si="5"/>
        <v>26.895522388059703</v>
      </c>
      <c r="K26" s="24">
        <f t="shared" si="6"/>
        <v>47.121212121212125</v>
      </c>
      <c r="L26" s="24">
        <f>H26/E26</f>
        <v>32.895522388059703</v>
      </c>
      <c r="M26" s="25">
        <f t="shared" si="8"/>
        <v>5.1279742765273308</v>
      </c>
      <c r="N26" s="25">
        <f t="shared" si="8"/>
        <v>4.9056261343012704</v>
      </c>
      <c r="O26" s="23">
        <f t="shared" ref="O26:X26" si="21">SUM(O16:O25)</f>
        <v>2</v>
      </c>
      <c r="P26" s="23">
        <f t="shared" si="21"/>
        <v>4</v>
      </c>
      <c r="Q26" s="23">
        <f t="shared" si="21"/>
        <v>2</v>
      </c>
      <c r="R26" s="23">
        <f t="shared" si="21"/>
        <v>3</v>
      </c>
      <c r="S26" s="23">
        <f t="shared" si="21"/>
        <v>7</v>
      </c>
      <c r="T26" s="23">
        <f t="shared" si="21"/>
        <v>8</v>
      </c>
      <c r="U26" s="23">
        <f t="shared" si="21"/>
        <v>4</v>
      </c>
      <c r="V26" s="23">
        <f t="shared" si="21"/>
        <v>2</v>
      </c>
      <c r="W26" s="23">
        <f t="shared" si="21"/>
        <v>5</v>
      </c>
      <c r="X26" s="23">
        <f t="shared" si="21"/>
        <v>8</v>
      </c>
      <c r="Y26" s="22">
        <f t="shared" si="19"/>
        <v>221.5</v>
      </c>
      <c r="Z26" s="23">
        <f>SUM(Z16:Z25)</f>
        <v>134</v>
      </c>
      <c r="AA26" s="26">
        <f t="shared" si="1"/>
        <v>0.40331075996990218</v>
      </c>
      <c r="AB26" s="23">
        <f>SUM(AB16:AB25)</f>
        <v>15</v>
      </c>
      <c r="AC26" s="26">
        <f t="shared" si="2"/>
        <v>6.772009029345373E-2</v>
      </c>
      <c r="AD26" s="27">
        <f t="shared" si="3"/>
        <v>0.47103085026335589</v>
      </c>
    </row>
    <row r="27" spans="1:30">
      <c r="A27" s="35" t="s">
        <v>35</v>
      </c>
      <c r="B27" s="2" t="s">
        <v>1</v>
      </c>
      <c r="C27" s="3" t="s">
        <v>2</v>
      </c>
      <c r="D27" s="3" t="s">
        <v>2</v>
      </c>
      <c r="E27" s="4" t="s">
        <v>3</v>
      </c>
      <c r="F27" s="4" t="s">
        <v>4</v>
      </c>
      <c r="G27" s="3" t="s">
        <v>5</v>
      </c>
      <c r="H27" s="3" t="s">
        <v>5</v>
      </c>
      <c r="I27" s="3" t="s">
        <v>6</v>
      </c>
      <c r="J27" s="3" t="s">
        <v>6</v>
      </c>
      <c r="K27" s="3" t="s">
        <v>7</v>
      </c>
      <c r="L27" s="3" t="s">
        <v>7</v>
      </c>
      <c r="M27" s="3" t="s">
        <v>8</v>
      </c>
      <c r="N27" s="3" t="s">
        <v>8</v>
      </c>
      <c r="O27" s="5" t="s">
        <v>9</v>
      </c>
      <c r="P27" s="5" t="s">
        <v>10</v>
      </c>
      <c r="Q27" s="5" t="s">
        <v>11</v>
      </c>
      <c r="R27" s="5" t="s">
        <v>12</v>
      </c>
      <c r="S27" s="3" t="s">
        <v>13</v>
      </c>
      <c r="T27" s="3" t="s">
        <v>14</v>
      </c>
      <c r="U27" s="3" t="s">
        <v>15</v>
      </c>
      <c r="V27" s="3" t="s">
        <v>16</v>
      </c>
      <c r="W27" s="3" t="s">
        <v>17</v>
      </c>
      <c r="X27" s="3" t="s">
        <v>18</v>
      </c>
      <c r="Y27" s="3" t="s">
        <v>19</v>
      </c>
      <c r="Z27" s="2" t="s">
        <v>20</v>
      </c>
      <c r="AA27" s="2" t="s">
        <v>21</v>
      </c>
      <c r="AB27" s="2" t="s">
        <v>22</v>
      </c>
      <c r="AC27" s="2" t="s">
        <v>21</v>
      </c>
      <c r="AD27" s="2" t="s">
        <v>23</v>
      </c>
    </row>
    <row r="28" spans="1:30">
      <c r="A28" s="38"/>
      <c r="B28" s="7"/>
      <c r="C28" s="3" t="s">
        <v>24</v>
      </c>
      <c r="D28" s="3" t="s">
        <v>25</v>
      </c>
      <c r="E28" s="8" t="s">
        <v>26</v>
      </c>
      <c r="F28" s="8" t="s">
        <v>27</v>
      </c>
      <c r="G28" s="3" t="s">
        <v>28</v>
      </c>
      <c r="H28" s="3" t="s">
        <v>29</v>
      </c>
      <c r="I28" s="3" t="s">
        <v>24</v>
      </c>
      <c r="J28" s="3" t="s">
        <v>25</v>
      </c>
      <c r="K28" s="3" t="s">
        <v>30</v>
      </c>
      <c r="L28" s="3" t="s">
        <v>31</v>
      </c>
      <c r="M28" s="3" t="s">
        <v>24</v>
      </c>
      <c r="N28" s="3" t="s">
        <v>25</v>
      </c>
      <c r="O28" s="9"/>
      <c r="P28" s="9"/>
      <c r="Q28" s="9"/>
      <c r="R28" s="9"/>
      <c r="S28" s="10"/>
      <c r="T28" s="10"/>
      <c r="U28" s="10"/>
      <c r="V28" s="10"/>
      <c r="W28" s="10"/>
      <c r="X28" s="10"/>
      <c r="Y28" s="11"/>
      <c r="Z28" s="12"/>
      <c r="AA28" s="12"/>
      <c r="AB28" s="11"/>
      <c r="AC28" s="11"/>
      <c r="AD28" s="11"/>
    </row>
    <row r="29" spans="1:30">
      <c r="A29" s="13"/>
      <c r="B29" s="36">
        <v>1</v>
      </c>
      <c r="C29" s="86">
        <v>249</v>
      </c>
      <c r="D29" s="15">
        <v>177</v>
      </c>
      <c r="E29" s="15">
        <v>10</v>
      </c>
      <c r="F29" s="15">
        <v>10</v>
      </c>
      <c r="G29" s="15">
        <v>298</v>
      </c>
      <c r="H29" s="15">
        <v>266</v>
      </c>
      <c r="I29" s="17">
        <f t="shared" si="4"/>
        <v>24.9</v>
      </c>
      <c r="J29" s="17">
        <f t="shared" si="5"/>
        <v>17.7</v>
      </c>
      <c r="K29" s="17">
        <f t="shared" si="6"/>
        <v>29.8</v>
      </c>
      <c r="L29" s="17">
        <f>H26/E26</f>
        <v>32.895522388059703</v>
      </c>
      <c r="M29" s="18">
        <f t="shared" si="8"/>
        <v>5.0134228187919465</v>
      </c>
      <c r="N29" s="18">
        <f t="shared" si="8"/>
        <v>3.9924812030075185</v>
      </c>
      <c r="O29" s="15">
        <v>0</v>
      </c>
      <c r="P29" s="15">
        <v>1</v>
      </c>
      <c r="Q29" s="15">
        <v>0</v>
      </c>
      <c r="R29" s="16">
        <v>0</v>
      </c>
      <c r="S29" s="16">
        <v>0</v>
      </c>
      <c r="T29" s="16">
        <v>1</v>
      </c>
      <c r="U29" s="16">
        <v>0</v>
      </c>
      <c r="V29" s="16">
        <v>0</v>
      </c>
      <c r="W29" s="16">
        <v>3</v>
      </c>
      <c r="X29" s="16">
        <v>1</v>
      </c>
      <c r="Y29" s="15">
        <f>C29/B29</f>
        <v>249</v>
      </c>
      <c r="Z29" s="15">
        <v>20</v>
      </c>
      <c r="AA29" s="19">
        <f>Z29*4/C29</f>
        <v>0.32128514056224899</v>
      </c>
      <c r="AB29" s="15">
        <v>7</v>
      </c>
      <c r="AC29" s="19">
        <f>AB29*6/C29</f>
        <v>0.16867469879518071</v>
      </c>
      <c r="AD29" s="20">
        <f>AA29+AC29</f>
        <v>0.48995983935742971</v>
      </c>
    </row>
    <row r="30" spans="1:30">
      <c r="A30" s="13"/>
      <c r="B30" s="14">
        <v>1</v>
      </c>
      <c r="C30" s="86">
        <v>244</v>
      </c>
      <c r="D30" s="15">
        <v>241</v>
      </c>
      <c r="E30" s="15">
        <v>10</v>
      </c>
      <c r="F30" s="15">
        <v>4</v>
      </c>
      <c r="G30" s="15">
        <v>288</v>
      </c>
      <c r="H30" s="15">
        <v>297</v>
      </c>
      <c r="I30" s="17">
        <f t="shared" si="4"/>
        <v>61</v>
      </c>
      <c r="J30" s="17">
        <f t="shared" si="5"/>
        <v>24.1</v>
      </c>
      <c r="K30" s="17">
        <f t="shared" si="6"/>
        <v>72</v>
      </c>
      <c r="L30" s="17">
        <f t="shared" ref="L30:L34" si="22">H29/E29</f>
        <v>26.6</v>
      </c>
      <c r="M30" s="18">
        <f t="shared" si="8"/>
        <v>5.083333333333333</v>
      </c>
      <c r="N30" s="18">
        <f t="shared" si="8"/>
        <v>4.8686868686868685</v>
      </c>
      <c r="O30" s="15">
        <v>0</v>
      </c>
      <c r="P30" s="15">
        <v>1</v>
      </c>
      <c r="Q30" s="15">
        <v>0</v>
      </c>
      <c r="R30" s="16">
        <v>0</v>
      </c>
      <c r="S30" s="16">
        <v>1</v>
      </c>
      <c r="T30" s="16">
        <v>2</v>
      </c>
      <c r="U30" s="16">
        <v>0</v>
      </c>
      <c r="V30" s="16">
        <v>0</v>
      </c>
      <c r="W30" s="16">
        <v>3</v>
      </c>
      <c r="X30" s="16">
        <v>1</v>
      </c>
      <c r="Y30" s="15">
        <f t="shared" ref="Y30:Y38" si="23">C30/B30</f>
        <v>244</v>
      </c>
      <c r="Z30" s="15">
        <v>16</v>
      </c>
      <c r="AA30" s="19">
        <f t="shared" ref="AA30:AA38" si="24">Z30*4/C30</f>
        <v>0.26229508196721313</v>
      </c>
      <c r="AB30" s="15">
        <v>7</v>
      </c>
      <c r="AC30" s="19">
        <f t="shared" ref="AC30:AC38" si="25">AB30*6/C30</f>
        <v>0.1721311475409836</v>
      </c>
      <c r="AD30" s="20">
        <f t="shared" ref="AD30:AD38" si="26">AA30+AC30</f>
        <v>0.43442622950819676</v>
      </c>
    </row>
    <row r="31" spans="1:30">
      <c r="A31" s="13"/>
      <c r="B31" s="14">
        <v>1</v>
      </c>
      <c r="C31" s="87">
        <v>303</v>
      </c>
      <c r="D31" s="15">
        <v>302</v>
      </c>
      <c r="E31" s="15">
        <v>6</v>
      </c>
      <c r="F31" s="15">
        <v>8</v>
      </c>
      <c r="G31" s="15">
        <v>299</v>
      </c>
      <c r="H31" s="15">
        <v>300</v>
      </c>
      <c r="I31" s="17">
        <f t="shared" si="4"/>
        <v>37.875</v>
      </c>
      <c r="J31" s="17">
        <f t="shared" si="5"/>
        <v>50.333333333333336</v>
      </c>
      <c r="K31" s="17">
        <f t="shared" si="6"/>
        <v>37.375</v>
      </c>
      <c r="L31" s="17">
        <f t="shared" si="22"/>
        <v>29.7</v>
      </c>
      <c r="M31" s="18">
        <f t="shared" si="8"/>
        <v>6.080267558528428</v>
      </c>
      <c r="N31" s="18">
        <f t="shared" si="8"/>
        <v>6.04</v>
      </c>
      <c r="O31" s="15">
        <v>1</v>
      </c>
      <c r="P31" s="15">
        <v>1</v>
      </c>
      <c r="Q31" s="15">
        <v>1</v>
      </c>
      <c r="R31" s="16">
        <v>0</v>
      </c>
      <c r="S31" s="16">
        <v>0</v>
      </c>
      <c r="T31" s="16">
        <v>3</v>
      </c>
      <c r="U31" s="16">
        <v>0</v>
      </c>
      <c r="V31" s="16">
        <v>0</v>
      </c>
      <c r="W31" s="16">
        <v>2</v>
      </c>
      <c r="X31" s="16">
        <v>3</v>
      </c>
      <c r="Y31" s="15">
        <f t="shared" si="23"/>
        <v>303</v>
      </c>
      <c r="Z31" s="15">
        <v>21</v>
      </c>
      <c r="AA31" s="19">
        <f t="shared" si="24"/>
        <v>0.27722772277227725</v>
      </c>
      <c r="AB31" s="15">
        <v>8</v>
      </c>
      <c r="AC31" s="19">
        <f t="shared" si="25"/>
        <v>0.15841584158415842</v>
      </c>
      <c r="AD31" s="20">
        <f t="shared" si="26"/>
        <v>0.4356435643564357</v>
      </c>
    </row>
    <row r="32" spans="1:30">
      <c r="A32" s="13"/>
      <c r="B32" s="14">
        <v>1</v>
      </c>
      <c r="C32" s="15">
        <v>138</v>
      </c>
      <c r="D32" s="15">
        <v>239</v>
      </c>
      <c r="E32" s="15">
        <v>9</v>
      </c>
      <c r="F32" s="15">
        <v>5</v>
      </c>
      <c r="G32" s="15">
        <v>169</v>
      </c>
      <c r="H32" s="15">
        <v>300</v>
      </c>
      <c r="I32" s="17">
        <f t="shared" si="4"/>
        <v>27.6</v>
      </c>
      <c r="J32" s="17">
        <f t="shared" si="5"/>
        <v>26.555555555555557</v>
      </c>
      <c r="K32" s="17">
        <f t="shared" si="6"/>
        <v>33.799999999999997</v>
      </c>
      <c r="L32" s="17" t="e">
        <f>#REF!/#REF!</f>
        <v>#REF!</v>
      </c>
      <c r="M32" s="18">
        <f t="shared" si="8"/>
        <v>4.8994082840236688</v>
      </c>
      <c r="N32" s="18">
        <f t="shared" si="8"/>
        <v>4.78</v>
      </c>
      <c r="O32" s="15">
        <v>0</v>
      </c>
      <c r="P32" s="15">
        <v>0</v>
      </c>
      <c r="Q32" s="15">
        <v>0</v>
      </c>
      <c r="R32" s="15">
        <v>1</v>
      </c>
      <c r="S32" s="15">
        <v>2</v>
      </c>
      <c r="T32" s="15">
        <v>0</v>
      </c>
      <c r="U32" s="16">
        <v>0</v>
      </c>
      <c r="V32" s="16">
        <v>0</v>
      </c>
      <c r="W32" s="16">
        <v>1</v>
      </c>
      <c r="X32" s="16">
        <v>1</v>
      </c>
      <c r="Y32" s="15">
        <f t="shared" si="23"/>
        <v>138</v>
      </c>
      <c r="Z32" s="15">
        <v>11</v>
      </c>
      <c r="AA32" s="19">
        <f t="shared" si="24"/>
        <v>0.3188405797101449</v>
      </c>
      <c r="AB32" s="15">
        <v>2</v>
      </c>
      <c r="AC32" s="19">
        <f t="shared" si="25"/>
        <v>8.6956521739130432E-2</v>
      </c>
      <c r="AD32" s="20">
        <f t="shared" si="26"/>
        <v>0.40579710144927533</v>
      </c>
    </row>
    <row r="33" spans="1:30">
      <c r="A33" s="13"/>
      <c r="B33" s="14"/>
      <c r="C33" s="15">
        <v>100</v>
      </c>
      <c r="D33" s="15">
        <v>99</v>
      </c>
      <c r="E33" s="15">
        <v>10</v>
      </c>
      <c r="F33" s="15">
        <v>2</v>
      </c>
      <c r="G33" s="15">
        <v>101</v>
      </c>
      <c r="H33" s="15">
        <v>184</v>
      </c>
      <c r="I33" s="17">
        <f t="shared" si="4"/>
        <v>50</v>
      </c>
      <c r="J33" s="17">
        <f t="shared" si="5"/>
        <v>9.9</v>
      </c>
      <c r="K33" s="17">
        <f t="shared" si="6"/>
        <v>50.5</v>
      </c>
      <c r="L33" s="17">
        <f t="shared" si="22"/>
        <v>33.333333333333336</v>
      </c>
      <c r="M33" s="18">
        <f t="shared" si="8"/>
        <v>5.9405940594059414</v>
      </c>
      <c r="N33" s="18">
        <f t="shared" si="8"/>
        <v>3.2282608695652173</v>
      </c>
      <c r="O33" s="15">
        <v>0</v>
      </c>
      <c r="P33" s="15">
        <v>0</v>
      </c>
      <c r="Q33" s="15">
        <v>0</v>
      </c>
      <c r="R33" s="15">
        <v>0</v>
      </c>
      <c r="S33" s="15">
        <v>1</v>
      </c>
      <c r="T33" s="15">
        <v>0</v>
      </c>
      <c r="U33" s="16">
        <v>0</v>
      </c>
      <c r="V33" s="16">
        <v>0</v>
      </c>
      <c r="W33" s="16">
        <v>1</v>
      </c>
      <c r="X33" s="16">
        <v>0</v>
      </c>
      <c r="Y33" s="15" t="e">
        <f t="shared" si="23"/>
        <v>#DIV/0!</v>
      </c>
      <c r="Z33" s="15">
        <v>12</v>
      </c>
      <c r="AA33" s="19">
        <f t="shared" si="24"/>
        <v>0.48</v>
      </c>
      <c r="AB33" s="15">
        <v>2</v>
      </c>
      <c r="AC33" s="19">
        <f t="shared" si="25"/>
        <v>0.12</v>
      </c>
      <c r="AD33" s="20">
        <f t="shared" si="26"/>
        <v>0.6</v>
      </c>
    </row>
    <row r="34" spans="1:30">
      <c r="A34" s="13"/>
      <c r="B34" s="14">
        <v>1</v>
      </c>
      <c r="C34" s="15">
        <v>174</v>
      </c>
      <c r="D34" s="15">
        <v>276</v>
      </c>
      <c r="E34" s="15">
        <v>10</v>
      </c>
      <c r="F34" s="15">
        <v>10</v>
      </c>
      <c r="G34" s="15">
        <v>223</v>
      </c>
      <c r="H34" s="15">
        <v>297</v>
      </c>
      <c r="I34" s="17">
        <f t="shared" si="4"/>
        <v>17.399999999999999</v>
      </c>
      <c r="J34" s="17">
        <f t="shared" si="5"/>
        <v>27.6</v>
      </c>
      <c r="K34" s="17">
        <f t="shared" si="6"/>
        <v>22.3</v>
      </c>
      <c r="L34" s="17">
        <f t="shared" si="22"/>
        <v>18.399999999999999</v>
      </c>
      <c r="M34" s="18">
        <f t="shared" si="8"/>
        <v>4.6816143497757849</v>
      </c>
      <c r="N34" s="18">
        <f t="shared" si="8"/>
        <v>5.5757575757575761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2</v>
      </c>
      <c r="U34" s="16">
        <v>0</v>
      </c>
      <c r="V34" s="16">
        <v>1</v>
      </c>
      <c r="W34" s="16">
        <v>0</v>
      </c>
      <c r="X34" s="16">
        <v>1</v>
      </c>
      <c r="Y34" s="15">
        <f t="shared" si="23"/>
        <v>174</v>
      </c>
      <c r="Z34" s="15">
        <v>15</v>
      </c>
      <c r="AA34" s="19">
        <f t="shared" si="24"/>
        <v>0.34482758620689657</v>
      </c>
      <c r="AB34" s="15">
        <v>3</v>
      </c>
      <c r="AC34" s="19">
        <f t="shared" si="25"/>
        <v>0.10344827586206896</v>
      </c>
      <c r="AD34" s="20">
        <f t="shared" si="26"/>
        <v>0.44827586206896552</v>
      </c>
    </row>
    <row r="35" spans="1:30">
      <c r="A35" s="13"/>
      <c r="B35" s="14">
        <v>1</v>
      </c>
      <c r="C35" s="15">
        <v>123</v>
      </c>
      <c r="D35" s="15">
        <v>124</v>
      </c>
      <c r="E35" s="15">
        <v>2</v>
      </c>
      <c r="F35" s="15">
        <v>10</v>
      </c>
      <c r="G35" s="15">
        <v>193</v>
      </c>
      <c r="H35" s="15">
        <v>164</v>
      </c>
      <c r="I35" s="17">
        <f t="shared" si="4"/>
        <v>12.3</v>
      </c>
      <c r="J35" s="17">
        <f t="shared" si="5"/>
        <v>62</v>
      </c>
      <c r="K35" s="17">
        <f t="shared" si="6"/>
        <v>19.3</v>
      </c>
      <c r="L35" s="17">
        <f>H35/E35</f>
        <v>82</v>
      </c>
      <c r="M35" s="18">
        <f t="shared" si="8"/>
        <v>3.823834196891192</v>
      </c>
      <c r="N35" s="18">
        <f t="shared" si="8"/>
        <v>4.536585365853659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6">
        <v>0</v>
      </c>
      <c r="V35" s="16">
        <v>0</v>
      </c>
      <c r="W35" s="16">
        <v>1</v>
      </c>
      <c r="X35" s="16">
        <v>1</v>
      </c>
      <c r="Y35" s="15">
        <f t="shared" si="23"/>
        <v>123</v>
      </c>
      <c r="Z35" s="15">
        <v>14</v>
      </c>
      <c r="AA35" s="19">
        <f t="shared" si="24"/>
        <v>0.45528455284552843</v>
      </c>
      <c r="AB35" s="15">
        <v>4</v>
      </c>
      <c r="AC35" s="19">
        <f t="shared" si="25"/>
        <v>0.1951219512195122</v>
      </c>
      <c r="AD35" s="20">
        <f t="shared" si="26"/>
        <v>0.65040650406504064</v>
      </c>
    </row>
    <row r="36" spans="1:30">
      <c r="A36" s="13" t="s">
        <v>34</v>
      </c>
      <c r="B36" s="14">
        <v>1</v>
      </c>
      <c r="C36" s="86">
        <v>230</v>
      </c>
      <c r="D36" s="15">
        <v>16</v>
      </c>
      <c r="E36" s="15">
        <v>0</v>
      </c>
      <c r="F36" s="15">
        <v>10</v>
      </c>
      <c r="G36" s="15">
        <v>276</v>
      </c>
      <c r="H36" s="15">
        <v>30</v>
      </c>
      <c r="I36" s="17">
        <f t="shared" si="4"/>
        <v>23</v>
      </c>
      <c r="J36" s="17" t="e">
        <f t="shared" si="5"/>
        <v>#DIV/0!</v>
      </c>
      <c r="K36" s="17">
        <f t="shared" si="6"/>
        <v>27.6</v>
      </c>
      <c r="L36" s="17" t="e">
        <f>H36/E36</f>
        <v>#DIV/0!</v>
      </c>
      <c r="M36" s="18">
        <f t="shared" si="8"/>
        <v>5</v>
      </c>
      <c r="N36" s="18">
        <f t="shared" si="8"/>
        <v>3.2</v>
      </c>
      <c r="O36" s="15">
        <v>0</v>
      </c>
      <c r="P36" s="15">
        <v>1</v>
      </c>
      <c r="Q36" s="15">
        <v>0</v>
      </c>
      <c r="R36" s="15">
        <v>0</v>
      </c>
      <c r="S36" s="15">
        <v>2</v>
      </c>
      <c r="T36" s="15">
        <v>0</v>
      </c>
      <c r="U36" s="16">
        <v>0</v>
      </c>
      <c r="V36" s="16">
        <v>0</v>
      </c>
      <c r="W36" s="16">
        <v>1</v>
      </c>
      <c r="X36" s="16">
        <v>0</v>
      </c>
      <c r="Y36" s="15">
        <f t="shared" si="23"/>
        <v>230</v>
      </c>
      <c r="Z36" s="15">
        <v>21</v>
      </c>
      <c r="AA36" s="19">
        <f t="shared" si="24"/>
        <v>0.36521739130434783</v>
      </c>
      <c r="AB36" s="15">
        <v>9</v>
      </c>
      <c r="AC36" s="19">
        <f t="shared" si="25"/>
        <v>0.23478260869565218</v>
      </c>
      <c r="AD36" s="20">
        <f t="shared" si="26"/>
        <v>0.6</v>
      </c>
    </row>
    <row r="37" spans="1:30">
      <c r="A37" s="13"/>
      <c r="B37" s="14">
        <v>1</v>
      </c>
      <c r="C37" s="87">
        <v>337</v>
      </c>
      <c r="D37" s="15">
        <v>264</v>
      </c>
      <c r="E37" s="15">
        <v>10</v>
      </c>
      <c r="F37" s="15">
        <v>3</v>
      </c>
      <c r="G37" s="15">
        <v>300</v>
      </c>
      <c r="H37" s="15">
        <v>275</v>
      </c>
      <c r="I37" s="17">
        <f t="shared" si="4"/>
        <v>112.33333333333333</v>
      </c>
      <c r="J37" s="17">
        <f t="shared" si="5"/>
        <v>26.4</v>
      </c>
      <c r="K37" s="17">
        <f t="shared" si="6"/>
        <v>100</v>
      </c>
      <c r="L37" s="17">
        <f>H37/E37</f>
        <v>27.5</v>
      </c>
      <c r="M37" s="18">
        <f t="shared" si="8"/>
        <v>6.74</v>
      </c>
      <c r="N37" s="17">
        <f>J37/G37</f>
        <v>8.7999999999999995E-2</v>
      </c>
      <c r="O37" s="15">
        <v>1</v>
      </c>
      <c r="P37" s="15">
        <v>1</v>
      </c>
      <c r="Q37" s="15">
        <v>2</v>
      </c>
      <c r="R37" s="15">
        <v>0</v>
      </c>
      <c r="S37" s="15">
        <v>1</v>
      </c>
      <c r="T37" s="15">
        <v>1</v>
      </c>
      <c r="U37" s="16">
        <v>1</v>
      </c>
      <c r="V37" s="16">
        <v>0</v>
      </c>
      <c r="W37" s="16">
        <v>0</v>
      </c>
      <c r="X37" s="16">
        <v>2</v>
      </c>
      <c r="Y37" s="15">
        <f t="shared" si="23"/>
        <v>337</v>
      </c>
      <c r="Z37" s="15">
        <v>29</v>
      </c>
      <c r="AA37" s="19">
        <f t="shared" si="24"/>
        <v>0.34421364985163205</v>
      </c>
      <c r="AB37" s="15">
        <v>10</v>
      </c>
      <c r="AC37" s="19">
        <f t="shared" si="25"/>
        <v>0.17804154302670624</v>
      </c>
      <c r="AD37" s="20">
        <f t="shared" si="26"/>
        <v>0.52225519287833833</v>
      </c>
    </row>
    <row r="38" spans="1:30">
      <c r="A38" s="13"/>
      <c r="B38" s="14">
        <v>1</v>
      </c>
      <c r="C38" s="88">
        <v>282</v>
      </c>
      <c r="D38" s="15">
        <v>285</v>
      </c>
      <c r="E38" s="15">
        <v>8</v>
      </c>
      <c r="F38" s="15">
        <v>8</v>
      </c>
      <c r="G38" s="15">
        <v>300</v>
      </c>
      <c r="H38" s="15">
        <v>299</v>
      </c>
      <c r="I38" s="17">
        <f t="shared" si="4"/>
        <v>35.25</v>
      </c>
      <c r="J38" s="17">
        <f t="shared" si="5"/>
        <v>35.625</v>
      </c>
      <c r="K38" s="17">
        <f t="shared" si="6"/>
        <v>37.5</v>
      </c>
      <c r="L38" s="17">
        <f>H38/E38</f>
        <v>37.375</v>
      </c>
      <c r="M38" s="18">
        <f t="shared" si="8"/>
        <v>5.64</v>
      </c>
      <c r="N38" s="17">
        <f>J38/G38</f>
        <v>0.11874999999999999</v>
      </c>
      <c r="O38" s="15">
        <v>1</v>
      </c>
      <c r="P38" s="15">
        <v>1</v>
      </c>
      <c r="Q38" s="15">
        <v>1</v>
      </c>
      <c r="R38" s="15">
        <v>0</v>
      </c>
      <c r="S38" s="15">
        <v>1</v>
      </c>
      <c r="T38" s="15">
        <v>2</v>
      </c>
      <c r="U38" s="16">
        <v>1</v>
      </c>
      <c r="V38" s="16">
        <v>1</v>
      </c>
      <c r="W38" s="16">
        <v>1</v>
      </c>
      <c r="X38" s="16">
        <v>2</v>
      </c>
      <c r="Y38" s="15">
        <f t="shared" si="23"/>
        <v>282</v>
      </c>
      <c r="Z38" s="15">
        <v>23</v>
      </c>
      <c r="AA38" s="19">
        <f t="shared" si="24"/>
        <v>0.32624113475177308</v>
      </c>
      <c r="AB38" s="15">
        <v>5</v>
      </c>
      <c r="AC38" s="19">
        <f t="shared" si="25"/>
        <v>0.10638297872340426</v>
      </c>
      <c r="AD38" s="20">
        <f t="shared" si="26"/>
        <v>0.43262411347517732</v>
      </c>
    </row>
    <row r="39" spans="1:30" ht="14">
      <c r="A39" s="21" t="s">
        <v>32</v>
      </c>
      <c r="B39" s="22">
        <f t="shared" ref="B39:H39" si="27">SUM(B29:B38)</f>
        <v>9</v>
      </c>
      <c r="C39" s="23">
        <f t="shared" si="27"/>
        <v>2180</v>
      </c>
      <c r="D39" s="23">
        <f t="shared" si="27"/>
        <v>2023</v>
      </c>
      <c r="E39" s="23">
        <f t="shared" si="27"/>
        <v>75</v>
      </c>
      <c r="F39" s="23">
        <f t="shared" si="27"/>
        <v>70</v>
      </c>
      <c r="G39" s="23">
        <f t="shared" si="27"/>
        <v>2447</v>
      </c>
      <c r="H39" s="23">
        <f t="shared" si="27"/>
        <v>2412</v>
      </c>
      <c r="I39" s="24">
        <f t="shared" si="4"/>
        <v>31.142857142857142</v>
      </c>
      <c r="J39" s="24">
        <f t="shared" si="5"/>
        <v>26.973333333333333</v>
      </c>
      <c r="K39" s="24">
        <f t="shared" si="6"/>
        <v>34.957142857142856</v>
      </c>
      <c r="L39" s="24">
        <f>H39/E39</f>
        <v>32.159999999999997</v>
      </c>
      <c r="M39" s="25">
        <f t="shared" ref="M39:N77" si="28">C39/(G39/6)</f>
        <v>5.3453208009807929</v>
      </c>
      <c r="N39" s="25">
        <f t="shared" si="28"/>
        <v>5.0323383084577111</v>
      </c>
      <c r="O39" s="23">
        <f t="shared" ref="O39:X39" si="29">SUM(O29:O38)</f>
        <v>3</v>
      </c>
      <c r="P39" s="23">
        <f t="shared" si="29"/>
        <v>6</v>
      </c>
      <c r="Q39" s="23">
        <f t="shared" si="29"/>
        <v>4</v>
      </c>
      <c r="R39" s="23">
        <f t="shared" si="29"/>
        <v>1</v>
      </c>
      <c r="S39" s="23">
        <f t="shared" si="29"/>
        <v>8</v>
      </c>
      <c r="T39" s="23">
        <f t="shared" si="29"/>
        <v>11</v>
      </c>
      <c r="U39" s="23">
        <f t="shared" si="29"/>
        <v>2</v>
      </c>
      <c r="V39" s="23">
        <f t="shared" si="29"/>
        <v>2</v>
      </c>
      <c r="W39" s="23">
        <f t="shared" si="29"/>
        <v>13</v>
      </c>
      <c r="X39" s="23">
        <f t="shared" si="29"/>
        <v>12</v>
      </c>
      <c r="Y39" s="22">
        <f t="shared" si="19"/>
        <v>242.22222222222223</v>
      </c>
      <c r="Z39" s="23">
        <f>SUM(Z29:Z38)</f>
        <v>182</v>
      </c>
      <c r="AA39" s="26">
        <f t="shared" si="1"/>
        <v>0.33394495412844039</v>
      </c>
      <c r="AB39" s="23">
        <f>SUM(AB29:AB38)</f>
        <v>57</v>
      </c>
      <c r="AC39" s="26">
        <f t="shared" si="2"/>
        <v>0.15688073394495414</v>
      </c>
      <c r="AD39" s="27">
        <f t="shared" si="3"/>
        <v>0.49082568807339455</v>
      </c>
    </row>
    <row r="40" spans="1:30">
      <c r="A40" s="35" t="s">
        <v>37</v>
      </c>
      <c r="B40" s="2" t="s">
        <v>1</v>
      </c>
      <c r="C40" s="3" t="s">
        <v>2</v>
      </c>
      <c r="D40" s="3" t="s">
        <v>2</v>
      </c>
      <c r="E40" s="4" t="s">
        <v>3</v>
      </c>
      <c r="F40" s="4" t="s">
        <v>4</v>
      </c>
      <c r="G40" s="3" t="s">
        <v>5</v>
      </c>
      <c r="H40" s="3" t="s">
        <v>5</v>
      </c>
      <c r="I40" s="3" t="s">
        <v>6</v>
      </c>
      <c r="J40" s="3" t="s">
        <v>6</v>
      </c>
      <c r="K40" s="3" t="s">
        <v>7</v>
      </c>
      <c r="L40" s="3" t="s">
        <v>7</v>
      </c>
      <c r="M40" s="3" t="s">
        <v>8</v>
      </c>
      <c r="N40" s="3" t="s">
        <v>8</v>
      </c>
      <c r="O40" s="5" t="s">
        <v>9</v>
      </c>
      <c r="P40" s="5" t="s">
        <v>10</v>
      </c>
      <c r="Q40" s="5" t="s">
        <v>11</v>
      </c>
      <c r="R40" s="5" t="s">
        <v>12</v>
      </c>
      <c r="S40" s="3" t="s">
        <v>13</v>
      </c>
      <c r="T40" s="3" t="s">
        <v>14</v>
      </c>
      <c r="U40" s="3" t="s">
        <v>15</v>
      </c>
      <c r="V40" s="3" t="s">
        <v>16</v>
      </c>
      <c r="W40" s="3" t="s">
        <v>17</v>
      </c>
      <c r="X40" s="3" t="s">
        <v>18</v>
      </c>
      <c r="Y40" s="3" t="s">
        <v>19</v>
      </c>
      <c r="Z40" s="2" t="s">
        <v>20</v>
      </c>
      <c r="AA40" s="2" t="s">
        <v>21</v>
      </c>
      <c r="AB40" s="2" t="s">
        <v>22</v>
      </c>
      <c r="AC40" s="2" t="s">
        <v>21</v>
      </c>
      <c r="AD40" s="2" t="s">
        <v>23</v>
      </c>
    </row>
    <row r="41" spans="1:30" ht="14">
      <c r="A41" s="28"/>
      <c r="B41" s="7"/>
      <c r="C41" s="3" t="s">
        <v>24</v>
      </c>
      <c r="D41" s="3" t="s">
        <v>25</v>
      </c>
      <c r="E41" s="8" t="s">
        <v>26</v>
      </c>
      <c r="F41" s="8" t="s">
        <v>27</v>
      </c>
      <c r="G41" s="3" t="s">
        <v>28</v>
      </c>
      <c r="H41" s="3" t="s">
        <v>29</v>
      </c>
      <c r="I41" s="3" t="s">
        <v>24</v>
      </c>
      <c r="J41" s="3" t="s">
        <v>25</v>
      </c>
      <c r="K41" s="3" t="s">
        <v>30</v>
      </c>
      <c r="L41" s="3" t="s">
        <v>31</v>
      </c>
      <c r="M41" s="3" t="s">
        <v>24</v>
      </c>
      <c r="N41" s="3" t="s">
        <v>25</v>
      </c>
      <c r="O41" s="9"/>
      <c r="P41" s="9"/>
      <c r="Q41" s="9"/>
      <c r="R41" s="9"/>
      <c r="S41" s="10"/>
      <c r="T41" s="10"/>
      <c r="U41" s="10"/>
      <c r="V41" s="10"/>
      <c r="W41" s="10"/>
      <c r="X41" s="10"/>
      <c r="Y41" s="11"/>
      <c r="Z41" s="12"/>
      <c r="AA41" s="12"/>
      <c r="AB41" s="11"/>
      <c r="AC41" s="11"/>
      <c r="AD41" s="11"/>
    </row>
    <row r="42" spans="1:30">
      <c r="A42" s="13"/>
      <c r="B42" s="14">
        <v>1</v>
      </c>
      <c r="C42" s="15">
        <v>177</v>
      </c>
      <c r="D42" s="15">
        <v>249</v>
      </c>
      <c r="E42" s="15">
        <v>10</v>
      </c>
      <c r="F42" s="15">
        <v>10</v>
      </c>
      <c r="G42" s="15">
        <v>266</v>
      </c>
      <c r="H42" s="15">
        <v>298</v>
      </c>
      <c r="I42" s="17">
        <f t="shared" ref="I42:I51" si="30">C42/F42</f>
        <v>17.7</v>
      </c>
      <c r="J42" s="17">
        <f t="shared" ref="J42:J51" si="31">D42/E42</f>
        <v>24.9</v>
      </c>
      <c r="K42" s="17">
        <f t="shared" ref="K42:K51" si="32">G42/F42</f>
        <v>26.6</v>
      </c>
      <c r="L42" s="17">
        <f t="shared" ref="L42:L50" si="33">H42/E42</f>
        <v>29.8</v>
      </c>
      <c r="M42" s="18">
        <f t="shared" ref="M42:N51" si="34">C42/(G42/6)</f>
        <v>3.9924812030075185</v>
      </c>
      <c r="N42" s="18">
        <f t="shared" si="34"/>
        <v>5.0134228187919465</v>
      </c>
      <c r="O42" s="15">
        <v>0</v>
      </c>
      <c r="P42" s="15">
        <v>0</v>
      </c>
      <c r="Q42" s="15">
        <v>0</v>
      </c>
      <c r="R42" s="16">
        <v>0</v>
      </c>
      <c r="S42" s="16">
        <v>1</v>
      </c>
      <c r="T42" s="16">
        <v>0</v>
      </c>
      <c r="U42" s="16">
        <v>0</v>
      </c>
      <c r="V42" s="15">
        <v>0</v>
      </c>
      <c r="W42" s="15">
        <v>1</v>
      </c>
      <c r="X42" s="15">
        <v>3</v>
      </c>
      <c r="Y42" s="15">
        <f t="shared" si="19"/>
        <v>177</v>
      </c>
      <c r="Z42" s="15">
        <v>17</v>
      </c>
      <c r="AA42" s="19">
        <f t="shared" si="1"/>
        <v>0.38418079096045199</v>
      </c>
      <c r="AB42" s="15">
        <v>1</v>
      </c>
      <c r="AC42" s="19">
        <f t="shared" si="2"/>
        <v>3.3898305084745763E-2</v>
      </c>
      <c r="AD42" s="20">
        <f t="shared" si="3"/>
        <v>0.41807909604519777</v>
      </c>
    </row>
    <row r="43" spans="1:30">
      <c r="A43" s="13"/>
      <c r="B43" s="14">
        <v>1</v>
      </c>
      <c r="C43" s="88">
        <v>213</v>
      </c>
      <c r="D43" s="15">
        <v>219</v>
      </c>
      <c r="E43" s="15">
        <v>10</v>
      </c>
      <c r="F43" s="15">
        <v>10</v>
      </c>
      <c r="G43" s="15">
        <v>238</v>
      </c>
      <c r="H43" s="15">
        <v>239</v>
      </c>
      <c r="I43" s="17">
        <f t="shared" si="30"/>
        <v>21.3</v>
      </c>
      <c r="J43" s="17">
        <f t="shared" si="31"/>
        <v>21.9</v>
      </c>
      <c r="K43" s="17">
        <f t="shared" si="32"/>
        <v>23.8</v>
      </c>
      <c r="L43" s="17">
        <f t="shared" si="33"/>
        <v>23.9</v>
      </c>
      <c r="M43" s="18">
        <f t="shared" si="34"/>
        <v>5.3697478991596643</v>
      </c>
      <c r="N43" s="18">
        <f t="shared" si="34"/>
        <v>5.497907949790795</v>
      </c>
      <c r="O43" s="15">
        <v>0</v>
      </c>
      <c r="P43" s="15">
        <v>1</v>
      </c>
      <c r="Q43" s="15">
        <v>0</v>
      </c>
      <c r="R43" s="16">
        <v>0</v>
      </c>
      <c r="S43" s="16">
        <v>2</v>
      </c>
      <c r="T43" s="16">
        <v>1</v>
      </c>
      <c r="U43" s="16">
        <v>0</v>
      </c>
      <c r="V43" s="15">
        <v>0</v>
      </c>
      <c r="W43" s="15">
        <v>1</v>
      </c>
      <c r="X43" s="15">
        <v>1</v>
      </c>
      <c r="Y43" s="15">
        <f t="shared" si="19"/>
        <v>213</v>
      </c>
      <c r="Z43" s="15">
        <v>24</v>
      </c>
      <c r="AA43" s="19">
        <f t="shared" si="1"/>
        <v>0.45070422535211269</v>
      </c>
      <c r="AB43" s="15">
        <v>1</v>
      </c>
      <c r="AC43" s="19">
        <f t="shared" si="2"/>
        <v>2.8169014084507043E-2</v>
      </c>
      <c r="AD43" s="20">
        <f t="shared" si="3"/>
        <v>0.47887323943661975</v>
      </c>
    </row>
    <row r="44" spans="1:30">
      <c r="A44" s="13"/>
      <c r="B44" s="14">
        <v>1</v>
      </c>
      <c r="C44" s="88">
        <v>205</v>
      </c>
      <c r="D44" s="15"/>
      <c r="E44" s="15"/>
      <c r="F44" s="15">
        <v>8</v>
      </c>
      <c r="G44" s="15">
        <v>276</v>
      </c>
      <c r="H44" s="15"/>
      <c r="I44" s="17">
        <f t="shared" si="30"/>
        <v>25.625</v>
      </c>
      <c r="J44" s="17" t="e">
        <f t="shared" si="31"/>
        <v>#DIV/0!</v>
      </c>
      <c r="K44" s="17">
        <f t="shared" si="32"/>
        <v>34.5</v>
      </c>
      <c r="L44" s="17" t="e">
        <f t="shared" si="33"/>
        <v>#DIV/0!</v>
      </c>
      <c r="M44" s="18">
        <f t="shared" si="34"/>
        <v>4.4565217391304346</v>
      </c>
      <c r="N44" s="18" t="e">
        <f t="shared" si="34"/>
        <v>#DIV/0!</v>
      </c>
      <c r="O44" s="15">
        <v>0</v>
      </c>
      <c r="P44" s="15">
        <v>1</v>
      </c>
      <c r="Q44" s="15">
        <v>1</v>
      </c>
      <c r="R44" s="16"/>
      <c r="S44" s="16"/>
      <c r="T44" s="16">
        <v>0</v>
      </c>
      <c r="U44" s="16">
        <v>0</v>
      </c>
      <c r="V44" s="15">
        <v>0</v>
      </c>
      <c r="W44" s="15">
        <v>1</v>
      </c>
      <c r="X44" s="15">
        <v>0</v>
      </c>
      <c r="Y44" s="15">
        <f t="shared" si="19"/>
        <v>205</v>
      </c>
      <c r="Z44" s="15">
        <v>13</v>
      </c>
      <c r="AA44" s="19">
        <f t="shared" si="1"/>
        <v>0.25365853658536586</v>
      </c>
      <c r="AB44" s="15">
        <v>3</v>
      </c>
      <c r="AC44" s="19">
        <f t="shared" si="2"/>
        <v>8.7804878048780483E-2</v>
      </c>
      <c r="AD44" s="20">
        <f t="shared" si="3"/>
        <v>0.34146341463414631</v>
      </c>
    </row>
    <row r="45" spans="1:30">
      <c r="A45" s="13"/>
      <c r="B45" s="14">
        <v>1</v>
      </c>
      <c r="C45" s="89">
        <v>307</v>
      </c>
      <c r="D45" s="15">
        <v>274</v>
      </c>
      <c r="E45" s="15">
        <v>10</v>
      </c>
      <c r="F45" s="15">
        <v>5</v>
      </c>
      <c r="G45" s="15">
        <v>300</v>
      </c>
      <c r="H45" s="15">
        <v>281</v>
      </c>
      <c r="I45" s="17">
        <f t="shared" si="30"/>
        <v>61.4</v>
      </c>
      <c r="J45" s="17">
        <f t="shared" si="31"/>
        <v>27.4</v>
      </c>
      <c r="K45" s="17">
        <f t="shared" si="32"/>
        <v>60</v>
      </c>
      <c r="L45" s="17">
        <f t="shared" si="33"/>
        <v>28.1</v>
      </c>
      <c r="M45" s="18">
        <f t="shared" si="34"/>
        <v>6.14</v>
      </c>
      <c r="N45" s="18">
        <f t="shared" si="34"/>
        <v>5.8505338078291809</v>
      </c>
      <c r="O45" s="15">
        <v>1</v>
      </c>
      <c r="P45" s="15">
        <v>1</v>
      </c>
      <c r="Q45" s="15">
        <v>1</v>
      </c>
      <c r="R45" s="16">
        <v>0</v>
      </c>
      <c r="S45" s="16">
        <v>1</v>
      </c>
      <c r="T45" s="16">
        <v>1</v>
      </c>
      <c r="U45" s="16">
        <v>1</v>
      </c>
      <c r="V45" s="15">
        <v>0</v>
      </c>
      <c r="W45" s="15">
        <v>2</v>
      </c>
      <c r="X45" s="15">
        <v>1</v>
      </c>
      <c r="Y45" s="15">
        <f t="shared" si="19"/>
        <v>307</v>
      </c>
      <c r="Z45" s="15">
        <v>21</v>
      </c>
      <c r="AA45" s="19">
        <f t="shared" si="1"/>
        <v>0.2736156351791531</v>
      </c>
      <c r="AB45" s="15">
        <v>11</v>
      </c>
      <c r="AC45" s="19">
        <f t="shared" si="2"/>
        <v>0.21498371335504887</v>
      </c>
      <c r="AD45" s="20">
        <f t="shared" si="3"/>
        <v>0.48859934853420195</v>
      </c>
    </row>
    <row r="46" spans="1:30">
      <c r="A46" s="13"/>
      <c r="B46" s="14">
        <v>1</v>
      </c>
      <c r="C46" s="88">
        <v>221</v>
      </c>
      <c r="D46" s="15">
        <v>327</v>
      </c>
      <c r="E46" s="15">
        <v>5</v>
      </c>
      <c r="F46" s="15">
        <v>6</v>
      </c>
      <c r="G46" s="15">
        <v>228</v>
      </c>
      <c r="H46" s="15">
        <v>300</v>
      </c>
      <c r="I46" s="17">
        <f t="shared" si="30"/>
        <v>36.833333333333336</v>
      </c>
      <c r="J46" s="17">
        <f t="shared" si="31"/>
        <v>65.400000000000006</v>
      </c>
      <c r="K46" s="17">
        <f t="shared" si="32"/>
        <v>38</v>
      </c>
      <c r="L46" s="17">
        <f t="shared" si="33"/>
        <v>60</v>
      </c>
      <c r="M46" s="18">
        <f t="shared" si="34"/>
        <v>5.8157894736842106</v>
      </c>
      <c r="N46" s="18">
        <f t="shared" si="34"/>
        <v>6.54</v>
      </c>
      <c r="O46" s="15">
        <v>0</v>
      </c>
      <c r="P46" s="15">
        <v>1</v>
      </c>
      <c r="Q46" s="15">
        <v>0</v>
      </c>
      <c r="R46" s="16">
        <v>1</v>
      </c>
      <c r="S46" s="16">
        <v>1</v>
      </c>
      <c r="T46" s="16">
        <v>3</v>
      </c>
      <c r="U46" s="16">
        <v>0</v>
      </c>
      <c r="V46" s="15">
        <v>2</v>
      </c>
      <c r="W46" s="15">
        <v>1</v>
      </c>
      <c r="X46" s="15">
        <v>1</v>
      </c>
      <c r="Y46" s="15">
        <f t="shared" si="19"/>
        <v>221</v>
      </c>
      <c r="Z46" s="15">
        <v>23</v>
      </c>
      <c r="AA46" s="19">
        <f t="shared" si="1"/>
        <v>0.41628959276018102</v>
      </c>
      <c r="AB46" s="15">
        <v>3</v>
      </c>
      <c r="AC46" s="19">
        <f t="shared" si="2"/>
        <v>8.1447963800904979E-2</v>
      </c>
      <c r="AD46" s="20">
        <f t="shared" si="3"/>
        <v>0.49773755656108598</v>
      </c>
    </row>
    <row r="47" spans="1:30">
      <c r="A47" s="13"/>
      <c r="B47" s="14">
        <v>1</v>
      </c>
      <c r="C47" s="71">
        <v>287</v>
      </c>
      <c r="D47" s="15">
        <v>306</v>
      </c>
      <c r="E47" s="15">
        <v>8</v>
      </c>
      <c r="F47" s="15">
        <v>10</v>
      </c>
      <c r="G47" s="15">
        <v>293</v>
      </c>
      <c r="H47" s="15">
        <v>300</v>
      </c>
      <c r="I47" s="17">
        <f t="shared" si="30"/>
        <v>28.7</v>
      </c>
      <c r="J47" s="17">
        <f t="shared" si="31"/>
        <v>38.25</v>
      </c>
      <c r="K47" s="17">
        <f t="shared" si="32"/>
        <v>29.3</v>
      </c>
      <c r="L47" s="17">
        <f t="shared" si="33"/>
        <v>37.5</v>
      </c>
      <c r="M47" s="18">
        <f t="shared" si="34"/>
        <v>5.8771331058020477</v>
      </c>
      <c r="N47" s="18">
        <f t="shared" si="34"/>
        <v>6.12</v>
      </c>
      <c r="O47" s="15">
        <v>1</v>
      </c>
      <c r="P47" s="15">
        <v>1</v>
      </c>
      <c r="Q47" s="15">
        <v>1</v>
      </c>
      <c r="R47" s="15">
        <v>1</v>
      </c>
      <c r="S47" s="15">
        <v>0</v>
      </c>
      <c r="T47" s="15">
        <v>1</v>
      </c>
      <c r="U47" s="15">
        <v>0</v>
      </c>
      <c r="V47" s="15">
        <v>1</v>
      </c>
      <c r="W47" s="15">
        <v>2</v>
      </c>
      <c r="X47" s="15">
        <v>2</v>
      </c>
      <c r="Y47" s="15">
        <f t="shared" si="19"/>
        <v>287</v>
      </c>
      <c r="Z47" s="15">
        <v>25</v>
      </c>
      <c r="AA47" s="19">
        <f t="shared" si="1"/>
        <v>0.34843205574912894</v>
      </c>
      <c r="AB47" s="15">
        <v>3</v>
      </c>
      <c r="AC47" s="19">
        <f t="shared" si="2"/>
        <v>6.2717770034843204E-2</v>
      </c>
      <c r="AD47" s="20">
        <f t="shared" si="3"/>
        <v>0.41114982578397213</v>
      </c>
    </row>
    <row r="48" spans="1:30">
      <c r="A48" s="13"/>
      <c r="B48" s="14">
        <v>1</v>
      </c>
      <c r="C48" s="71">
        <v>276</v>
      </c>
      <c r="D48" s="15">
        <v>174</v>
      </c>
      <c r="E48" s="15">
        <v>10</v>
      </c>
      <c r="F48" s="15">
        <v>10</v>
      </c>
      <c r="G48" s="15">
        <v>297</v>
      </c>
      <c r="H48" s="15">
        <v>223</v>
      </c>
      <c r="I48" s="17">
        <f t="shared" si="30"/>
        <v>27.6</v>
      </c>
      <c r="J48" s="17">
        <f t="shared" si="31"/>
        <v>17.399999999999999</v>
      </c>
      <c r="K48" s="17">
        <f t="shared" si="32"/>
        <v>29.7</v>
      </c>
      <c r="L48" s="17">
        <f t="shared" si="33"/>
        <v>22.3</v>
      </c>
      <c r="M48" s="18">
        <f t="shared" si="34"/>
        <v>5.5757575757575761</v>
      </c>
      <c r="N48" s="18">
        <f t="shared" si="34"/>
        <v>4.6816143497757849</v>
      </c>
      <c r="O48" s="15">
        <v>1</v>
      </c>
      <c r="P48" s="15">
        <v>1</v>
      </c>
      <c r="Q48" s="15">
        <v>0</v>
      </c>
      <c r="R48" s="15">
        <v>0</v>
      </c>
      <c r="S48" s="15">
        <v>2</v>
      </c>
      <c r="T48" s="15">
        <v>0</v>
      </c>
      <c r="U48" s="15">
        <v>1</v>
      </c>
      <c r="V48" s="15">
        <v>0</v>
      </c>
      <c r="W48" s="15">
        <v>1</v>
      </c>
      <c r="X48" s="15">
        <v>0</v>
      </c>
      <c r="Y48" s="15">
        <f t="shared" si="19"/>
        <v>276</v>
      </c>
      <c r="Z48" s="15">
        <v>21</v>
      </c>
      <c r="AA48" s="19">
        <f t="shared" si="1"/>
        <v>0.30434782608695654</v>
      </c>
      <c r="AB48" s="15">
        <v>4</v>
      </c>
      <c r="AC48" s="19">
        <f t="shared" si="2"/>
        <v>8.6956521739130432E-2</v>
      </c>
      <c r="AD48" s="20">
        <f t="shared" si="3"/>
        <v>0.39130434782608697</v>
      </c>
    </row>
    <row r="49" spans="1:31">
      <c r="A49" s="13"/>
      <c r="B49" s="14">
        <v>1</v>
      </c>
      <c r="C49" s="71">
        <v>276</v>
      </c>
      <c r="D49" s="15">
        <v>251</v>
      </c>
      <c r="E49" s="15">
        <v>10</v>
      </c>
      <c r="F49" s="15">
        <v>10</v>
      </c>
      <c r="G49" s="15">
        <v>287</v>
      </c>
      <c r="H49" s="15">
        <v>288</v>
      </c>
      <c r="I49" s="17">
        <f t="shared" si="30"/>
        <v>27.6</v>
      </c>
      <c r="J49" s="17">
        <f t="shared" si="31"/>
        <v>25.1</v>
      </c>
      <c r="K49" s="17">
        <f t="shared" si="32"/>
        <v>28.7</v>
      </c>
      <c r="L49" s="17">
        <f t="shared" si="33"/>
        <v>28.8</v>
      </c>
      <c r="M49" s="18">
        <f t="shared" si="34"/>
        <v>5.7700348432055746</v>
      </c>
      <c r="N49" s="18">
        <f t="shared" si="34"/>
        <v>5.229166666666667</v>
      </c>
      <c r="O49" s="15">
        <v>1</v>
      </c>
      <c r="P49" s="15">
        <v>1</v>
      </c>
      <c r="Q49" s="15">
        <v>0</v>
      </c>
      <c r="R49" s="15">
        <v>0</v>
      </c>
      <c r="S49" s="15">
        <v>2</v>
      </c>
      <c r="T49" s="15">
        <v>2</v>
      </c>
      <c r="U49" s="15">
        <v>1</v>
      </c>
      <c r="V49" s="15">
        <v>1</v>
      </c>
      <c r="W49" s="15">
        <v>1</v>
      </c>
      <c r="X49" s="15">
        <v>0</v>
      </c>
      <c r="Y49" s="15">
        <f t="shared" si="19"/>
        <v>276</v>
      </c>
      <c r="Z49" s="15">
        <v>29</v>
      </c>
      <c r="AA49" s="19">
        <f t="shared" si="1"/>
        <v>0.42028985507246375</v>
      </c>
      <c r="AB49" s="15">
        <v>7</v>
      </c>
      <c r="AC49" s="19">
        <f t="shared" si="2"/>
        <v>0.15217391304347827</v>
      </c>
      <c r="AD49" s="20">
        <f t="shared" si="3"/>
        <v>0.57246376811594202</v>
      </c>
    </row>
    <row r="50" spans="1:31">
      <c r="A50" s="13"/>
      <c r="B50" s="14"/>
      <c r="C50" s="15"/>
      <c r="D50" s="15"/>
      <c r="E50" s="15"/>
      <c r="F50" s="15"/>
      <c r="G50" s="15"/>
      <c r="H50" s="15"/>
      <c r="I50" s="17" t="e">
        <f t="shared" si="30"/>
        <v>#DIV/0!</v>
      </c>
      <c r="J50" s="17" t="e">
        <f t="shared" si="31"/>
        <v>#DIV/0!</v>
      </c>
      <c r="K50" s="17" t="e">
        <f t="shared" si="32"/>
        <v>#DIV/0!</v>
      </c>
      <c r="L50" s="17" t="e">
        <f t="shared" si="33"/>
        <v>#DIV/0!</v>
      </c>
      <c r="M50" s="18" t="e">
        <f t="shared" si="34"/>
        <v>#DIV/0!</v>
      </c>
      <c r="N50" s="18" t="e">
        <f t="shared" si="34"/>
        <v>#DIV/0!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 t="e">
        <f t="shared" si="19"/>
        <v>#DIV/0!</v>
      </c>
      <c r="Z50" s="15"/>
      <c r="AA50" s="19" t="e">
        <f t="shared" si="1"/>
        <v>#DIV/0!</v>
      </c>
      <c r="AB50" s="15"/>
      <c r="AC50" s="19" t="e">
        <f t="shared" si="2"/>
        <v>#DIV/0!</v>
      </c>
      <c r="AD50" s="20" t="e">
        <f t="shared" si="3"/>
        <v>#DIV/0!</v>
      </c>
    </row>
    <row r="51" spans="1:31">
      <c r="A51" s="13"/>
      <c r="B51" s="17"/>
      <c r="C51" s="15"/>
      <c r="D51" s="15"/>
      <c r="E51" s="15"/>
      <c r="F51" s="15"/>
      <c r="G51" s="15"/>
      <c r="H51" s="15"/>
      <c r="I51" s="17" t="e">
        <f t="shared" si="30"/>
        <v>#DIV/0!</v>
      </c>
      <c r="J51" s="17" t="e">
        <f t="shared" si="31"/>
        <v>#DIV/0!</v>
      </c>
      <c r="K51" s="17" t="e">
        <f t="shared" si="32"/>
        <v>#DIV/0!</v>
      </c>
      <c r="L51" s="17">
        <f t="shared" ref="L51" si="35">H49/E49</f>
        <v>28.8</v>
      </c>
      <c r="M51" s="18" t="e">
        <f t="shared" si="34"/>
        <v>#DIV/0!</v>
      </c>
      <c r="N51" s="18" t="e">
        <f t="shared" si="34"/>
        <v>#DIV/0!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 t="e">
        <f t="shared" si="19"/>
        <v>#DIV/0!</v>
      </c>
      <c r="Z51" s="15"/>
      <c r="AA51" s="19" t="e">
        <f t="shared" si="1"/>
        <v>#DIV/0!</v>
      </c>
      <c r="AB51" s="15"/>
      <c r="AC51" s="19" t="e">
        <f t="shared" si="2"/>
        <v>#DIV/0!</v>
      </c>
      <c r="AD51" s="20" t="e">
        <f t="shared" si="3"/>
        <v>#DIV/0!</v>
      </c>
    </row>
    <row r="52" spans="1:31" ht="14">
      <c r="A52" s="21" t="s">
        <v>32</v>
      </c>
      <c r="B52" s="22">
        <f>SUM(B42:B51)</f>
        <v>8</v>
      </c>
      <c r="C52" s="23">
        <f t="shared" ref="C52:H52" si="36">SUM(C42:C51)</f>
        <v>1962</v>
      </c>
      <c r="D52" s="23">
        <f t="shared" si="36"/>
        <v>1800</v>
      </c>
      <c r="E52" s="23">
        <f t="shared" si="36"/>
        <v>63</v>
      </c>
      <c r="F52" s="23">
        <f t="shared" si="36"/>
        <v>69</v>
      </c>
      <c r="G52" s="23">
        <f t="shared" si="36"/>
        <v>2185</v>
      </c>
      <c r="H52" s="23">
        <f t="shared" si="36"/>
        <v>1929</v>
      </c>
      <c r="I52" s="24">
        <f t="shared" si="4"/>
        <v>28.434782608695652</v>
      </c>
      <c r="J52" s="24">
        <f t="shared" si="5"/>
        <v>28.571428571428573</v>
      </c>
      <c r="K52" s="24">
        <f t="shared" si="6"/>
        <v>31.666666666666668</v>
      </c>
      <c r="L52" s="24">
        <f>H52/E52</f>
        <v>30.61904761904762</v>
      </c>
      <c r="M52" s="25">
        <f t="shared" si="28"/>
        <v>5.3876430205949655</v>
      </c>
      <c r="N52" s="25">
        <f t="shared" si="28"/>
        <v>5.598755832037325</v>
      </c>
      <c r="O52" s="23">
        <f t="shared" ref="O52:X52" si="37">SUM(O42:O51)</f>
        <v>4</v>
      </c>
      <c r="P52" s="23">
        <f t="shared" si="37"/>
        <v>7</v>
      </c>
      <c r="Q52" s="23">
        <f t="shared" si="37"/>
        <v>3</v>
      </c>
      <c r="R52" s="23">
        <f t="shared" si="37"/>
        <v>2</v>
      </c>
      <c r="S52" s="23">
        <f t="shared" si="37"/>
        <v>9</v>
      </c>
      <c r="T52" s="23">
        <f t="shared" si="37"/>
        <v>8</v>
      </c>
      <c r="U52" s="23">
        <f t="shared" si="37"/>
        <v>3</v>
      </c>
      <c r="V52" s="23">
        <f t="shared" si="37"/>
        <v>4</v>
      </c>
      <c r="W52" s="23">
        <f t="shared" si="37"/>
        <v>10</v>
      </c>
      <c r="X52" s="23">
        <f t="shared" si="37"/>
        <v>8</v>
      </c>
      <c r="Y52" s="22">
        <f t="shared" si="19"/>
        <v>245.25</v>
      </c>
      <c r="Z52" s="23">
        <f>SUM(Z42:Z51)</f>
        <v>173</v>
      </c>
      <c r="AA52" s="26">
        <f t="shared" si="1"/>
        <v>0.35270132517838942</v>
      </c>
      <c r="AB52" s="23">
        <f>SUM(AB42:AB51)</f>
        <v>33</v>
      </c>
      <c r="AC52" s="26">
        <f t="shared" si="2"/>
        <v>0.10091743119266056</v>
      </c>
      <c r="AD52" s="27">
        <f t="shared" si="3"/>
        <v>0.45361875637104998</v>
      </c>
    </row>
    <row r="53" spans="1:31">
      <c r="A53" s="35" t="s">
        <v>36</v>
      </c>
      <c r="B53" s="2" t="s">
        <v>1</v>
      </c>
      <c r="C53" s="3" t="s">
        <v>2</v>
      </c>
      <c r="D53" s="3" t="s">
        <v>2</v>
      </c>
      <c r="E53" s="4" t="s">
        <v>3</v>
      </c>
      <c r="F53" s="4" t="s">
        <v>4</v>
      </c>
      <c r="G53" s="3" t="s">
        <v>5</v>
      </c>
      <c r="H53" s="3" t="s">
        <v>5</v>
      </c>
      <c r="I53" s="3" t="s">
        <v>6</v>
      </c>
      <c r="J53" s="3" t="s">
        <v>6</v>
      </c>
      <c r="K53" s="3" t="s">
        <v>7</v>
      </c>
      <c r="L53" s="3" t="s">
        <v>7</v>
      </c>
      <c r="M53" s="3" t="s">
        <v>8</v>
      </c>
      <c r="N53" s="3" t="s">
        <v>8</v>
      </c>
      <c r="O53" s="5" t="s">
        <v>9</v>
      </c>
      <c r="P53" s="5" t="s">
        <v>10</v>
      </c>
      <c r="Q53" s="5" t="s">
        <v>11</v>
      </c>
      <c r="R53" s="5" t="s">
        <v>12</v>
      </c>
      <c r="S53" s="3" t="s">
        <v>13</v>
      </c>
      <c r="T53" s="3" t="s">
        <v>14</v>
      </c>
      <c r="U53" s="3" t="s">
        <v>15</v>
      </c>
      <c r="V53" s="3" t="s">
        <v>16</v>
      </c>
      <c r="W53" s="3" t="s">
        <v>17</v>
      </c>
      <c r="X53" s="3" t="s">
        <v>18</v>
      </c>
      <c r="Y53" s="3" t="s">
        <v>19</v>
      </c>
      <c r="Z53" s="2" t="s">
        <v>20</v>
      </c>
      <c r="AA53" s="2" t="s">
        <v>21</v>
      </c>
      <c r="AB53" s="2" t="s">
        <v>22</v>
      </c>
      <c r="AC53" s="2" t="s">
        <v>21</v>
      </c>
      <c r="AD53" s="2" t="s">
        <v>23</v>
      </c>
    </row>
    <row r="54" spans="1:31">
      <c r="A54" s="38"/>
      <c r="B54" s="7"/>
      <c r="C54" s="3" t="s">
        <v>24</v>
      </c>
      <c r="D54" s="3" t="s">
        <v>25</v>
      </c>
      <c r="E54" s="8" t="s">
        <v>26</v>
      </c>
      <c r="F54" s="8" t="s">
        <v>27</v>
      </c>
      <c r="G54" s="3" t="s">
        <v>28</v>
      </c>
      <c r="H54" s="3" t="s">
        <v>29</v>
      </c>
      <c r="I54" s="3" t="s">
        <v>24</v>
      </c>
      <c r="J54" s="3" t="s">
        <v>25</v>
      </c>
      <c r="K54" s="3" t="s">
        <v>30</v>
      </c>
      <c r="L54" s="3" t="s">
        <v>31</v>
      </c>
      <c r="M54" s="3" t="s">
        <v>24</v>
      </c>
      <c r="N54" s="3" t="s">
        <v>25</v>
      </c>
      <c r="O54" s="9"/>
      <c r="P54" s="9"/>
      <c r="Q54" s="9"/>
      <c r="R54" s="9"/>
      <c r="S54" s="10"/>
      <c r="T54" s="10"/>
      <c r="U54" s="10"/>
      <c r="V54" s="10"/>
      <c r="W54" s="10"/>
      <c r="X54" s="10"/>
      <c r="Y54" s="11"/>
      <c r="Z54" s="12"/>
      <c r="AA54" s="12"/>
      <c r="AB54" s="11"/>
      <c r="AC54" s="11"/>
      <c r="AD54" s="11"/>
    </row>
    <row r="55" spans="1:31">
      <c r="A55" s="13"/>
      <c r="B55" s="14">
        <v>1</v>
      </c>
      <c r="C55" s="89">
        <v>295</v>
      </c>
      <c r="D55" s="15">
        <v>184</v>
      </c>
      <c r="E55" s="15">
        <v>10</v>
      </c>
      <c r="F55" s="15">
        <v>6</v>
      </c>
      <c r="G55" s="15">
        <v>300</v>
      </c>
      <c r="H55" s="15">
        <v>234</v>
      </c>
      <c r="I55" s="17">
        <f t="shared" si="4"/>
        <v>49.166666666666664</v>
      </c>
      <c r="J55" s="17">
        <f t="shared" si="5"/>
        <v>18.399999999999999</v>
      </c>
      <c r="K55" s="17">
        <f t="shared" si="6"/>
        <v>50</v>
      </c>
      <c r="L55" s="17">
        <f>H55/E55</f>
        <v>23.4</v>
      </c>
      <c r="M55" s="18">
        <f t="shared" si="28"/>
        <v>5.9</v>
      </c>
      <c r="N55" s="18">
        <f t="shared" si="28"/>
        <v>4.7179487179487181</v>
      </c>
      <c r="O55" s="15">
        <v>1</v>
      </c>
      <c r="P55" s="15">
        <v>1</v>
      </c>
      <c r="Q55" s="15">
        <v>1</v>
      </c>
      <c r="R55" s="15">
        <v>0</v>
      </c>
      <c r="S55" s="16">
        <v>1</v>
      </c>
      <c r="T55" s="16">
        <v>1</v>
      </c>
      <c r="U55" s="16">
        <v>1</v>
      </c>
      <c r="V55" s="16">
        <v>0</v>
      </c>
      <c r="W55" s="16">
        <v>0</v>
      </c>
      <c r="X55" s="16">
        <v>1</v>
      </c>
      <c r="Y55" s="15">
        <f t="shared" si="19"/>
        <v>295</v>
      </c>
      <c r="Z55" s="15">
        <v>15</v>
      </c>
      <c r="AA55" s="19">
        <f t="shared" si="1"/>
        <v>0.20338983050847459</v>
      </c>
      <c r="AB55" s="15">
        <v>7</v>
      </c>
      <c r="AC55" s="19">
        <f t="shared" si="2"/>
        <v>0.14237288135593221</v>
      </c>
      <c r="AD55" s="20">
        <f t="shared" si="3"/>
        <v>0.34576271186440677</v>
      </c>
    </row>
    <row r="56" spans="1:31">
      <c r="A56" s="13"/>
      <c r="B56" s="14">
        <v>1</v>
      </c>
      <c r="C56" s="92">
        <v>219</v>
      </c>
      <c r="D56" s="15">
        <v>213</v>
      </c>
      <c r="E56" s="15">
        <v>10</v>
      </c>
      <c r="F56" s="15">
        <v>10</v>
      </c>
      <c r="G56" s="15">
        <v>239</v>
      </c>
      <c r="H56" s="15">
        <v>238</v>
      </c>
      <c r="I56" s="17">
        <f t="shared" si="4"/>
        <v>21.9</v>
      </c>
      <c r="J56" s="17">
        <f t="shared" si="5"/>
        <v>21.3</v>
      </c>
      <c r="K56" s="17">
        <f t="shared" si="6"/>
        <v>23.9</v>
      </c>
      <c r="L56" s="17">
        <f t="shared" ref="L56:L76" si="38">H55/E55</f>
        <v>23.4</v>
      </c>
      <c r="M56" s="18">
        <f t="shared" si="28"/>
        <v>5.497907949790795</v>
      </c>
      <c r="N56" s="18">
        <f t="shared" si="28"/>
        <v>5.3697478991596643</v>
      </c>
      <c r="O56" s="15">
        <v>0</v>
      </c>
      <c r="P56" s="15">
        <v>1</v>
      </c>
      <c r="Q56" s="15">
        <v>0</v>
      </c>
      <c r="R56" s="15">
        <v>0</v>
      </c>
      <c r="S56" s="16">
        <v>1</v>
      </c>
      <c r="T56" s="16">
        <v>2</v>
      </c>
      <c r="U56" s="16">
        <v>0</v>
      </c>
      <c r="V56" s="16">
        <v>0</v>
      </c>
      <c r="W56" s="16">
        <v>1</v>
      </c>
      <c r="X56" s="16">
        <v>1</v>
      </c>
      <c r="Y56" s="15">
        <f t="shared" si="19"/>
        <v>219</v>
      </c>
      <c r="Z56" s="15">
        <v>15</v>
      </c>
      <c r="AA56" s="19">
        <f t="shared" si="1"/>
        <v>0.27397260273972601</v>
      </c>
      <c r="AB56" s="15">
        <v>0</v>
      </c>
      <c r="AC56" s="19">
        <f t="shared" si="2"/>
        <v>0</v>
      </c>
      <c r="AD56" s="20">
        <f t="shared" si="3"/>
        <v>0.27397260273972601</v>
      </c>
    </row>
    <row r="57" spans="1:31">
      <c r="A57" s="13"/>
      <c r="B57" s="37">
        <v>1</v>
      </c>
      <c r="C57" s="91">
        <v>302</v>
      </c>
      <c r="D57" s="39">
        <v>303</v>
      </c>
      <c r="E57" s="39">
        <v>8</v>
      </c>
      <c r="F57" s="39">
        <v>6</v>
      </c>
      <c r="G57" s="39">
        <v>300</v>
      </c>
      <c r="H57" s="39">
        <v>299</v>
      </c>
      <c r="I57" s="17">
        <f t="shared" si="4"/>
        <v>50.333333333333336</v>
      </c>
      <c r="J57" s="17">
        <f t="shared" si="5"/>
        <v>37.875</v>
      </c>
      <c r="K57" s="17">
        <f t="shared" si="6"/>
        <v>50</v>
      </c>
      <c r="L57" s="17">
        <f t="shared" si="38"/>
        <v>23.8</v>
      </c>
      <c r="M57" s="18">
        <f t="shared" si="28"/>
        <v>6.04</v>
      </c>
      <c r="N57" s="18">
        <f t="shared" si="28"/>
        <v>6.080267558528428</v>
      </c>
      <c r="O57" s="15">
        <v>1</v>
      </c>
      <c r="P57" s="15">
        <v>1</v>
      </c>
      <c r="Q57" s="15">
        <v>0</v>
      </c>
      <c r="R57" s="15">
        <v>1</v>
      </c>
      <c r="S57" s="16">
        <v>3</v>
      </c>
      <c r="T57" s="16">
        <v>0</v>
      </c>
      <c r="U57" s="16">
        <v>0</v>
      </c>
      <c r="V57" s="16">
        <v>0</v>
      </c>
      <c r="W57" s="16">
        <v>3</v>
      </c>
      <c r="X57" s="16">
        <v>2</v>
      </c>
      <c r="Y57" s="16">
        <f t="shared" si="19"/>
        <v>302</v>
      </c>
      <c r="Z57" s="16">
        <v>25</v>
      </c>
      <c r="AA57" s="40">
        <f t="shared" si="1"/>
        <v>0.33112582781456956</v>
      </c>
      <c r="AB57" s="16">
        <v>3</v>
      </c>
      <c r="AC57" s="40">
        <f t="shared" si="2"/>
        <v>5.9602649006622516E-2</v>
      </c>
      <c r="AD57" s="41">
        <f t="shared" si="3"/>
        <v>0.39072847682119205</v>
      </c>
      <c r="AE57" s="42"/>
    </row>
    <row r="58" spans="1:31">
      <c r="A58" s="13" t="s">
        <v>34</v>
      </c>
      <c r="B58" s="14"/>
      <c r="C58" s="39"/>
      <c r="D58" s="39"/>
      <c r="E58" s="39"/>
      <c r="F58" s="39"/>
      <c r="G58" s="39"/>
      <c r="H58" s="39"/>
      <c r="I58" s="17" t="e">
        <f t="shared" si="4"/>
        <v>#DIV/0!</v>
      </c>
      <c r="J58" s="17" t="e">
        <f t="shared" si="5"/>
        <v>#DIV/0!</v>
      </c>
      <c r="K58" s="17" t="e">
        <f t="shared" si="6"/>
        <v>#DIV/0!</v>
      </c>
      <c r="L58" s="17">
        <f t="shared" si="38"/>
        <v>37.375</v>
      </c>
      <c r="M58" s="18" t="e">
        <f t="shared" si="28"/>
        <v>#DIV/0!</v>
      </c>
      <c r="N58" s="18" t="e">
        <f t="shared" si="28"/>
        <v>#DIV/0!</v>
      </c>
      <c r="O58" s="15"/>
      <c r="P58" s="15"/>
      <c r="Q58" s="15"/>
      <c r="R58" s="15"/>
      <c r="S58" s="16"/>
      <c r="T58" s="16"/>
      <c r="U58" s="16"/>
      <c r="V58" s="16"/>
      <c r="W58" s="16"/>
      <c r="X58" s="16"/>
      <c r="Y58" s="16" t="e">
        <f t="shared" si="19"/>
        <v>#DIV/0!</v>
      </c>
      <c r="Z58" s="16"/>
      <c r="AA58" s="40" t="e">
        <f t="shared" si="1"/>
        <v>#DIV/0!</v>
      </c>
      <c r="AB58" s="16"/>
      <c r="AC58" s="40" t="e">
        <f t="shared" si="2"/>
        <v>#DIV/0!</v>
      </c>
      <c r="AD58" s="41" t="e">
        <f t="shared" si="3"/>
        <v>#DIV/0!</v>
      </c>
      <c r="AE58" s="42"/>
    </row>
    <row r="59" spans="1:31">
      <c r="A59" s="13"/>
      <c r="B59" s="14">
        <v>1</v>
      </c>
      <c r="C59" s="90">
        <v>293</v>
      </c>
      <c r="D59" s="39">
        <v>288</v>
      </c>
      <c r="E59" s="39">
        <v>8</v>
      </c>
      <c r="F59" s="39">
        <v>5</v>
      </c>
      <c r="G59" s="39">
        <v>300</v>
      </c>
      <c r="H59" s="39">
        <v>300</v>
      </c>
      <c r="I59" s="17">
        <f t="shared" si="4"/>
        <v>58.6</v>
      </c>
      <c r="J59" s="17">
        <f t="shared" si="5"/>
        <v>36</v>
      </c>
      <c r="K59" s="17">
        <f t="shared" si="6"/>
        <v>60</v>
      </c>
      <c r="L59" s="17" t="e">
        <f t="shared" si="38"/>
        <v>#DIV/0!</v>
      </c>
      <c r="M59" s="18">
        <f t="shared" si="28"/>
        <v>5.86</v>
      </c>
      <c r="N59" s="18">
        <f t="shared" si="28"/>
        <v>5.76</v>
      </c>
      <c r="O59" s="15">
        <v>1</v>
      </c>
      <c r="P59" s="15">
        <v>1</v>
      </c>
      <c r="Q59" s="15">
        <v>0</v>
      </c>
      <c r="R59" s="15">
        <v>1</v>
      </c>
      <c r="S59" s="15">
        <v>3</v>
      </c>
      <c r="T59" s="15">
        <v>0</v>
      </c>
      <c r="U59" s="15">
        <v>1</v>
      </c>
      <c r="V59" s="15">
        <v>1</v>
      </c>
      <c r="W59" s="16">
        <v>2</v>
      </c>
      <c r="X59" s="16">
        <v>1</v>
      </c>
      <c r="Y59" s="16">
        <f t="shared" si="19"/>
        <v>293</v>
      </c>
      <c r="Z59" s="16">
        <v>17</v>
      </c>
      <c r="AA59" s="40">
        <f t="shared" si="1"/>
        <v>0.23208191126279865</v>
      </c>
      <c r="AB59" s="16">
        <v>11</v>
      </c>
      <c r="AC59" s="40">
        <f t="shared" si="2"/>
        <v>0.22525597269624573</v>
      </c>
      <c r="AD59" s="41">
        <f t="shared" si="3"/>
        <v>0.4573378839590444</v>
      </c>
      <c r="AE59" s="42"/>
    </row>
    <row r="60" spans="1:31">
      <c r="A60" s="13"/>
      <c r="B60" s="14">
        <v>1</v>
      </c>
      <c r="C60" s="90">
        <v>251</v>
      </c>
      <c r="D60" s="39">
        <v>276</v>
      </c>
      <c r="E60" s="39">
        <v>10</v>
      </c>
      <c r="F60" s="39">
        <v>10</v>
      </c>
      <c r="G60" s="39">
        <v>288</v>
      </c>
      <c r="H60" s="39">
        <v>287</v>
      </c>
      <c r="I60" s="17">
        <f t="shared" si="4"/>
        <v>25.1</v>
      </c>
      <c r="J60" s="17">
        <f t="shared" si="5"/>
        <v>27.6</v>
      </c>
      <c r="K60" s="17">
        <f t="shared" si="6"/>
        <v>28.8</v>
      </c>
      <c r="L60" s="17">
        <f t="shared" si="38"/>
        <v>37.5</v>
      </c>
      <c r="M60" s="18">
        <f t="shared" si="28"/>
        <v>5.229166666666667</v>
      </c>
      <c r="N60" s="18">
        <f t="shared" si="28"/>
        <v>5.7700348432055746</v>
      </c>
      <c r="O60" s="15">
        <v>1</v>
      </c>
      <c r="P60" s="15">
        <v>1</v>
      </c>
      <c r="Q60" s="15">
        <v>0</v>
      </c>
      <c r="R60" s="15">
        <v>0</v>
      </c>
      <c r="S60" s="15">
        <v>2</v>
      </c>
      <c r="T60" s="15">
        <v>2</v>
      </c>
      <c r="U60" s="15">
        <v>1</v>
      </c>
      <c r="V60" s="15">
        <v>1</v>
      </c>
      <c r="W60" s="16">
        <v>0</v>
      </c>
      <c r="X60" s="16">
        <v>1</v>
      </c>
      <c r="Y60" s="16">
        <f t="shared" si="19"/>
        <v>251</v>
      </c>
      <c r="Z60" s="16">
        <v>24</v>
      </c>
      <c r="AA60" s="40">
        <f t="shared" si="1"/>
        <v>0.38247011952191234</v>
      </c>
      <c r="AB60" s="16">
        <v>7</v>
      </c>
      <c r="AC60" s="40">
        <f t="shared" si="2"/>
        <v>0.16733067729083664</v>
      </c>
      <c r="AD60" s="41">
        <f t="shared" si="3"/>
        <v>0.54980079681274896</v>
      </c>
      <c r="AE60" s="42"/>
    </row>
    <row r="61" spans="1:31">
      <c r="A61" s="13"/>
      <c r="B61" s="14">
        <v>1</v>
      </c>
      <c r="C61" s="39">
        <v>172</v>
      </c>
      <c r="D61" s="39">
        <v>160</v>
      </c>
      <c r="E61" s="39">
        <v>10</v>
      </c>
      <c r="F61" s="39">
        <v>10</v>
      </c>
      <c r="G61" s="39">
        <v>233</v>
      </c>
      <c r="H61" s="39">
        <v>273</v>
      </c>
      <c r="I61" s="17">
        <f t="shared" si="4"/>
        <v>17.2</v>
      </c>
      <c r="J61" s="17">
        <f t="shared" si="5"/>
        <v>16</v>
      </c>
      <c r="K61" s="17">
        <f t="shared" si="6"/>
        <v>23.3</v>
      </c>
      <c r="L61" s="17">
        <f t="shared" si="38"/>
        <v>28.7</v>
      </c>
      <c r="M61" s="18">
        <f t="shared" si="28"/>
        <v>4.429184549356223</v>
      </c>
      <c r="N61" s="18">
        <f t="shared" si="28"/>
        <v>3.5164835164835164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1</v>
      </c>
      <c r="U61" s="15">
        <v>0</v>
      </c>
      <c r="V61" s="15">
        <v>0</v>
      </c>
      <c r="W61" s="15">
        <v>0</v>
      </c>
      <c r="X61" s="15">
        <v>1</v>
      </c>
      <c r="Y61" s="15">
        <f t="shared" si="19"/>
        <v>172</v>
      </c>
      <c r="Z61" s="15">
        <v>19</v>
      </c>
      <c r="AA61" s="19">
        <f t="shared" si="1"/>
        <v>0.44186046511627908</v>
      </c>
      <c r="AB61" s="15">
        <v>2</v>
      </c>
      <c r="AC61" s="19">
        <f t="shared" si="2"/>
        <v>6.9767441860465115E-2</v>
      </c>
      <c r="AD61" s="20">
        <f t="shared" si="3"/>
        <v>0.51162790697674421</v>
      </c>
    </row>
    <row r="62" spans="1:31">
      <c r="A62" s="13"/>
      <c r="B62" s="14">
        <v>1</v>
      </c>
      <c r="C62" s="90">
        <v>264</v>
      </c>
      <c r="D62" s="39">
        <v>337</v>
      </c>
      <c r="E62" s="39">
        <v>3</v>
      </c>
      <c r="F62" s="39">
        <v>10</v>
      </c>
      <c r="G62" s="39">
        <v>275</v>
      </c>
      <c r="H62" s="39">
        <v>300</v>
      </c>
      <c r="I62" s="17">
        <f t="shared" si="4"/>
        <v>26.4</v>
      </c>
      <c r="J62" s="17">
        <f t="shared" si="5"/>
        <v>112.33333333333333</v>
      </c>
      <c r="K62" s="17">
        <f t="shared" si="6"/>
        <v>27.5</v>
      </c>
      <c r="L62" s="17">
        <f t="shared" si="38"/>
        <v>27.3</v>
      </c>
      <c r="M62" s="18">
        <f t="shared" si="28"/>
        <v>5.76</v>
      </c>
      <c r="N62" s="18">
        <f t="shared" si="28"/>
        <v>6.74</v>
      </c>
      <c r="O62" s="15">
        <v>1</v>
      </c>
      <c r="P62" s="15">
        <v>1</v>
      </c>
      <c r="Q62" s="15">
        <v>0</v>
      </c>
      <c r="R62" s="15">
        <v>2</v>
      </c>
      <c r="S62" s="15">
        <v>1</v>
      </c>
      <c r="T62" s="15">
        <v>1</v>
      </c>
      <c r="U62" s="15">
        <v>0</v>
      </c>
      <c r="V62" s="15">
        <v>1</v>
      </c>
      <c r="W62" s="15">
        <v>2</v>
      </c>
      <c r="X62" s="15">
        <v>0</v>
      </c>
      <c r="Y62" s="15">
        <f t="shared" si="19"/>
        <v>264</v>
      </c>
      <c r="Z62" s="15">
        <v>23</v>
      </c>
      <c r="AA62" s="19">
        <f t="shared" si="1"/>
        <v>0.34848484848484851</v>
      </c>
      <c r="AB62" s="15">
        <v>2</v>
      </c>
      <c r="AC62" s="19">
        <f t="shared" si="2"/>
        <v>4.5454545454545456E-2</v>
      </c>
      <c r="AD62" s="20">
        <f t="shared" si="3"/>
        <v>0.39393939393939398</v>
      </c>
    </row>
    <row r="63" spans="1:31">
      <c r="A63" s="13"/>
      <c r="B63" s="14"/>
      <c r="C63" s="39"/>
      <c r="D63" s="39"/>
      <c r="E63" s="39"/>
      <c r="F63" s="39"/>
      <c r="G63" s="39"/>
      <c r="H63" s="39"/>
      <c r="I63" s="17" t="e">
        <f t="shared" si="4"/>
        <v>#DIV/0!</v>
      </c>
      <c r="J63" s="17" t="e">
        <f t="shared" si="5"/>
        <v>#DIV/0!</v>
      </c>
      <c r="K63" s="17" t="e">
        <f t="shared" si="6"/>
        <v>#DIV/0!</v>
      </c>
      <c r="L63" s="17">
        <f t="shared" si="38"/>
        <v>100</v>
      </c>
      <c r="M63" s="18" t="e">
        <f t="shared" si="28"/>
        <v>#DIV/0!</v>
      </c>
      <c r="N63" s="18" t="e">
        <f t="shared" si="28"/>
        <v>#DIV/0!</v>
      </c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 t="e">
        <f t="shared" si="19"/>
        <v>#DIV/0!</v>
      </c>
      <c r="Z63" s="15"/>
      <c r="AA63" s="19" t="e">
        <f t="shared" si="1"/>
        <v>#DIV/0!</v>
      </c>
      <c r="AB63" s="15"/>
      <c r="AC63" s="19" t="e">
        <f t="shared" si="2"/>
        <v>#DIV/0!</v>
      </c>
      <c r="AD63" s="20" t="e">
        <f t="shared" si="3"/>
        <v>#DIV/0!</v>
      </c>
    </row>
    <row r="64" spans="1:31">
      <c r="B64" s="14"/>
      <c r="C64" s="43"/>
      <c r="D64" s="43"/>
      <c r="E64" s="43"/>
      <c r="F64" s="43"/>
      <c r="G64" s="43"/>
      <c r="H64" s="43"/>
      <c r="I64" s="17" t="e">
        <f t="shared" si="4"/>
        <v>#DIV/0!</v>
      </c>
      <c r="J64" s="17" t="e">
        <f t="shared" si="5"/>
        <v>#DIV/0!</v>
      </c>
      <c r="K64" s="17" t="e">
        <f t="shared" si="6"/>
        <v>#DIV/0!</v>
      </c>
      <c r="L64" s="17" t="e">
        <f t="shared" si="38"/>
        <v>#DIV/0!</v>
      </c>
      <c r="M64" s="18" t="e">
        <f t="shared" si="28"/>
        <v>#DIV/0!</v>
      </c>
      <c r="N64" s="18" t="e">
        <f t="shared" si="28"/>
        <v>#DIV/0!</v>
      </c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 t="e">
        <f t="shared" si="19"/>
        <v>#DIV/0!</v>
      </c>
      <c r="Z64" s="15"/>
      <c r="AA64" s="19" t="e">
        <f t="shared" si="1"/>
        <v>#DIV/0!</v>
      </c>
      <c r="AB64" s="15"/>
      <c r="AC64" s="19" t="e">
        <f t="shared" si="2"/>
        <v>#DIV/0!</v>
      </c>
      <c r="AD64" s="20" t="e">
        <f t="shared" si="3"/>
        <v>#DIV/0!</v>
      </c>
    </row>
    <row r="65" spans="1:31" ht="14">
      <c r="A65" s="44" t="s">
        <v>32</v>
      </c>
      <c r="B65" s="22">
        <f t="shared" ref="B65:H65" si="39">SUM(B55:B64)</f>
        <v>7</v>
      </c>
      <c r="C65" s="45">
        <f t="shared" si="39"/>
        <v>1796</v>
      </c>
      <c r="D65" s="45">
        <f t="shared" si="39"/>
        <v>1761</v>
      </c>
      <c r="E65" s="45">
        <f t="shared" si="39"/>
        <v>59</v>
      </c>
      <c r="F65" s="45">
        <f t="shared" si="39"/>
        <v>57</v>
      </c>
      <c r="G65" s="45">
        <f t="shared" si="39"/>
        <v>1935</v>
      </c>
      <c r="H65" s="45">
        <f t="shared" si="39"/>
        <v>1931</v>
      </c>
      <c r="I65" s="24">
        <f t="shared" si="4"/>
        <v>31.508771929824562</v>
      </c>
      <c r="J65" s="24">
        <f t="shared" si="5"/>
        <v>29.847457627118644</v>
      </c>
      <c r="K65" s="24">
        <f t="shared" si="6"/>
        <v>33.94736842105263</v>
      </c>
      <c r="L65" s="24">
        <f>H65/E65</f>
        <v>32.728813559322035</v>
      </c>
      <c r="M65" s="25">
        <f t="shared" si="28"/>
        <v>5.5689922480620151</v>
      </c>
      <c r="N65" s="25">
        <f t="shared" si="28"/>
        <v>5.4717762817193165</v>
      </c>
      <c r="O65" s="23">
        <f>SUM(O55:O64)</f>
        <v>5</v>
      </c>
      <c r="P65" s="23">
        <f>SUM(P55:P64)</f>
        <v>6</v>
      </c>
      <c r="Q65" s="23">
        <f>SUM(Q55:Q64)</f>
        <v>1</v>
      </c>
      <c r="R65" s="23">
        <f>SUM(R55:R64)</f>
        <v>4</v>
      </c>
      <c r="S65" s="23">
        <f t="shared" ref="S65:X65" si="40">SUM(S55:S64)</f>
        <v>11</v>
      </c>
      <c r="T65" s="23">
        <f t="shared" si="40"/>
        <v>7</v>
      </c>
      <c r="U65" s="23">
        <f t="shared" si="40"/>
        <v>3</v>
      </c>
      <c r="V65" s="23">
        <f t="shared" si="40"/>
        <v>3</v>
      </c>
      <c r="W65" s="23">
        <f t="shared" si="40"/>
        <v>8</v>
      </c>
      <c r="X65" s="23">
        <f t="shared" si="40"/>
        <v>7</v>
      </c>
      <c r="Y65" s="22">
        <f t="shared" si="19"/>
        <v>256.57142857142856</v>
      </c>
      <c r="Z65" s="23">
        <f>SUM(Z55:Z64)</f>
        <v>138</v>
      </c>
      <c r="AA65" s="26">
        <f t="shared" si="1"/>
        <v>0.30734966592427615</v>
      </c>
      <c r="AB65" s="23">
        <f>SUM(AB55:AB64)</f>
        <v>32</v>
      </c>
      <c r="AC65" s="26">
        <f t="shared" si="2"/>
        <v>0.10690423162583519</v>
      </c>
      <c r="AD65" s="27">
        <f t="shared" si="3"/>
        <v>0.41425389755011133</v>
      </c>
    </row>
    <row r="66" spans="1:31">
      <c r="A66" s="46" t="s">
        <v>33</v>
      </c>
      <c r="B66" s="2" t="s">
        <v>1</v>
      </c>
      <c r="C66" s="3" t="s">
        <v>2</v>
      </c>
      <c r="D66" s="3" t="s">
        <v>2</v>
      </c>
      <c r="E66" s="4" t="s">
        <v>3</v>
      </c>
      <c r="F66" s="4" t="s">
        <v>4</v>
      </c>
      <c r="G66" s="3" t="s">
        <v>5</v>
      </c>
      <c r="H66" s="3" t="s">
        <v>5</v>
      </c>
      <c r="I66" s="3" t="s">
        <v>6</v>
      </c>
      <c r="J66" s="3" t="s">
        <v>6</v>
      </c>
      <c r="K66" s="3" t="s">
        <v>7</v>
      </c>
      <c r="L66" s="3" t="s">
        <v>7</v>
      </c>
      <c r="M66" s="3" t="s">
        <v>8</v>
      </c>
      <c r="N66" s="3" t="s">
        <v>8</v>
      </c>
      <c r="O66" s="5" t="s">
        <v>9</v>
      </c>
      <c r="P66" s="5" t="s">
        <v>10</v>
      </c>
      <c r="Q66" s="5" t="s">
        <v>11</v>
      </c>
      <c r="R66" s="5" t="s">
        <v>12</v>
      </c>
      <c r="S66" s="3" t="s">
        <v>13</v>
      </c>
      <c r="T66" s="3" t="s">
        <v>14</v>
      </c>
      <c r="U66" s="3" t="s">
        <v>15</v>
      </c>
      <c r="V66" s="3" t="s">
        <v>16</v>
      </c>
      <c r="W66" s="3" t="s">
        <v>17</v>
      </c>
      <c r="X66" s="3" t="s">
        <v>18</v>
      </c>
      <c r="Y66" s="3" t="s">
        <v>19</v>
      </c>
      <c r="Z66" s="2" t="s">
        <v>20</v>
      </c>
      <c r="AA66" s="2" t="s">
        <v>21</v>
      </c>
      <c r="AB66" s="2" t="s">
        <v>22</v>
      </c>
      <c r="AC66" s="2" t="s">
        <v>21</v>
      </c>
      <c r="AD66" s="2" t="s">
        <v>23</v>
      </c>
    </row>
    <row r="67" spans="1:31">
      <c r="A67" s="47"/>
      <c r="B67" s="7"/>
      <c r="C67" s="3" t="s">
        <v>24</v>
      </c>
      <c r="D67" s="3" t="s">
        <v>25</v>
      </c>
      <c r="E67" s="8" t="s">
        <v>26</v>
      </c>
      <c r="F67" s="8" t="s">
        <v>27</v>
      </c>
      <c r="G67" s="3" t="s">
        <v>28</v>
      </c>
      <c r="H67" s="3" t="s">
        <v>29</v>
      </c>
      <c r="I67" s="3" t="s">
        <v>24</v>
      </c>
      <c r="J67" s="3" t="s">
        <v>25</v>
      </c>
      <c r="K67" s="3" t="s">
        <v>30</v>
      </c>
      <c r="L67" s="3" t="s">
        <v>31</v>
      </c>
      <c r="M67" s="3" t="s">
        <v>24</v>
      </c>
      <c r="N67" s="3" t="s">
        <v>25</v>
      </c>
      <c r="O67" s="9"/>
      <c r="P67" s="9"/>
      <c r="Q67" s="9"/>
      <c r="R67" s="9"/>
      <c r="S67" s="10"/>
      <c r="T67" s="10"/>
      <c r="U67" s="10"/>
      <c r="V67" s="10"/>
      <c r="W67" s="10"/>
      <c r="X67" s="10"/>
      <c r="Y67" s="11"/>
      <c r="Z67" s="12"/>
      <c r="AA67" s="12"/>
      <c r="AB67" s="11"/>
      <c r="AC67" s="11"/>
      <c r="AD67" s="11"/>
    </row>
    <row r="68" spans="1:31">
      <c r="B68" s="14">
        <v>1</v>
      </c>
      <c r="C68" s="43">
        <v>184</v>
      </c>
      <c r="D68" s="43">
        <v>295</v>
      </c>
      <c r="E68" s="43">
        <v>6</v>
      </c>
      <c r="F68" s="43">
        <v>10</v>
      </c>
      <c r="G68" s="43">
        <v>234</v>
      </c>
      <c r="H68" s="43">
        <v>300</v>
      </c>
      <c r="I68" s="17">
        <f t="shared" si="4"/>
        <v>18.399999999999999</v>
      </c>
      <c r="J68" s="17">
        <f t="shared" si="5"/>
        <v>49.166666666666664</v>
      </c>
      <c r="K68" s="17">
        <f t="shared" si="6"/>
        <v>23.4</v>
      </c>
      <c r="L68" s="17">
        <f>H65/E65</f>
        <v>32.728813559322035</v>
      </c>
      <c r="M68" s="18">
        <f t="shared" si="28"/>
        <v>4.7179487179487181</v>
      </c>
      <c r="N68" s="18">
        <f t="shared" si="28"/>
        <v>5.9</v>
      </c>
      <c r="O68" s="15">
        <v>0</v>
      </c>
      <c r="P68" s="15">
        <v>0</v>
      </c>
      <c r="Q68" s="15">
        <v>0</v>
      </c>
      <c r="R68" s="16">
        <v>1</v>
      </c>
      <c r="S68" s="16">
        <v>1</v>
      </c>
      <c r="T68" s="16">
        <v>1</v>
      </c>
      <c r="U68" s="16">
        <v>0</v>
      </c>
      <c r="V68" s="16">
        <v>1</v>
      </c>
      <c r="W68" s="16">
        <v>1</v>
      </c>
      <c r="X68" s="16">
        <v>0</v>
      </c>
      <c r="Y68" s="16">
        <f t="shared" si="19"/>
        <v>184</v>
      </c>
      <c r="Z68" s="16">
        <v>10</v>
      </c>
      <c r="AA68" s="19">
        <f t="shared" si="1"/>
        <v>0.21739130434782608</v>
      </c>
      <c r="AB68" s="15">
        <v>3</v>
      </c>
      <c r="AC68" s="19">
        <f t="shared" si="2"/>
        <v>9.7826086956521743E-2</v>
      </c>
      <c r="AD68" s="20">
        <f t="shared" si="3"/>
        <v>0.31521739130434784</v>
      </c>
    </row>
    <row r="69" spans="1:31">
      <c r="B69" s="14"/>
      <c r="C69" s="43"/>
      <c r="D69" s="43">
        <v>267</v>
      </c>
      <c r="E69" s="43">
        <v>9</v>
      </c>
      <c r="F69" s="43"/>
      <c r="G69" s="43"/>
      <c r="H69" s="43">
        <v>300</v>
      </c>
      <c r="I69" s="17" t="e">
        <f t="shared" si="4"/>
        <v>#DIV/0!</v>
      </c>
      <c r="J69" s="17">
        <f t="shared" si="5"/>
        <v>29.666666666666668</v>
      </c>
      <c r="K69" s="17" t="e">
        <f t="shared" si="6"/>
        <v>#DIV/0!</v>
      </c>
      <c r="L69" s="17">
        <f t="shared" si="38"/>
        <v>50</v>
      </c>
      <c r="M69" s="18" t="e">
        <f t="shared" si="28"/>
        <v>#DIV/0!</v>
      </c>
      <c r="N69" s="18">
        <f t="shared" si="28"/>
        <v>5.34</v>
      </c>
      <c r="O69" s="15"/>
      <c r="P69" s="15"/>
      <c r="Q69" s="15"/>
      <c r="R69" s="16"/>
      <c r="S69" s="16"/>
      <c r="T69" s="16">
        <v>1</v>
      </c>
      <c r="U69" s="16"/>
      <c r="V69" s="16"/>
      <c r="W69" s="16"/>
      <c r="X69" s="16">
        <v>2</v>
      </c>
      <c r="Y69" s="16" t="e">
        <f t="shared" si="19"/>
        <v>#DIV/0!</v>
      </c>
      <c r="Z69" s="16"/>
      <c r="AA69" s="19" t="e">
        <f t="shared" ref="AA69:AA77" si="41">Z69*4/C69</f>
        <v>#DIV/0!</v>
      </c>
      <c r="AB69" s="15"/>
      <c r="AC69" s="19" t="e">
        <f t="shared" ref="AC69:AC77" si="42">AB69*6/C69</f>
        <v>#DIV/0!</v>
      </c>
      <c r="AD69" s="20" t="e">
        <f t="shared" ref="AD69:AD77" si="43">AA69+AC69</f>
        <v>#DIV/0!</v>
      </c>
    </row>
    <row r="70" spans="1:31">
      <c r="B70" s="14">
        <v>1</v>
      </c>
      <c r="C70" s="81">
        <v>241</v>
      </c>
      <c r="D70" s="43">
        <v>244</v>
      </c>
      <c r="E70" s="43">
        <v>4</v>
      </c>
      <c r="F70" s="43">
        <v>10</v>
      </c>
      <c r="G70" s="43">
        <v>297</v>
      </c>
      <c r="H70" s="43">
        <v>288</v>
      </c>
      <c r="I70" s="17">
        <f t="shared" ref="I70:I77" si="44">C70/F70</f>
        <v>24.1</v>
      </c>
      <c r="J70" s="17">
        <f t="shared" ref="J70:J77" si="45">D70/E70</f>
        <v>61</v>
      </c>
      <c r="K70" s="17">
        <f t="shared" ref="K70:K77" si="46">G70/F70</f>
        <v>29.7</v>
      </c>
      <c r="L70" s="17">
        <f t="shared" si="38"/>
        <v>33.333333333333336</v>
      </c>
      <c r="M70" s="18">
        <f t="shared" si="28"/>
        <v>4.8686868686868685</v>
      </c>
      <c r="N70" s="18">
        <f t="shared" si="28"/>
        <v>5.083333333333333</v>
      </c>
      <c r="O70" s="15">
        <v>0</v>
      </c>
      <c r="P70" s="15">
        <v>1</v>
      </c>
      <c r="Q70" s="15">
        <v>0</v>
      </c>
      <c r="R70" s="16">
        <v>0</v>
      </c>
      <c r="S70" s="16">
        <v>2</v>
      </c>
      <c r="T70" s="16">
        <v>1</v>
      </c>
      <c r="U70" s="16">
        <v>0</v>
      </c>
      <c r="V70" s="16">
        <v>0</v>
      </c>
      <c r="W70" s="16">
        <v>1</v>
      </c>
      <c r="X70" s="16">
        <v>3</v>
      </c>
      <c r="Y70" s="16">
        <f t="shared" si="19"/>
        <v>241</v>
      </c>
      <c r="Z70" s="16">
        <v>12</v>
      </c>
      <c r="AA70" s="40">
        <f t="shared" si="41"/>
        <v>0.19917012448132779</v>
      </c>
      <c r="AB70" s="16">
        <v>4</v>
      </c>
      <c r="AC70" s="40">
        <f t="shared" si="42"/>
        <v>9.9585062240663894E-2</v>
      </c>
      <c r="AD70" s="41">
        <f t="shared" si="43"/>
        <v>0.29875518672199169</v>
      </c>
      <c r="AE70" s="42"/>
    </row>
    <row r="71" spans="1:31">
      <c r="B71" s="14">
        <v>1</v>
      </c>
      <c r="C71" s="48">
        <v>169</v>
      </c>
      <c r="D71" s="48">
        <v>170</v>
      </c>
      <c r="E71" s="48">
        <v>4</v>
      </c>
      <c r="F71" s="48">
        <v>10</v>
      </c>
      <c r="G71" s="48">
        <v>259</v>
      </c>
      <c r="H71" s="48">
        <v>228</v>
      </c>
      <c r="I71" s="17">
        <f t="shared" si="44"/>
        <v>16.899999999999999</v>
      </c>
      <c r="J71" s="17">
        <f t="shared" si="45"/>
        <v>42.5</v>
      </c>
      <c r="K71" s="17">
        <f t="shared" si="46"/>
        <v>25.9</v>
      </c>
      <c r="L71" s="17">
        <f t="shared" si="38"/>
        <v>72</v>
      </c>
      <c r="M71" s="18">
        <f t="shared" si="28"/>
        <v>3.9150579150579152</v>
      </c>
      <c r="N71" s="18">
        <f t="shared" si="28"/>
        <v>4.4736842105263159</v>
      </c>
      <c r="O71" s="15">
        <v>0</v>
      </c>
      <c r="P71" s="15">
        <v>0</v>
      </c>
      <c r="Q71" s="15">
        <v>0</v>
      </c>
      <c r="R71" s="16">
        <v>0</v>
      </c>
      <c r="S71" s="16">
        <v>0</v>
      </c>
      <c r="T71" s="16">
        <v>1</v>
      </c>
      <c r="U71" s="16">
        <v>0</v>
      </c>
      <c r="V71" s="16">
        <v>0</v>
      </c>
      <c r="W71" s="16">
        <v>0</v>
      </c>
      <c r="X71" s="16">
        <v>1</v>
      </c>
      <c r="Y71" s="16">
        <f t="shared" si="19"/>
        <v>169</v>
      </c>
      <c r="Z71" s="16">
        <v>18</v>
      </c>
      <c r="AA71" s="40">
        <f t="shared" si="41"/>
        <v>0.42603550295857989</v>
      </c>
      <c r="AB71" s="16">
        <v>0</v>
      </c>
      <c r="AC71" s="40">
        <f t="shared" si="42"/>
        <v>0</v>
      </c>
      <c r="AD71" s="41">
        <f t="shared" si="43"/>
        <v>0.42603550295857989</v>
      </c>
      <c r="AE71" s="42"/>
    </row>
    <row r="72" spans="1:31">
      <c r="B72" s="49">
        <v>1</v>
      </c>
      <c r="C72" s="83">
        <v>327</v>
      </c>
      <c r="D72" s="48">
        <v>221</v>
      </c>
      <c r="E72" s="48">
        <v>6</v>
      </c>
      <c r="F72" s="48">
        <v>5</v>
      </c>
      <c r="G72" s="48">
        <v>300</v>
      </c>
      <c r="H72" s="48">
        <v>228</v>
      </c>
      <c r="I72" s="17">
        <f t="shared" si="44"/>
        <v>65.400000000000006</v>
      </c>
      <c r="J72" s="17">
        <f t="shared" si="45"/>
        <v>36.833333333333336</v>
      </c>
      <c r="K72" s="17">
        <f t="shared" si="46"/>
        <v>60</v>
      </c>
      <c r="L72" s="17">
        <f t="shared" si="38"/>
        <v>57</v>
      </c>
      <c r="M72" s="18">
        <f t="shared" si="28"/>
        <v>6.54</v>
      </c>
      <c r="N72" s="18">
        <f t="shared" si="28"/>
        <v>5.8157894736842106</v>
      </c>
      <c r="O72" s="15">
        <v>1</v>
      </c>
      <c r="P72" s="15">
        <v>1</v>
      </c>
      <c r="Q72" s="15">
        <v>1</v>
      </c>
      <c r="R72" s="15">
        <v>0</v>
      </c>
      <c r="S72" s="15">
        <v>3</v>
      </c>
      <c r="T72" s="15">
        <v>1</v>
      </c>
      <c r="U72" s="16">
        <v>2</v>
      </c>
      <c r="V72" s="16">
        <v>0</v>
      </c>
      <c r="W72" s="16">
        <v>1</v>
      </c>
      <c r="X72" s="16">
        <v>1</v>
      </c>
      <c r="Y72" s="16">
        <f t="shared" si="19"/>
        <v>327</v>
      </c>
      <c r="Z72" s="16">
        <v>25</v>
      </c>
      <c r="AA72" s="40">
        <f t="shared" si="41"/>
        <v>0.3058103975535168</v>
      </c>
      <c r="AB72" s="16">
        <v>10</v>
      </c>
      <c r="AC72" s="40">
        <f t="shared" si="42"/>
        <v>0.1834862385321101</v>
      </c>
      <c r="AD72" s="41">
        <f t="shared" si="43"/>
        <v>0.4892966360856269</v>
      </c>
      <c r="AE72" s="42"/>
    </row>
    <row r="73" spans="1:31">
      <c r="B73" s="36">
        <v>1</v>
      </c>
      <c r="C73" s="48">
        <v>99</v>
      </c>
      <c r="D73" s="48">
        <v>100</v>
      </c>
      <c r="E73" s="48">
        <v>2</v>
      </c>
      <c r="F73" s="48">
        <v>10</v>
      </c>
      <c r="G73" s="48">
        <v>184</v>
      </c>
      <c r="H73" s="48">
        <v>101</v>
      </c>
      <c r="I73" s="17">
        <f t="shared" si="44"/>
        <v>9.9</v>
      </c>
      <c r="J73" s="17">
        <f t="shared" si="45"/>
        <v>50</v>
      </c>
      <c r="K73" s="17">
        <f t="shared" si="46"/>
        <v>18.399999999999999</v>
      </c>
      <c r="L73" s="17">
        <f t="shared" si="38"/>
        <v>38</v>
      </c>
      <c r="M73" s="18">
        <f t="shared" si="28"/>
        <v>3.2282608695652173</v>
      </c>
      <c r="N73" s="18">
        <f t="shared" si="28"/>
        <v>5.9405940594059414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1</v>
      </c>
      <c r="U73" s="16">
        <v>0</v>
      </c>
      <c r="V73" s="16">
        <v>0</v>
      </c>
      <c r="W73" s="16">
        <v>0</v>
      </c>
      <c r="X73" s="16">
        <v>1</v>
      </c>
      <c r="Y73" s="16">
        <f t="shared" si="19"/>
        <v>99</v>
      </c>
      <c r="Z73" s="16">
        <v>10</v>
      </c>
      <c r="AA73" s="19">
        <f t="shared" si="41"/>
        <v>0.40404040404040403</v>
      </c>
      <c r="AB73" s="15">
        <v>0</v>
      </c>
      <c r="AC73" s="19">
        <f t="shared" si="42"/>
        <v>0</v>
      </c>
      <c r="AD73" s="20">
        <f t="shared" si="43"/>
        <v>0.40404040404040403</v>
      </c>
    </row>
    <row r="74" spans="1:31">
      <c r="B74" s="14">
        <v>1</v>
      </c>
      <c r="C74" s="82">
        <v>288</v>
      </c>
      <c r="D74" s="48">
        <v>293</v>
      </c>
      <c r="E74" s="48">
        <v>5</v>
      </c>
      <c r="F74" s="48">
        <v>8</v>
      </c>
      <c r="G74" s="48">
        <v>300</v>
      </c>
      <c r="H74" s="48">
        <v>300</v>
      </c>
      <c r="I74" s="17">
        <f t="shared" si="44"/>
        <v>36</v>
      </c>
      <c r="J74" s="17">
        <f t="shared" si="45"/>
        <v>58.6</v>
      </c>
      <c r="K74" s="17">
        <f t="shared" si="46"/>
        <v>37.5</v>
      </c>
      <c r="L74" s="17">
        <f t="shared" si="38"/>
        <v>50.5</v>
      </c>
      <c r="M74" s="18">
        <f t="shared" si="28"/>
        <v>5.76</v>
      </c>
      <c r="N74" s="18">
        <f t="shared" si="28"/>
        <v>5.86</v>
      </c>
      <c r="O74" s="15">
        <v>1</v>
      </c>
      <c r="P74" s="15">
        <v>1</v>
      </c>
      <c r="Q74" s="15">
        <v>1</v>
      </c>
      <c r="R74" s="15">
        <v>0</v>
      </c>
      <c r="S74" s="15">
        <v>0</v>
      </c>
      <c r="T74" s="15">
        <v>3</v>
      </c>
      <c r="U74" s="16">
        <v>1</v>
      </c>
      <c r="V74" s="16">
        <v>1</v>
      </c>
      <c r="W74" s="16">
        <v>1</v>
      </c>
      <c r="X74" s="16">
        <v>2</v>
      </c>
      <c r="Y74" s="16">
        <f t="shared" si="19"/>
        <v>288</v>
      </c>
      <c r="Z74" s="16">
        <v>22</v>
      </c>
      <c r="AA74" s="19">
        <f t="shared" si="41"/>
        <v>0.30555555555555558</v>
      </c>
      <c r="AB74" s="15">
        <v>6</v>
      </c>
      <c r="AC74" s="19">
        <f t="shared" si="42"/>
        <v>0.125</v>
      </c>
      <c r="AD74" s="20">
        <f t="shared" si="43"/>
        <v>0.43055555555555558</v>
      </c>
    </row>
    <row r="75" spans="1:31">
      <c r="B75" s="14"/>
      <c r="C75" s="48"/>
      <c r="D75" s="48"/>
      <c r="E75" s="48"/>
      <c r="F75" s="48"/>
      <c r="G75" s="48"/>
      <c r="H75" s="48"/>
      <c r="I75" s="17" t="e">
        <f t="shared" si="44"/>
        <v>#DIV/0!</v>
      </c>
      <c r="J75" s="17" t="e">
        <f t="shared" si="45"/>
        <v>#DIV/0!</v>
      </c>
      <c r="K75" s="17" t="e">
        <f t="shared" si="46"/>
        <v>#DIV/0!</v>
      </c>
      <c r="L75" s="17">
        <f t="shared" si="38"/>
        <v>60</v>
      </c>
      <c r="M75" s="18" t="e">
        <f t="shared" si="28"/>
        <v>#DIV/0!</v>
      </c>
      <c r="N75" s="18" t="e">
        <f t="shared" si="28"/>
        <v>#DIV/0!</v>
      </c>
      <c r="O75" s="15"/>
      <c r="P75" s="15"/>
      <c r="Q75" s="15"/>
      <c r="R75" s="15"/>
      <c r="S75" s="15"/>
      <c r="T75" s="15"/>
      <c r="U75" s="16"/>
      <c r="V75" s="16"/>
      <c r="W75" s="16"/>
      <c r="X75" s="16"/>
      <c r="Y75" s="16" t="e">
        <f t="shared" si="19"/>
        <v>#DIV/0!</v>
      </c>
      <c r="Z75" s="16"/>
      <c r="AA75" s="19" t="e">
        <f t="shared" si="41"/>
        <v>#DIV/0!</v>
      </c>
      <c r="AB75" s="15"/>
      <c r="AC75" s="19" t="e">
        <f t="shared" si="42"/>
        <v>#DIV/0!</v>
      </c>
      <c r="AD75" s="20" t="e">
        <f t="shared" si="43"/>
        <v>#DIV/0!</v>
      </c>
    </row>
    <row r="76" spans="1:31">
      <c r="B76" s="14"/>
      <c r="C76" s="48"/>
      <c r="D76" s="48"/>
      <c r="E76" s="48"/>
      <c r="F76" s="48"/>
      <c r="G76" s="48"/>
      <c r="H76" s="48"/>
      <c r="I76" s="17" t="e">
        <f t="shared" si="44"/>
        <v>#DIV/0!</v>
      </c>
      <c r="J76" s="17" t="e">
        <f t="shared" si="45"/>
        <v>#DIV/0!</v>
      </c>
      <c r="K76" s="17" t="e">
        <f t="shared" si="46"/>
        <v>#DIV/0!</v>
      </c>
      <c r="L76" s="17" t="e">
        <f t="shared" si="38"/>
        <v>#DIV/0!</v>
      </c>
      <c r="M76" s="18" t="e">
        <f t="shared" si="28"/>
        <v>#DIV/0!</v>
      </c>
      <c r="N76" s="18" t="e">
        <f t="shared" si="28"/>
        <v>#DIV/0!</v>
      </c>
      <c r="O76" s="15"/>
      <c r="P76" s="15"/>
      <c r="Q76" s="15"/>
      <c r="R76" s="15"/>
      <c r="S76" s="15"/>
      <c r="T76" s="15"/>
      <c r="U76" s="16"/>
      <c r="V76" s="16"/>
      <c r="W76" s="16"/>
      <c r="X76" s="16"/>
      <c r="Y76" s="16" t="e">
        <f t="shared" si="19"/>
        <v>#DIV/0!</v>
      </c>
      <c r="Z76" s="16"/>
      <c r="AA76" s="19" t="e">
        <f t="shared" si="41"/>
        <v>#DIV/0!</v>
      </c>
      <c r="AB76" s="15"/>
      <c r="AC76" s="19" t="e">
        <f t="shared" si="42"/>
        <v>#DIV/0!</v>
      </c>
      <c r="AD76" s="20" t="e">
        <f t="shared" si="43"/>
        <v>#DIV/0!</v>
      </c>
    </row>
    <row r="77" spans="1:31" ht="14">
      <c r="A77" s="50" t="s">
        <v>32</v>
      </c>
      <c r="B77" s="22">
        <f t="shared" ref="B77:H77" si="47">SUM(B68:B76)</f>
        <v>6</v>
      </c>
      <c r="C77" s="45">
        <f t="shared" si="47"/>
        <v>1308</v>
      </c>
      <c r="D77" s="45">
        <f t="shared" si="47"/>
        <v>1590</v>
      </c>
      <c r="E77" s="45">
        <f t="shared" si="47"/>
        <v>36</v>
      </c>
      <c r="F77" s="45">
        <f t="shared" si="47"/>
        <v>53</v>
      </c>
      <c r="G77" s="45">
        <f t="shared" si="47"/>
        <v>1574</v>
      </c>
      <c r="H77" s="45">
        <f t="shared" si="47"/>
        <v>1745</v>
      </c>
      <c r="I77" s="24">
        <f t="shared" si="44"/>
        <v>24.679245283018869</v>
      </c>
      <c r="J77" s="24">
        <f t="shared" si="45"/>
        <v>44.166666666666664</v>
      </c>
      <c r="K77" s="24">
        <f t="shared" si="46"/>
        <v>29.69811320754717</v>
      </c>
      <c r="L77" s="24">
        <f>H77/E77</f>
        <v>48.472222222222221</v>
      </c>
      <c r="M77" s="25">
        <f t="shared" si="28"/>
        <v>4.9860228716645496</v>
      </c>
      <c r="N77" s="25">
        <f t="shared" si="28"/>
        <v>5.4670487106017198</v>
      </c>
      <c r="O77" s="23">
        <f t="shared" ref="O77:X77" si="48">SUM(O68:O76)</f>
        <v>2</v>
      </c>
      <c r="P77" s="23">
        <f t="shared" si="48"/>
        <v>3</v>
      </c>
      <c r="Q77" s="23">
        <f t="shared" si="48"/>
        <v>2</v>
      </c>
      <c r="R77" s="23">
        <f t="shared" si="48"/>
        <v>1</v>
      </c>
      <c r="S77" s="23">
        <f t="shared" si="48"/>
        <v>6</v>
      </c>
      <c r="T77" s="23">
        <f t="shared" si="48"/>
        <v>9</v>
      </c>
      <c r="U77" s="23">
        <f t="shared" si="48"/>
        <v>3</v>
      </c>
      <c r="V77" s="23">
        <f t="shared" si="48"/>
        <v>2</v>
      </c>
      <c r="W77" s="23">
        <f t="shared" si="48"/>
        <v>4</v>
      </c>
      <c r="X77" s="23">
        <f t="shared" si="48"/>
        <v>10</v>
      </c>
      <c r="Y77" s="22">
        <f t="shared" si="19"/>
        <v>218</v>
      </c>
      <c r="Z77" s="23">
        <f>SUM(Z68:Z76)</f>
        <v>97</v>
      </c>
      <c r="AA77" s="26">
        <f t="shared" si="41"/>
        <v>0.29663608562691129</v>
      </c>
      <c r="AB77" s="23">
        <f>SUM(AB68:AB76)</f>
        <v>23</v>
      </c>
      <c r="AC77" s="26">
        <f t="shared" si="42"/>
        <v>0.10550458715596331</v>
      </c>
      <c r="AD77" s="27">
        <f t="shared" si="43"/>
        <v>0.40214067278287458</v>
      </c>
    </row>
    <row r="78" spans="1:31">
      <c r="B78" s="14"/>
      <c r="F78" s="51"/>
      <c r="I78" s="17"/>
      <c r="J78" s="17"/>
      <c r="K78" s="17"/>
      <c r="L78" s="17"/>
      <c r="M78" s="18"/>
      <c r="N78" s="18"/>
      <c r="O78" s="15"/>
      <c r="P78" s="15"/>
      <c r="Q78" s="15"/>
      <c r="R78" s="15"/>
      <c r="S78" s="15"/>
      <c r="T78" s="15"/>
      <c r="U78" s="16"/>
      <c r="V78" s="16"/>
      <c r="W78" s="16"/>
      <c r="X78" s="16"/>
      <c r="Y78" s="16"/>
      <c r="Z78" s="16"/>
      <c r="AA78" s="19"/>
      <c r="AB78" s="15"/>
      <c r="AC78" s="19"/>
      <c r="AD78" s="20"/>
    </row>
    <row r="79" spans="1:31">
      <c r="B79" s="2" t="s">
        <v>1</v>
      </c>
      <c r="C79" s="3" t="s">
        <v>2</v>
      </c>
      <c r="D79" s="3" t="s">
        <v>2</v>
      </c>
      <c r="E79" s="4" t="s">
        <v>3</v>
      </c>
      <c r="F79" s="4" t="s">
        <v>4</v>
      </c>
      <c r="G79" s="3" t="s">
        <v>5</v>
      </c>
      <c r="H79" s="3" t="s">
        <v>5</v>
      </c>
      <c r="I79" s="3" t="s">
        <v>6</v>
      </c>
      <c r="J79" s="3" t="s">
        <v>6</v>
      </c>
      <c r="K79" s="3" t="s">
        <v>7</v>
      </c>
      <c r="L79" s="3" t="s">
        <v>7</v>
      </c>
      <c r="M79" s="3" t="s">
        <v>8</v>
      </c>
      <c r="N79" s="3" t="s">
        <v>8</v>
      </c>
      <c r="O79" s="5" t="s">
        <v>9</v>
      </c>
      <c r="P79" s="5" t="s">
        <v>10</v>
      </c>
      <c r="Q79" s="5" t="s">
        <v>11</v>
      </c>
      <c r="R79" s="5" t="s">
        <v>12</v>
      </c>
      <c r="S79" s="3" t="s">
        <v>13</v>
      </c>
      <c r="T79" s="3" t="s">
        <v>14</v>
      </c>
      <c r="U79" s="3" t="s">
        <v>15</v>
      </c>
      <c r="V79" s="3" t="s">
        <v>16</v>
      </c>
      <c r="W79" s="3" t="s">
        <v>17</v>
      </c>
      <c r="X79" s="3" t="s">
        <v>18</v>
      </c>
      <c r="Y79" s="3" t="s">
        <v>19</v>
      </c>
      <c r="Z79" s="2" t="s">
        <v>20</v>
      </c>
      <c r="AA79" s="2" t="s">
        <v>21</v>
      </c>
      <c r="AB79" s="2" t="s">
        <v>22</v>
      </c>
      <c r="AC79" s="2" t="s">
        <v>21</v>
      </c>
      <c r="AD79" s="2" t="s">
        <v>23</v>
      </c>
    </row>
    <row r="80" spans="1:31">
      <c r="B80" s="7"/>
      <c r="C80" s="12" t="s">
        <v>24</v>
      </c>
      <c r="D80" s="12" t="s">
        <v>25</v>
      </c>
      <c r="E80" s="12" t="s">
        <v>26</v>
      </c>
      <c r="F80" s="12" t="s">
        <v>27</v>
      </c>
      <c r="G80" s="12" t="s">
        <v>28</v>
      </c>
      <c r="H80" s="12" t="s">
        <v>29</v>
      </c>
      <c r="I80" s="12" t="s">
        <v>24</v>
      </c>
      <c r="J80" s="12" t="s">
        <v>25</v>
      </c>
      <c r="K80" s="12" t="s">
        <v>30</v>
      </c>
      <c r="L80" s="12" t="s">
        <v>31</v>
      </c>
      <c r="M80" s="12" t="s">
        <v>24</v>
      </c>
      <c r="N80" s="12" t="s">
        <v>25</v>
      </c>
      <c r="O80" s="9"/>
      <c r="P80" s="9"/>
      <c r="Q80" s="9"/>
      <c r="R80" s="9"/>
      <c r="S80" s="60"/>
      <c r="T80" s="60"/>
      <c r="U80" s="60"/>
      <c r="V80" s="60"/>
      <c r="W80" s="60"/>
      <c r="X80" s="60"/>
      <c r="Y80" s="61"/>
      <c r="Z80" s="12"/>
      <c r="AA80" s="12"/>
      <c r="AB80" s="61"/>
      <c r="AC80" s="61"/>
      <c r="AD80" s="61"/>
    </row>
    <row r="81" spans="1:31">
      <c r="A81" s="46" t="s">
        <v>38</v>
      </c>
      <c r="B81" s="12">
        <v>8</v>
      </c>
      <c r="C81" s="12">
        <v>2039</v>
      </c>
      <c r="D81" s="12">
        <v>1638</v>
      </c>
      <c r="E81" s="12">
        <v>49</v>
      </c>
      <c r="F81" s="12">
        <v>67</v>
      </c>
      <c r="G81" s="12">
        <v>2354</v>
      </c>
      <c r="H81" s="12">
        <v>1829</v>
      </c>
      <c r="I81" s="7">
        <v>30.432835820895523</v>
      </c>
      <c r="J81" s="7">
        <v>33.428571428571431</v>
      </c>
      <c r="K81" s="7">
        <v>35.134328358208954</v>
      </c>
      <c r="L81" s="7">
        <v>37.326530612244895</v>
      </c>
      <c r="M81" s="52">
        <v>5.1971112999150382</v>
      </c>
      <c r="N81" s="52">
        <v>5.3734281027884094</v>
      </c>
      <c r="O81" s="12">
        <v>5</v>
      </c>
      <c r="P81" s="12">
        <v>7</v>
      </c>
      <c r="Q81" s="12">
        <v>3</v>
      </c>
      <c r="R81" s="12">
        <v>4</v>
      </c>
      <c r="S81" s="12">
        <v>9</v>
      </c>
      <c r="T81" s="12">
        <v>7</v>
      </c>
      <c r="U81" s="9">
        <v>2</v>
      </c>
      <c r="V81" s="9">
        <v>4</v>
      </c>
      <c r="W81" s="9">
        <v>11</v>
      </c>
      <c r="X81" s="9">
        <v>6</v>
      </c>
      <c r="Y81" s="62">
        <v>254.875</v>
      </c>
      <c r="Z81" s="9">
        <v>169</v>
      </c>
      <c r="AA81" s="70">
        <v>0.33153506620892592</v>
      </c>
      <c r="AB81" s="9">
        <v>38</v>
      </c>
      <c r="AC81" s="70">
        <v>0.1118195193722413</v>
      </c>
      <c r="AD81" s="63">
        <v>0.44335458558116725</v>
      </c>
      <c r="AE81" s="46"/>
    </row>
    <row r="82" spans="1:31">
      <c r="A82" s="46" t="s">
        <v>0</v>
      </c>
      <c r="B82" s="64">
        <v>7</v>
      </c>
      <c r="C82" s="12">
        <v>1329</v>
      </c>
      <c r="D82" s="12">
        <v>1802</v>
      </c>
      <c r="E82" s="12">
        <v>67</v>
      </c>
      <c r="F82" s="12">
        <v>33</v>
      </c>
      <c r="G82" s="9">
        <v>1555</v>
      </c>
      <c r="H82" s="12">
        <v>2204</v>
      </c>
      <c r="I82" s="7">
        <v>40.272727272727273</v>
      </c>
      <c r="J82" s="7">
        <v>26.895522388059703</v>
      </c>
      <c r="K82" s="7">
        <v>47.121212121212125</v>
      </c>
      <c r="L82" s="7">
        <v>32.895522388059703</v>
      </c>
      <c r="M82" s="52">
        <v>5.1279742765273308</v>
      </c>
      <c r="N82" s="52">
        <v>4.9056261343012704</v>
      </c>
      <c r="O82" s="12">
        <v>2</v>
      </c>
      <c r="P82" s="12">
        <v>4</v>
      </c>
      <c r="Q82" s="12">
        <v>2</v>
      </c>
      <c r="R82" s="12">
        <v>3</v>
      </c>
      <c r="S82" s="12">
        <v>7</v>
      </c>
      <c r="T82" s="12">
        <v>8</v>
      </c>
      <c r="U82" s="9">
        <v>4</v>
      </c>
      <c r="V82" s="9">
        <v>2</v>
      </c>
      <c r="W82" s="9">
        <v>5</v>
      </c>
      <c r="X82" s="9">
        <v>8</v>
      </c>
      <c r="Y82" s="62">
        <v>189.85714285714286</v>
      </c>
      <c r="Z82" s="9">
        <v>134</v>
      </c>
      <c r="AA82" s="70">
        <v>0.40331075996990218</v>
      </c>
      <c r="AB82" s="9">
        <v>15</v>
      </c>
      <c r="AC82" s="70">
        <v>6.772009029345373E-2</v>
      </c>
      <c r="AD82" s="63">
        <v>0.47103085026335589</v>
      </c>
      <c r="AE82" s="46"/>
    </row>
    <row r="83" spans="1:31">
      <c r="A83" s="46" t="s">
        <v>35</v>
      </c>
      <c r="B83" s="12">
        <v>10</v>
      </c>
      <c r="C83" s="12">
        <v>2180</v>
      </c>
      <c r="D83" s="12">
        <v>2023</v>
      </c>
      <c r="E83" s="12">
        <v>75</v>
      </c>
      <c r="F83" s="12">
        <v>70</v>
      </c>
      <c r="G83" s="12">
        <v>2447</v>
      </c>
      <c r="H83" s="12">
        <v>2412</v>
      </c>
      <c r="I83" s="7">
        <v>31.142857142857142</v>
      </c>
      <c r="J83" s="7">
        <v>26.973333333333333</v>
      </c>
      <c r="K83" s="7">
        <v>34.957142857142856</v>
      </c>
      <c r="L83" s="7">
        <v>32.159999999999997</v>
      </c>
      <c r="M83" s="52">
        <v>5.3453208009807929</v>
      </c>
      <c r="N83" s="52">
        <v>5.0323383084577111</v>
      </c>
      <c r="O83" s="12">
        <v>3</v>
      </c>
      <c r="P83" s="12">
        <v>6</v>
      </c>
      <c r="Q83" s="12">
        <v>4</v>
      </c>
      <c r="R83" s="12">
        <v>1</v>
      </c>
      <c r="S83" s="12">
        <v>8</v>
      </c>
      <c r="T83" s="12">
        <v>11</v>
      </c>
      <c r="U83" s="9">
        <v>2</v>
      </c>
      <c r="V83" s="9">
        <v>2</v>
      </c>
      <c r="W83" s="9">
        <v>13</v>
      </c>
      <c r="X83" s="9">
        <v>12</v>
      </c>
      <c r="Y83" s="62">
        <v>218</v>
      </c>
      <c r="Z83" s="9">
        <v>182</v>
      </c>
      <c r="AA83" s="70">
        <v>0.33394495412844039</v>
      </c>
      <c r="AB83" s="9">
        <v>57</v>
      </c>
      <c r="AC83" s="70">
        <v>0.15688073394495414</v>
      </c>
      <c r="AD83" s="63">
        <v>0.49082568807339455</v>
      </c>
      <c r="AE83" s="46"/>
    </row>
    <row r="84" spans="1:31">
      <c r="A84" s="53" t="s">
        <v>37</v>
      </c>
      <c r="B84" s="62">
        <v>8</v>
      </c>
      <c r="C84" s="9">
        <v>1962</v>
      </c>
      <c r="D84" s="9">
        <v>1800</v>
      </c>
      <c r="E84" s="9">
        <v>63</v>
      </c>
      <c r="F84" s="9">
        <v>69</v>
      </c>
      <c r="G84" s="9">
        <v>2185</v>
      </c>
      <c r="H84" s="9">
        <v>1929</v>
      </c>
      <c r="I84" s="52">
        <v>28.434782608695652</v>
      </c>
      <c r="J84" s="52">
        <v>28.571428571428573</v>
      </c>
      <c r="K84" s="52">
        <v>31.666666666666668</v>
      </c>
      <c r="L84" s="52">
        <v>30.61904761904762</v>
      </c>
      <c r="M84" s="52">
        <v>5.3876430205949655</v>
      </c>
      <c r="N84" s="52">
        <v>5.598755832037325</v>
      </c>
      <c r="O84" s="9">
        <v>4</v>
      </c>
      <c r="P84" s="9">
        <v>7</v>
      </c>
      <c r="Q84" s="9">
        <v>3</v>
      </c>
      <c r="R84" s="9">
        <v>2</v>
      </c>
      <c r="S84" s="9">
        <v>9</v>
      </c>
      <c r="T84" s="9">
        <v>8</v>
      </c>
      <c r="U84" s="9">
        <v>3</v>
      </c>
      <c r="V84" s="9">
        <v>4</v>
      </c>
      <c r="W84" s="9">
        <v>10</v>
      </c>
      <c r="X84" s="9">
        <v>8</v>
      </c>
      <c r="Y84" s="62">
        <v>245.25</v>
      </c>
      <c r="Z84" s="9">
        <v>173</v>
      </c>
      <c r="AA84" s="63">
        <v>0.35270132517838942</v>
      </c>
      <c r="AB84" s="9">
        <v>33</v>
      </c>
      <c r="AC84" s="63">
        <v>0.10091743119266056</v>
      </c>
      <c r="AD84" s="63">
        <v>0.45361875637104998</v>
      </c>
      <c r="AE84" s="53"/>
    </row>
    <row r="85" spans="1:31">
      <c r="A85" s="53" t="s">
        <v>36</v>
      </c>
      <c r="B85" s="62">
        <v>7</v>
      </c>
      <c r="C85" s="9">
        <v>1796</v>
      </c>
      <c r="D85" s="9">
        <v>1761</v>
      </c>
      <c r="E85" s="9">
        <v>59</v>
      </c>
      <c r="F85" s="9">
        <v>57</v>
      </c>
      <c r="G85" s="9">
        <v>1935</v>
      </c>
      <c r="H85" s="9">
        <v>1931</v>
      </c>
      <c r="I85" s="52">
        <v>31.508771929824562</v>
      </c>
      <c r="J85" s="52">
        <v>29.847457627118644</v>
      </c>
      <c r="K85" s="52">
        <v>33.94736842105263</v>
      </c>
      <c r="L85" s="52">
        <v>32.728813559322035</v>
      </c>
      <c r="M85" s="52">
        <v>5.5689922480620151</v>
      </c>
      <c r="N85" s="52">
        <v>5.4717762817193165</v>
      </c>
      <c r="O85" s="9">
        <v>5</v>
      </c>
      <c r="P85" s="9">
        <v>6</v>
      </c>
      <c r="Q85" s="9">
        <v>1</v>
      </c>
      <c r="R85" s="9">
        <v>4</v>
      </c>
      <c r="S85" s="9">
        <v>11</v>
      </c>
      <c r="T85" s="9">
        <v>7</v>
      </c>
      <c r="U85" s="9">
        <v>3</v>
      </c>
      <c r="V85" s="9">
        <v>3</v>
      </c>
      <c r="W85" s="9">
        <v>8</v>
      </c>
      <c r="X85" s="9">
        <v>7</v>
      </c>
      <c r="Y85" s="62">
        <v>256.57142857142856</v>
      </c>
      <c r="Z85" s="9">
        <v>138</v>
      </c>
      <c r="AA85" s="63">
        <v>0.30734966592427615</v>
      </c>
      <c r="AB85" s="9">
        <v>32</v>
      </c>
      <c r="AC85" s="63">
        <v>0.10690423162583519</v>
      </c>
      <c r="AD85" s="63">
        <v>0.41425389755011133</v>
      </c>
      <c r="AE85" s="42"/>
    </row>
    <row r="86" spans="1:31">
      <c r="A86" s="53" t="s">
        <v>33</v>
      </c>
      <c r="B86" s="12">
        <v>6</v>
      </c>
      <c r="C86" s="12">
        <v>1308</v>
      </c>
      <c r="D86" s="12">
        <v>1590</v>
      </c>
      <c r="E86" s="12">
        <v>36</v>
      </c>
      <c r="F86" s="12">
        <v>53</v>
      </c>
      <c r="G86" s="12">
        <v>1574</v>
      </c>
      <c r="H86" s="12">
        <v>1745</v>
      </c>
      <c r="I86" s="7">
        <v>24.679245283018869</v>
      </c>
      <c r="J86" s="7">
        <v>44.166666666666664</v>
      </c>
      <c r="K86" s="7">
        <v>29.69811320754717</v>
      </c>
      <c r="L86" s="7">
        <v>48.472222222222221</v>
      </c>
      <c r="M86" s="52">
        <v>4.9860228716645496</v>
      </c>
      <c r="N86" s="52">
        <v>5.4670487106017198</v>
      </c>
      <c r="O86" s="12">
        <v>2</v>
      </c>
      <c r="P86" s="12">
        <v>3</v>
      </c>
      <c r="Q86" s="12">
        <v>2</v>
      </c>
      <c r="R86" s="12">
        <v>1</v>
      </c>
      <c r="S86" s="12">
        <v>6</v>
      </c>
      <c r="T86" s="12">
        <v>9</v>
      </c>
      <c r="U86" s="9">
        <v>3</v>
      </c>
      <c r="V86" s="9">
        <v>2</v>
      </c>
      <c r="W86" s="9">
        <v>4</v>
      </c>
      <c r="X86" s="9">
        <v>10</v>
      </c>
      <c r="Y86" s="62">
        <v>218</v>
      </c>
      <c r="Z86" s="9">
        <v>97</v>
      </c>
      <c r="AA86" s="70">
        <v>0.29663608562691129</v>
      </c>
      <c r="AB86" s="9">
        <v>23</v>
      </c>
      <c r="AC86" s="70">
        <v>0.10550458715596331</v>
      </c>
      <c r="AD86" s="63">
        <v>0.40214067278287458</v>
      </c>
      <c r="AE86" s="53"/>
    </row>
    <row r="87" spans="1:31" ht="14">
      <c r="A87" s="54" t="s">
        <v>32</v>
      </c>
      <c r="B87" s="65">
        <f t="shared" ref="B87:H87" si="49">SUM(B81:B86)</f>
        <v>46</v>
      </c>
      <c r="C87" s="65">
        <f t="shared" si="49"/>
        <v>10614</v>
      </c>
      <c r="D87" s="65">
        <f t="shared" si="49"/>
        <v>10614</v>
      </c>
      <c r="E87" s="65">
        <f t="shared" si="49"/>
        <v>349</v>
      </c>
      <c r="F87" s="65">
        <f t="shared" si="49"/>
        <v>349</v>
      </c>
      <c r="G87" s="65">
        <f t="shared" si="49"/>
        <v>12050</v>
      </c>
      <c r="H87" s="65">
        <f t="shared" si="49"/>
        <v>12050</v>
      </c>
      <c r="I87" s="66">
        <f t="shared" ref="I87" si="50">C87/F87</f>
        <v>30.412607449856733</v>
      </c>
      <c r="J87" s="66">
        <f t="shared" ref="J87" si="51">D87/E87</f>
        <v>30.412607449856733</v>
      </c>
      <c r="K87" s="66">
        <f t="shared" ref="K87" si="52">G87/F87</f>
        <v>34.52722063037249</v>
      </c>
      <c r="L87" s="66">
        <f t="shared" ref="L87" si="53">H87/E87</f>
        <v>34.52722063037249</v>
      </c>
      <c r="M87" s="66">
        <f t="shared" ref="M87:N87" si="54">C87/(G87/6)</f>
        <v>5.2849792531120334</v>
      </c>
      <c r="N87" s="66">
        <f t="shared" si="54"/>
        <v>5.2849792531120334</v>
      </c>
      <c r="O87" s="65">
        <f t="shared" ref="O87:X87" si="55">SUM(O81:O86)</f>
        <v>21</v>
      </c>
      <c r="P87" s="65">
        <f t="shared" si="55"/>
        <v>33</v>
      </c>
      <c r="Q87" s="65">
        <f t="shared" si="55"/>
        <v>15</v>
      </c>
      <c r="R87" s="65">
        <f t="shared" si="55"/>
        <v>15</v>
      </c>
      <c r="S87" s="65">
        <f t="shared" si="55"/>
        <v>50</v>
      </c>
      <c r="T87" s="65">
        <f t="shared" si="55"/>
        <v>50</v>
      </c>
      <c r="U87" s="65">
        <f t="shared" si="55"/>
        <v>17</v>
      </c>
      <c r="V87" s="65">
        <f t="shared" si="55"/>
        <v>17</v>
      </c>
      <c r="W87" s="65">
        <f t="shared" si="55"/>
        <v>51</v>
      </c>
      <c r="X87" s="65">
        <f t="shared" si="55"/>
        <v>51</v>
      </c>
      <c r="Y87" s="67">
        <f t="shared" ref="Y87" si="56">C87/B87</f>
        <v>230.7391304347826</v>
      </c>
      <c r="Z87" s="65">
        <f>SUM(Z81:Z86)</f>
        <v>893</v>
      </c>
      <c r="AA87" s="55">
        <f t="shared" ref="AA87" si="57">Z87*4/C87</f>
        <v>0.3365366497079329</v>
      </c>
      <c r="AB87" s="68">
        <f>SUM(AB81:AB86)</f>
        <v>198</v>
      </c>
      <c r="AC87" s="55">
        <f t="shared" ref="AC87" si="58">AB87*6/C87</f>
        <v>0.11192764273600904</v>
      </c>
      <c r="AD87" s="69">
        <f t="shared" ref="AD87" si="59">AA87+AC87</f>
        <v>0.44846429244394193</v>
      </c>
      <c r="AE87" s="42"/>
    </row>
    <row r="88" spans="1:31">
      <c r="B88" s="2" t="s">
        <v>1</v>
      </c>
      <c r="C88" s="3" t="s">
        <v>2</v>
      </c>
      <c r="D88" s="3" t="s">
        <v>2</v>
      </c>
      <c r="E88" s="4" t="s">
        <v>3</v>
      </c>
      <c r="F88" s="4" t="s">
        <v>4</v>
      </c>
      <c r="G88" s="3" t="s">
        <v>5</v>
      </c>
      <c r="H88" s="3" t="s">
        <v>5</v>
      </c>
      <c r="I88" s="3" t="s">
        <v>6</v>
      </c>
      <c r="J88" s="3" t="s">
        <v>6</v>
      </c>
      <c r="K88" s="3" t="s">
        <v>7</v>
      </c>
      <c r="L88" s="3" t="s">
        <v>7</v>
      </c>
      <c r="M88" s="3" t="s">
        <v>8</v>
      </c>
      <c r="N88" s="3" t="s">
        <v>8</v>
      </c>
      <c r="O88" s="5" t="s">
        <v>9</v>
      </c>
      <c r="P88" s="5" t="s">
        <v>10</v>
      </c>
      <c r="Q88" s="5" t="s">
        <v>11</v>
      </c>
      <c r="R88" s="5" t="s">
        <v>12</v>
      </c>
      <c r="S88" s="3" t="s">
        <v>13</v>
      </c>
      <c r="T88" s="3" t="s">
        <v>14</v>
      </c>
      <c r="U88" s="3" t="s">
        <v>15</v>
      </c>
      <c r="V88" s="3" t="s">
        <v>16</v>
      </c>
      <c r="W88" s="3" t="s">
        <v>17</v>
      </c>
      <c r="X88" s="3" t="s">
        <v>18</v>
      </c>
      <c r="Y88" s="3" t="s">
        <v>19</v>
      </c>
      <c r="Z88" s="2" t="s">
        <v>20</v>
      </c>
      <c r="AA88" s="2" t="s">
        <v>21</v>
      </c>
      <c r="AB88" s="2" t="s">
        <v>22</v>
      </c>
      <c r="AC88" s="2" t="s">
        <v>21</v>
      </c>
      <c r="AD88" s="2" t="s">
        <v>23</v>
      </c>
      <c r="AE88" s="42"/>
    </row>
    <row r="89" spans="1:31">
      <c r="B89" s="43">
        <v>56</v>
      </c>
      <c r="C89" s="43">
        <v>13513</v>
      </c>
      <c r="D89" s="43">
        <v>423</v>
      </c>
      <c r="E89" s="43">
        <v>14917</v>
      </c>
      <c r="F89" s="43">
        <v>90.587919823020727</v>
      </c>
      <c r="G89" s="43">
        <v>45</v>
      </c>
      <c r="H89" s="43">
        <v>28</v>
      </c>
      <c r="I89" s="43">
        <v>31.945626477541371</v>
      </c>
      <c r="J89" s="43">
        <v>35.264775413711583</v>
      </c>
      <c r="K89" s="43">
        <v>241.30357142857142</v>
      </c>
      <c r="L89" s="43">
        <v>0.8035714285714286</v>
      </c>
      <c r="M89" s="43">
        <v>0.5</v>
      </c>
      <c r="N89" s="43">
        <v>5.435275189381243</v>
      </c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>
      <c r="B90" s="72" t="s">
        <v>39</v>
      </c>
      <c r="C90" s="72" t="s">
        <v>2</v>
      </c>
      <c r="D90" s="72" t="s">
        <v>40</v>
      </c>
      <c r="E90" s="72" t="s">
        <v>41</v>
      </c>
      <c r="F90" s="72" t="s">
        <v>42</v>
      </c>
      <c r="G90" s="73">
        <v>200</v>
      </c>
      <c r="H90" s="73">
        <v>250</v>
      </c>
      <c r="I90" s="74" t="s">
        <v>43</v>
      </c>
      <c r="J90" s="74" t="s">
        <v>44</v>
      </c>
      <c r="K90" s="74" t="s">
        <v>19</v>
      </c>
      <c r="L90" s="56">
        <v>2</v>
      </c>
      <c r="M90" s="56">
        <v>2.5</v>
      </c>
      <c r="N90" s="57" t="s">
        <v>8</v>
      </c>
    </row>
    <row r="91" spans="1:31">
      <c r="B91" s="10">
        <v>46</v>
      </c>
      <c r="C91" s="10">
        <v>10614</v>
      </c>
      <c r="D91" s="10">
        <v>349</v>
      </c>
      <c r="E91" s="10">
        <v>12050</v>
      </c>
      <c r="F91" s="10"/>
      <c r="G91" s="10"/>
      <c r="H91" s="10"/>
      <c r="I91" s="10"/>
      <c r="J91" s="10"/>
      <c r="K91" s="10"/>
      <c r="L91" s="10"/>
      <c r="M91" s="10"/>
      <c r="N91" s="75">
        <v>5.28</v>
      </c>
    </row>
    <row r="92" spans="1:31">
      <c r="N92" s="58"/>
    </row>
    <row r="93" spans="1:31">
      <c r="F93" s="42"/>
      <c r="G93" s="77"/>
      <c r="H93" s="42"/>
      <c r="N93" s="59"/>
    </row>
    <row r="94" spans="1:31" ht="14">
      <c r="E94" s="78"/>
      <c r="F94" s="79"/>
      <c r="G94" s="78"/>
      <c r="H94" s="78"/>
      <c r="N94" s="59"/>
    </row>
    <row r="95" spans="1:31">
      <c r="E95" s="78"/>
      <c r="F95" s="78"/>
      <c r="G95" s="78"/>
      <c r="H95" s="78"/>
      <c r="N95" s="59"/>
    </row>
    <row r="96" spans="1:31">
      <c r="E96" s="78"/>
      <c r="F96" s="80"/>
      <c r="G96" s="80"/>
      <c r="H96" s="7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2011-11-25T05:45:46Z</dcterms:created>
  <dcterms:modified xsi:type="dcterms:W3CDTF">2018-12-07T00:21:18Z</dcterms:modified>
</cp:coreProperties>
</file>