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0" windowWidth="15190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9" i="1"/>
  <c r="J89"/>
  <c r="K89"/>
  <c r="L89"/>
  <c r="M89"/>
  <c r="N89"/>
  <c r="L78"/>
  <c r="P89" l="1"/>
  <c r="AC8"/>
  <c r="AD8" s="1"/>
  <c r="AA8"/>
  <c r="K8"/>
  <c r="M8"/>
  <c r="I8"/>
  <c r="Y8"/>
  <c r="AB14"/>
  <c r="AC13"/>
  <c r="AD13" s="1"/>
  <c r="Z14"/>
  <c r="AA13"/>
  <c r="X14"/>
  <c r="W14"/>
  <c r="V14"/>
  <c r="U14"/>
  <c r="T14"/>
  <c r="S14"/>
  <c r="R14"/>
  <c r="Q14"/>
  <c r="P14"/>
  <c r="O14"/>
  <c r="L13"/>
  <c r="G14"/>
  <c r="K13"/>
  <c r="M13"/>
  <c r="H14"/>
  <c r="N13"/>
  <c r="F14"/>
  <c r="I13"/>
  <c r="E14"/>
  <c r="J13"/>
  <c r="D14"/>
  <c r="C14"/>
  <c r="Y13"/>
  <c r="B14"/>
  <c r="Y31"/>
  <c r="N31"/>
  <c r="AB89"/>
  <c r="Z89"/>
  <c r="X89"/>
  <c r="W89"/>
  <c r="V89"/>
  <c r="U89"/>
  <c r="T89"/>
  <c r="S89"/>
  <c r="R89"/>
  <c r="Q89"/>
  <c r="O89"/>
  <c r="H89"/>
  <c r="G89"/>
  <c r="F89"/>
  <c r="E89"/>
  <c r="D89"/>
  <c r="C89"/>
  <c r="B89"/>
  <c r="AB79"/>
  <c r="Z79"/>
  <c r="X79"/>
  <c r="W79"/>
  <c r="V79"/>
  <c r="U79"/>
  <c r="T79"/>
  <c r="S79"/>
  <c r="R79"/>
  <c r="Q79"/>
  <c r="P79"/>
  <c r="O79"/>
  <c r="H79"/>
  <c r="G79"/>
  <c r="F79"/>
  <c r="E79"/>
  <c r="D79"/>
  <c r="C79"/>
  <c r="B79"/>
  <c r="AC78"/>
  <c r="AA78"/>
  <c r="AD78" s="1"/>
  <c r="Y78"/>
  <c r="N78"/>
  <c r="M78"/>
  <c r="K78"/>
  <c r="J78"/>
  <c r="I78"/>
  <c r="AC77"/>
  <c r="AA77"/>
  <c r="Y77"/>
  <c r="N77"/>
  <c r="M77"/>
  <c r="L77"/>
  <c r="K77"/>
  <c r="J77"/>
  <c r="I77"/>
  <c r="AC76"/>
  <c r="AA76"/>
  <c r="Y76"/>
  <c r="N76"/>
  <c r="M76"/>
  <c r="L76"/>
  <c r="K76"/>
  <c r="J76"/>
  <c r="I76"/>
  <c r="AC75"/>
  <c r="AA75"/>
  <c r="Y75"/>
  <c r="N75"/>
  <c r="M75"/>
  <c r="L75"/>
  <c r="K75"/>
  <c r="J75"/>
  <c r="I75"/>
  <c r="AC74"/>
  <c r="AA74"/>
  <c r="AD74" s="1"/>
  <c r="Y74"/>
  <c r="N74"/>
  <c r="M74"/>
  <c r="L74"/>
  <c r="K74"/>
  <c r="J74"/>
  <c r="I74"/>
  <c r="AC73"/>
  <c r="AA73"/>
  <c r="Y73"/>
  <c r="N73"/>
  <c r="M73"/>
  <c r="L73"/>
  <c r="K73"/>
  <c r="J73"/>
  <c r="I73"/>
  <c r="AC72"/>
  <c r="AA72"/>
  <c r="Y72"/>
  <c r="N72"/>
  <c r="M72"/>
  <c r="L72"/>
  <c r="K72"/>
  <c r="J72"/>
  <c r="I72"/>
  <c r="AC71"/>
  <c r="AD71" s="1"/>
  <c r="AA71"/>
  <c r="Y71"/>
  <c r="N71"/>
  <c r="M71"/>
  <c r="L71"/>
  <c r="K71"/>
  <c r="J71"/>
  <c r="I71"/>
  <c r="AC70"/>
  <c r="AA70"/>
  <c r="AD70" s="1"/>
  <c r="Y70"/>
  <c r="N70"/>
  <c r="M70"/>
  <c r="K70"/>
  <c r="J70"/>
  <c r="I70"/>
  <c r="AB67"/>
  <c r="Z67"/>
  <c r="X67"/>
  <c r="W67"/>
  <c r="V67"/>
  <c r="U67"/>
  <c r="T67"/>
  <c r="S67"/>
  <c r="R67"/>
  <c r="Q67"/>
  <c r="P67"/>
  <c r="O67"/>
  <c r="H67"/>
  <c r="G67"/>
  <c r="F67"/>
  <c r="E67"/>
  <c r="D67"/>
  <c r="N67" s="1"/>
  <c r="C67"/>
  <c r="AC66"/>
  <c r="AA66"/>
  <c r="Y66"/>
  <c r="N66"/>
  <c r="M66"/>
  <c r="L66"/>
  <c r="K66"/>
  <c r="J66"/>
  <c r="I66"/>
  <c r="AC65"/>
  <c r="AA65"/>
  <c r="Y65"/>
  <c r="N65"/>
  <c r="M65"/>
  <c r="L65"/>
  <c r="K65"/>
  <c r="J65"/>
  <c r="I65"/>
  <c r="AC64"/>
  <c r="AA64"/>
  <c r="Y64"/>
  <c r="N64"/>
  <c r="M64"/>
  <c r="L64"/>
  <c r="K64"/>
  <c r="J64"/>
  <c r="I64"/>
  <c r="AC63"/>
  <c r="AA63"/>
  <c r="Y63"/>
  <c r="N63"/>
  <c r="M63"/>
  <c r="L63"/>
  <c r="K63"/>
  <c r="J63"/>
  <c r="I63"/>
  <c r="AC62"/>
  <c r="AA62"/>
  <c r="Y62"/>
  <c r="N62"/>
  <c r="M62"/>
  <c r="L62"/>
  <c r="K62"/>
  <c r="J62"/>
  <c r="I62"/>
  <c r="AC61"/>
  <c r="AA61"/>
  <c r="Y61"/>
  <c r="N61"/>
  <c r="M61"/>
  <c r="L61"/>
  <c r="K61"/>
  <c r="J61"/>
  <c r="I61"/>
  <c r="AC60"/>
  <c r="AA60"/>
  <c r="Y60"/>
  <c r="N60"/>
  <c r="M60"/>
  <c r="L60"/>
  <c r="K60"/>
  <c r="J60"/>
  <c r="I60"/>
  <c r="AC59"/>
  <c r="AA59"/>
  <c r="Y59"/>
  <c r="N59"/>
  <c r="M59"/>
  <c r="L59"/>
  <c r="K59"/>
  <c r="J59"/>
  <c r="I59"/>
  <c r="AC58"/>
  <c r="AA58"/>
  <c r="Y58"/>
  <c r="N58"/>
  <c r="M58"/>
  <c r="L58"/>
  <c r="K58"/>
  <c r="J58"/>
  <c r="I58"/>
  <c r="AC57"/>
  <c r="AA57"/>
  <c r="Y57"/>
  <c r="N57"/>
  <c r="M57"/>
  <c r="L57"/>
  <c r="K57"/>
  <c r="J57"/>
  <c r="I57"/>
  <c r="AB54"/>
  <c r="Z54"/>
  <c r="X54"/>
  <c r="W54"/>
  <c r="V54"/>
  <c r="U54"/>
  <c r="T54"/>
  <c r="S54"/>
  <c r="R54"/>
  <c r="Q54"/>
  <c r="P54"/>
  <c r="O54"/>
  <c r="H54"/>
  <c r="G54"/>
  <c r="F54"/>
  <c r="E54"/>
  <c r="D54"/>
  <c r="C54"/>
  <c r="B54"/>
  <c r="AC53"/>
  <c r="AA53"/>
  <c r="Y53"/>
  <c r="N53"/>
  <c r="M53"/>
  <c r="L53"/>
  <c r="K53"/>
  <c r="J53"/>
  <c r="I53"/>
  <c r="AC52"/>
  <c r="AA52"/>
  <c r="Y52"/>
  <c r="N52"/>
  <c r="M52"/>
  <c r="L52"/>
  <c r="K52"/>
  <c r="J52"/>
  <c r="I52"/>
  <c r="AC51"/>
  <c r="AA51"/>
  <c r="Y51"/>
  <c r="N51"/>
  <c r="M51"/>
  <c r="L51"/>
  <c r="K51"/>
  <c r="J51"/>
  <c r="I51"/>
  <c r="AC50"/>
  <c r="AD50" s="1"/>
  <c r="AA50"/>
  <c r="Y50"/>
  <c r="N50"/>
  <c r="M50"/>
  <c r="L50"/>
  <c r="K50"/>
  <c r="J50"/>
  <c r="I50"/>
  <c r="AC49"/>
  <c r="AA49"/>
  <c r="Y49"/>
  <c r="N49"/>
  <c r="M49"/>
  <c r="L49"/>
  <c r="K49"/>
  <c r="J49"/>
  <c r="I49"/>
  <c r="AC48"/>
  <c r="AA48"/>
  <c r="Y48"/>
  <c r="N48"/>
  <c r="M48"/>
  <c r="L48"/>
  <c r="K48"/>
  <c r="J48"/>
  <c r="I48"/>
  <c r="AC47"/>
  <c r="AA47"/>
  <c r="Y47"/>
  <c r="N47"/>
  <c r="M47"/>
  <c r="L47"/>
  <c r="K47"/>
  <c r="J47"/>
  <c r="I47"/>
  <c r="AC46"/>
  <c r="AD46" s="1"/>
  <c r="AA46"/>
  <c r="Y46"/>
  <c r="N46"/>
  <c r="M46"/>
  <c r="L46"/>
  <c r="K46"/>
  <c r="J46"/>
  <c r="I46"/>
  <c r="AC45"/>
  <c r="AA45"/>
  <c r="Y45"/>
  <c r="N45"/>
  <c r="M45"/>
  <c r="L45"/>
  <c r="K45"/>
  <c r="J45"/>
  <c r="I45"/>
  <c r="AC44"/>
  <c r="AA44"/>
  <c r="Y44"/>
  <c r="N44"/>
  <c r="M44"/>
  <c r="L44"/>
  <c r="K44"/>
  <c r="J44"/>
  <c r="I44"/>
  <c r="AB41"/>
  <c r="Z41"/>
  <c r="X41"/>
  <c r="W41"/>
  <c r="V41"/>
  <c r="U41"/>
  <c r="T41"/>
  <c r="S41"/>
  <c r="R41"/>
  <c r="Q41"/>
  <c r="P41"/>
  <c r="O41"/>
  <c r="H41"/>
  <c r="G41"/>
  <c r="F41"/>
  <c r="E41"/>
  <c r="D41"/>
  <c r="C41"/>
  <c r="B41"/>
  <c r="AC40"/>
  <c r="AA40"/>
  <c r="Y40"/>
  <c r="M40"/>
  <c r="L40"/>
  <c r="K40"/>
  <c r="J40"/>
  <c r="N40" s="1"/>
  <c r="I40"/>
  <c r="AC39"/>
  <c r="AA39"/>
  <c r="Y39"/>
  <c r="M39"/>
  <c r="L39"/>
  <c r="K39"/>
  <c r="J39"/>
  <c r="N39" s="1"/>
  <c r="I39"/>
  <c r="AC38"/>
  <c r="AA38"/>
  <c r="Y38"/>
  <c r="N38"/>
  <c r="M38"/>
  <c r="L38"/>
  <c r="K38"/>
  <c r="J38"/>
  <c r="I38"/>
  <c r="AC37"/>
  <c r="AA37"/>
  <c r="Y37"/>
  <c r="N37"/>
  <c r="M37"/>
  <c r="L37"/>
  <c r="K37"/>
  <c r="J37"/>
  <c r="I37"/>
  <c r="AC36"/>
  <c r="AA36"/>
  <c r="Y36"/>
  <c r="N36"/>
  <c r="M36"/>
  <c r="L36"/>
  <c r="K36"/>
  <c r="J36"/>
  <c r="I36"/>
  <c r="AC35"/>
  <c r="AA35"/>
  <c r="Y35"/>
  <c r="N35"/>
  <c r="M35"/>
  <c r="L35"/>
  <c r="K35"/>
  <c r="J35"/>
  <c r="I35"/>
  <c r="AC34"/>
  <c r="AA34"/>
  <c r="AD34" s="1"/>
  <c r="Y34"/>
  <c r="N34"/>
  <c r="M34"/>
  <c r="L34"/>
  <c r="K34"/>
  <c r="J34"/>
  <c r="I34"/>
  <c r="AC33"/>
  <c r="AA33"/>
  <c r="Y33"/>
  <c r="N33"/>
  <c r="M33"/>
  <c r="L33"/>
  <c r="K33"/>
  <c r="J33"/>
  <c r="I33"/>
  <c r="AC32"/>
  <c r="AA32"/>
  <c r="Y32"/>
  <c r="N32"/>
  <c r="M32"/>
  <c r="L32"/>
  <c r="K32"/>
  <c r="J32"/>
  <c r="I32"/>
  <c r="AC31"/>
  <c r="AA31"/>
  <c r="M31"/>
  <c r="K31"/>
  <c r="J31"/>
  <c r="I31"/>
  <c r="AB28"/>
  <c r="Z28"/>
  <c r="X28"/>
  <c r="W28"/>
  <c r="V28"/>
  <c r="U28"/>
  <c r="T28"/>
  <c r="S28"/>
  <c r="R28"/>
  <c r="Q28"/>
  <c r="P28"/>
  <c r="O28"/>
  <c r="H28"/>
  <c r="G28"/>
  <c r="F28"/>
  <c r="E28"/>
  <c r="D28"/>
  <c r="C28"/>
  <c r="B28"/>
  <c r="AC27"/>
  <c r="AA27"/>
  <c r="Y27"/>
  <c r="N27"/>
  <c r="M27"/>
  <c r="L27"/>
  <c r="K27"/>
  <c r="J27"/>
  <c r="I27"/>
  <c r="AC26"/>
  <c r="AA26"/>
  <c r="Y26"/>
  <c r="N26"/>
  <c r="M26"/>
  <c r="L26"/>
  <c r="K26"/>
  <c r="J26"/>
  <c r="I26"/>
  <c r="AC25"/>
  <c r="AD25" s="1"/>
  <c r="AA25"/>
  <c r="Y25"/>
  <c r="N25"/>
  <c r="M25"/>
  <c r="L25"/>
  <c r="K25"/>
  <c r="J25"/>
  <c r="I25"/>
  <c r="AC24"/>
  <c r="AA24"/>
  <c r="AD24" s="1"/>
  <c r="Y24"/>
  <c r="N24"/>
  <c r="M24"/>
  <c r="L24"/>
  <c r="K24"/>
  <c r="J24"/>
  <c r="I24"/>
  <c r="AC23"/>
  <c r="AA23"/>
  <c r="Y23"/>
  <c r="N23"/>
  <c r="M23"/>
  <c r="L23"/>
  <c r="K23"/>
  <c r="J23"/>
  <c r="I23"/>
  <c r="AC22"/>
  <c r="AA22"/>
  <c r="Y22"/>
  <c r="N22"/>
  <c r="M22"/>
  <c r="L22"/>
  <c r="K22"/>
  <c r="J22"/>
  <c r="I22"/>
  <c r="AC21"/>
  <c r="AA21"/>
  <c r="Y21"/>
  <c r="N21"/>
  <c r="M21"/>
  <c r="L21"/>
  <c r="K21"/>
  <c r="J21"/>
  <c r="I21"/>
  <c r="AC20"/>
  <c r="AA20"/>
  <c r="Y20"/>
  <c r="N20"/>
  <c r="M20"/>
  <c r="L20"/>
  <c r="K20"/>
  <c r="J20"/>
  <c r="I20"/>
  <c r="AC19"/>
  <c r="AA19"/>
  <c r="Y19"/>
  <c r="N19"/>
  <c r="M19"/>
  <c r="L19"/>
  <c r="K19"/>
  <c r="J19"/>
  <c r="I19"/>
  <c r="AC18"/>
  <c r="AA18"/>
  <c r="Y18"/>
  <c r="N18"/>
  <c r="M18"/>
  <c r="L18"/>
  <c r="K18"/>
  <c r="J18"/>
  <c r="I18"/>
  <c r="AC12"/>
  <c r="AA12"/>
  <c r="Y12"/>
  <c r="N12"/>
  <c r="M12"/>
  <c r="L12"/>
  <c r="K12"/>
  <c r="J12"/>
  <c r="I12"/>
  <c r="AC11"/>
  <c r="AA11"/>
  <c r="Y11"/>
  <c r="N11"/>
  <c r="M11"/>
  <c r="L11"/>
  <c r="K11"/>
  <c r="J11"/>
  <c r="I11"/>
  <c r="AC10"/>
  <c r="AA10"/>
  <c r="Y10"/>
  <c r="N10"/>
  <c r="M10"/>
  <c r="L10"/>
  <c r="K10"/>
  <c r="J10"/>
  <c r="I10"/>
  <c r="AC9"/>
  <c r="AA9"/>
  <c r="Y9"/>
  <c r="N9"/>
  <c r="M9"/>
  <c r="L9"/>
  <c r="K9"/>
  <c r="J9"/>
  <c r="I9"/>
  <c r="AC7"/>
  <c r="AA7"/>
  <c r="Y7"/>
  <c r="N7"/>
  <c r="M7"/>
  <c r="L7"/>
  <c r="K7"/>
  <c r="J7"/>
  <c r="I7"/>
  <c r="AC6"/>
  <c r="AA6"/>
  <c r="Y6"/>
  <c r="N6"/>
  <c r="M6"/>
  <c r="L6"/>
  <c r="K6"/>
  <c r="J6"/>
  <c r="I6"/>
  <c r="AC5"/>
  <c r="AA5"/>
  <c r="Y5"/>
  <c r="N5"/>
  <c r="M5"/>
  <c r="L5"/>
  <c r="K5"/>
  <c r="J5"/>
  <c r="I5"/>
  <c r="AC4"/>
  <c r="AA4"/>
  <c r="Y4"/>
  <c r="N4"/>
  <c r="M4"/>
  <c r="L4"/>
  <c r="K4"/>
  <c r="J4"/>
  <c r="I4"/>
  <c r="AC3"/>
  <c r="AA3"/>
  <c r="Y3"/>
  <c r="N3"/>
  <c r="M3"/>
  <c r="L3"/>
  <c r="K3"/>
  <c r="J3"/>
  <c r="I3"/>
  <c r="AA67" l="1"/>
  <c r="AD12"/>
  <c r="AD37"/>
  <c r="AD75"/>
  <c r="AD36"/>
  <c r="AD21"/>
  <c r="N79"/>
  <c r="K28"/>
  <c r="AD20"/>
  <c r="AD5"/>
  <c r="L67"/>
  <c r="J14"/>
  <c r="AC79"/>
  <c r="N41"/>
  <c r="L31"/>
  <c r="N14"/>
  <c r="K14"/>
  <c r="AD3"/>
  <c r="AC89"/>
  <c r="AC41"/>
  <c r="K41"/>
  <c r="L41"/>
  <c r="AD48"/>
  <c r="AD52"/>
  <c r="AD60"/>
  <c r="AD7"/>
  <c r="L79"/>
  <c r="N28"/>
  <c r="M28"/>
  <c r="J54"/>
  <c r="L54"/>
  <c r="AD44"/>
  <c r="AC54"/>
  <c r="K67"/>
  <c r="AA89"/>
  <c r="AD76"/>
  <c r="AD77"/>
  <c r="Y79"/>
  <c r="K79"/>
  <c r="AA79"/>
  <c r="AD72"/>
  <c r="AD73"/>
  <c r="AD64"/>
  <c r="AD63"/>
  <c r="AD58"/>
  <c r="AD62"/>
  <c r="AD66"/>
  <c r="AD61"/>
  <c r="AD45"/>
  <c r="AD49"/>
  <c r="AD53"/>
  <c r="AD47"/>
  <c r="AD51"/>
  <c r="AD57"/>
  <c r="AD65"/>
  <c r="AD59"/>
  <c r="J67"/>
  <c r="Y54"/>
  <c r="K54"/>
  <c r="N54"/>
  <c r="AA54"/>
  <c r="AD31"/>
  <c r="AD38"/>
  <c r="AD39"/>
  <c r="AD40"/>
  <c r="AD33"/>
  <c r="AD35"/>
  <c r="AD32"/>
  <c r="AD18"/>
  <c r="AD22"/>
  <c r="AD26"/>
  <c r="AA28"/>
  <c r="Y28"/>
  <c r="I28"/>
  <c r="AD19"/>
  <c r="AD23"/>
  <c r="AD27"/>
  <c r="AC28"/>
  <c r="AD4"/>
  <c r="AD9"/>
  <c r="AD10"/>
  <c r="AA14"/>
  <c r="AD11"/>
  <c r="M14"/>
  <c r="Y14"/>
  <c r="I14"/>
  <c r="AC14"/>
  <c r="AD6"/>
  <c r="L14"/>
  <c r="L70"/>
  <c r="AA41"/>
  <c r="I67"/>
  <c r="M67"/>
  <c r="Y67"/>
  <c r="AC67"/>
  <c r="AD67" s="1"/>
  <c r="J79"/>
  <c r="Y89"/>
  <c r="L28"/>
  <c r="J41"/>
  <c r="I54"/>
  <c r="M54"/>
  <c r="I79"/>
  <c r="M79"/>
  <c r="J28"/>
  <c r="I41"/>
  <c r="M41"/>
  <c r="Y41"/>
  <c r="AD41" l="1"/>
  <c r="AD54"/>
  <c r="AD79"/>
  <c r="AD89"/>
  <c r="AD28"/>
  <c r="AD14"/>
</calcChain>
</file>

<file path=xl/sharedStrings.xml><?xml version="1.0" encoding="utf-8"?>
<sst xmlns="http://schemas.openxmlformats.org/spreadsheetml/2006/main" count="365" uniqueCount="47">
  <si>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</si>
  <si>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</si>
  <si>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</si>
  <si>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</si>
  <si>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</si>
  <si>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</si>
  <si>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</si>
  <si>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</si>
  <si>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</si>
  <si>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250+</t>
  </si>
  <si>
    <t>200+</t>
  </si>
  <si>
    <t>100 for</t>
  </si>
  <si>
    <t>100agn</t>
  </si>
  <si>
    <t>50 f</t>
  </si>
  <si>
    <t>50 agn</t>
  </si>
  <si>
    <t>100 part f</t>
  </si>
  <si>
    <t>100 part a</t>
  </si>
  <si>
    <t>50 part f</t>
  </si>
  <si>
    <t>50 part ag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</si>
  <si>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</si>
  <si>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</si>
  <si>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</si>
  <si>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</si>
  <si>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</si>
  <si>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</si>
  <si>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</si>
  <si>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</si>
  <si>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</si>
  <si>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</si>
  <si>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</si>
  <si>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</si>
  <si>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</si>
  <si>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Total</t>
  </si>
  <si>
    <t>CD</t>
  </si>
  <si>
    <t>rain</t>
  </si>
  <si>
    <t>Auck</t>
  </si>
  <si>
    <t>Well</t>
  </si>
  <si>
    <t>Otago</t>
  </si>
  <si>
    <t>ND</t>
  </si>
  <si>
    <t>Innings</t>
  </si>
  <si>
    <t>Wickets</t>
  </si>
  <si>
    <t>Balls</t>
  </si>
  <si>
    <t>Run rate</t>
  </si>
  <si>
    <t>abanded</t>
  </si>
  <si>
    <t>A</t>
  </si>
  <si>
    <t>O</t>
  </si>
  <si>
    <t>W3</t>
  </si>
</sst>
</file>

<file path=xl/styles.xml><?xml version="1.0" encoding="utf-8"?>
<styleSheet xmlns="http://schemas.openxmlformats.org/spreadsheetml/2006/main">
  <fonts count="12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7" fillId="2" borderId="0" xfId="0" applyFont="1" applyFill="1" applyBorder="1"/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Border="1"/>
    <xf numFmtId="1" fontId="2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0" fontId="7" fillId="0" borderId="3" xfId="0" applyFont="1" applyFill="1" applyBorder="1"/>
    <xf numFmtId="0" fontId="7" fillId="2" borderId="4" xfId="0" applyFont="1" applyFill="1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ill="1" applyBorder="1"/>
    <xf numFmtId="1" fontId="5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0" borderId="0" xfId="0" applyFill="1" applyBorder="1"/>
    <xf numFmtId="2" fontId="5" fillId="0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0"/>
  <sheetViews>
    <sheetView tabSelected="1" topLeftCell="A31" workbookViewId="0">
      <selection activeCell="C39" sqref="C39"/>
    </sheetView>
  </sheetViews>
  <sheetFormatPr defaultRowHeight="13"/>
  <sheetData>
    <row r="1" spans="1:30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2" t="s">
        <v>20</v>
      </c>
      <c r="AA1" s="2" t="s">
        <v>21</v>
      </c>
      <c r="AB1" s="2" t="s">
        <v>22</v>
      </c>
      <c r="AC1" s="2" t="s">
        <v>21</v>
      </c>
      <c r="AD1" s="2" t="s">
        <v>23</v>
      </c>
    </row>
    <row r="2" spans="1:30">
      <c r="A2" s="6"/>
      <c r="B2" s="7"/>
      <c r="C2" s="3" t="s">
        <v>24</v>
      </c>
      <c r="D2" s="3" t="s">
        <v>25</v>
      </c>
      <c r="E2" s="8" t="s">
        <v>26</v>
      </c>
      <c r="F2" s="8" t="s">
        <v>27</v>
      </c>
      <c r="G2" s="3" t="s">
        <v>28</v>
      </c>
      <c r="H2" s="3" t="s">
        <v>29</v>
      </c>
      <c r="I2" s="3" t="s">
        <v>24</v>
      </c>
      <c r="J2" s="3" t="s">
        <v>25</v>
      </c>
      <c r="K2" s="3" t="s">
        <v>30</v>
      </c>
      <c r="L2" s="3" t="s">
        <v>31</v>
      </c>
      <c r="M2" s="3" t="s">
        <v>24</v>
      </c>
      <c r="N2" s="3" t="s">
        <v>25</v>
      </c>
      <c r="O2" s="9"/>
      <c r="P2" s="9"/>
      <c r="Q2" s="9"/>
      <c r="R2" s="9"/>
      <c r="S2" s="74"/>
      <c r="T2" s="74"/>
      <c r="U2" s="74"/>
      <c r="V2" s="10"/>
      <c r="W2" s="10"/>
      <c r="X2" s="10"/>
      <c r="Y2" s="11"/>
      <c r="Z2" s="12"/>
      <c r="AA2" s="12"/>
      <c r="AB2" s="11"/>
      <c r="AC2" s="11"/>
      <c r="AD2" s="11"/>
    </row>
    <row r="3" spans="1:30">
      <c r="A3" s="13" t="s">
        <v>44</v>
      </c>
      <c r="B3" s="14">
        <v>1</v>
      </c>
      <c r="C3" s="93">
        <v>269</v>
      </c>
      <c r="D3" s="15">
        <v>270</v>
      </c>
      <c r="E3" s="16">
        <v>5</v>
      </c>
      <c r="F3" s="16">
        <v>9</v>
      </c>
      <c r="G3" s="16">
        <v>300</v>
      </c>
      <c r="H3" s="16">
        <v>288</v>
      </c>
      <c r="I3" s="17">
        <f>C3/F3</f>
        <v>29.888888888888889</v>
      </c>
      <c r="J3" s="17">
        <f>D3/E3</f>
        <v>54</v>
      </c>
      <c r="K3" s="17">
        <f>G3/F3</f>
        <v>33.333333333333336</v>
      </c>
      <c r="L3" s="17">
        <f>H3/E3</f>
        <v>57.6</v>
      </c>
      <c r="M3" s="18">
        <f>C3/(G3/6)</f>
        <v>5.38</v>
      </c>
      <c r="N3" s="18">
        <f>D3/(H3/6)</f>
        <v>5.625</v>
      </c>
      <c r="O3" s="16">
        <v>1</v>
      </c>
      <c r="P3" s="16">
        <v>1</v>
      </c>
      <c r="Q3" s="16">
        <v>0</v>
      </c>
      <c r="R3" s="16">
        <v>1</v>
      </c>
      <c r="S3" s="16">
        <v>2</v>
      </c>
      <c r="T3" s="16">
        <v>1</v>
      </c>
      <c r="U3" s="81">
        <v>1</v>
      </c>
      <c r="V3" s="81">
        <v>1</v>
      </c>
      <c r="W3" s="16">
        <v>0</v>
      </c>
      <c r="X3" s="16">
        <v>1</v>
      </c>
      <c r="Y3" s="15">
        <f>C3/B3</f>
        <v>269</v>
      </c>
      <c r="Z3" s="15">
        <v>23</v>
      </c>
      <c r="AA3" s="19">
        <f>Z3*4/C3</f>
        <v>0.34200743494423791</v>
      </c>
      <c r="AB3" s="15">
        <v>4</v>
      </c>
      <c r="AC3" s="19">
        <f>AB3*6/C3</f>
        <v>8.9219330855018583E-2</v>
      </c>
      <c r="AD3" s="20">
        <f>AA3+AC3</f>
        <v>0.43122676579925651</v>
      </c>
    </row>
    <row r="4" spans="1:30">
      <c r="A4" s="13" t="s">
        <v>45</v>
      </c>
      <c r="B4" s="14">
        <v>1</v>
      </c>
      <c r="C4" s="93">
        <v>283</v>
      </c>
      <c r="D4" s="15">
        <v>177</v>
      </c>
      <c r="E4" s="15">
        <v>10</v>
      </c>
      <c r="F4" s="15">
        <v>7</v>
      </c>
      <c r="G4" s="15">
        <v>300</v>
      </c>
      <c r="H4" s="15">
        <v>233</v>
      </c>
      <c r="I4" s="17">
        <f>C4/F4</f>
        <v>40.428571428571431</v>
      </c>
      <c r="J4" s="17">
        <f>D4/E4</f>
        <v>17.7</v>
      </c>
      <c r="K4" s="17">
        <f>G4/F4</f>
        <v>42.857142857142854</v>
      </c>
      <c r="L4" s="17">
        <f>H4/E4</f>
        <v>23.3</v>
      </c>
      <c r="M4" s="18">
        <f>C4/(G4/6)</f>
        <v>5.66</v>
      </c>
      <c r="N4" s="18">
        <f>D4/(H4/6)</f>
        <v>4.5579399141630894</v>
      </c>
      <c r="O4" s="16">
        <v>1</v>
      </c>
      <c r="P4" s="16">
        <v>1</v>
      </c>
      <c r="Q4" s="16">
        <v>0</v>
      </c>
      <c r="R4" s="16">
        <v>0</v>
      </c>
      <c r="S4" s="16">
        <v>2</v>
      </c>
      <c r="T4" s="16">
        <v>1</v>
      </c>
      <c r="U4" s="81">
        <v>1</v>
      </c>
      <c r="V4" s="81">
        <v>0</v>
      </c>
      <c r="W4" s="16">
        <v>1</v>
      </c>
      <c r="X4" s="16">
        <v>0</v>
      </c>
      <c r="Y4" s="15">
        <f t="shared" ref="Y4:Y14" si="0">C4/B4</f>
        <v>283</v>
      </c>
      <c r="Z4" s="15">
        <v>33</v>
      </c>
      <c r="AA4" s="19">
        <f t="shared" ref="AA4:AA70" si="1">Z4*4/C4</f>
        <v>0.46643109540636041</v>
      </c>
      <c r="AB4" s="15">
        <v>4</v>
      </c>
      <c r="AC4" s="19">
        <f t="shared" ref="AC4:AC70" si="2">AB4*6/C4</f>
        <v>8.4805653710247356E-2</v>
      </c>
      <c r="AD4" s="20">
        <f t="shared" ref="AD4:AD70" si="3">AA4+AC4</f>
        <v>0.5512367491166078</v>
      </c>
    </row>
    <row r="5" spans="1:30">
      <c r="A5" s="79" t="s">
        <v>33</v>
      </c>
      <c r="B5" s="14">
        <v>1</v>
      </c>
      <c r="C5" s="93">
        <v>280</v>
      </c>
      <c r="D5" s="15">
        <v>213</v>
      </c>
      <c r="E5" s="15">
        <v>10</v>
      </c>
      <c r="F5" s="15">
        <v>4</v>
      </c>
      <c r="G5" s="15">
        <v>300</v>
      </c>
      <c r="H5" s="15">
        <v>252</v>
      </c>
      <c r="I5" s="17">
        <f t="shared" ref="I5:I71" si="4">C5/F5</f>
        <v>70</v>
      </c>
      <c r="J5" s="17">
        <f t="shared" ref="J5:J71" si="5">D5/E5</f>
        <v>21.3</v>
      </c>
      <c r="K5" s="17">
        <f t="shared" ref="K5:K71" si="6">G5/F5</f>
        <v>75</v>
      </c>
      <c r="L5" s="17">
        <f t="shared" ref="L5:L11" si="7">H5/E5</f>
        <v>25.2</v>
      </c>
      <c r="M5" s="18">
        <f t="shared" ref="M5:N40" si="8">C5/(G5/6)</f>
        <v>5.6</v>
      </c>
      <c r="N5" s="18">
        <f t="shared" si="8"/>
        <v>5.0714285714285712</v>
      </c>
      <c r="O5" s="16">
        <v>1</v>
      </c>
      <c r="P5" s="16">
        <v>1</v>
      </c>
      <c r="Q5" s="16">
        <v>1</v>
      </c>
      <c r="R5" s="16">
        <v>0</v>
      </c>
      <c r="S5" s="16">
        <v>2</v>
      </c>
      <c r="T5" s="16">
        <v>1</v>
      </c>
      <c r="U5" s="81">
        <v>2</v>
      </c>
      <c r="V5" s="81">
        <v>0</v>
      </c>
      <c r="W5" s="16">
        <v>0</v>
      </c>
      <c r="X5" s="16">
        <v>2</v>
      </c>
      <c r="Y5" s="15">
        <f t="shared" si="0"/>
        <v>280</v>
      </c>
      <c r="Z5" s="15">
        <v>22</v>
      </c>
      <c r="AA5" s="19">
        <f t="shared" si="1"/>
        <v>0.31428571428571428</v>
      </c>
      <c r="AB5" s="15">
        <v>5</v>
      </c>
      <c r="AC5" s="19">
        <f t="shared" si="2"/>
        <v>0.10714285714285714</v>
      </c>
      <c r="AD5" s="20">
        <f t="shared" si="3"/>
        <v>0.42142857142857143</v>
      </c>
    </row>
    <row r="6" spans="1:30">
      <c r="A6" s="79" t="s">
        <v>44</v>
      </c>
      <c r="B6" s="14">
        <v>1</v>
      </c>
      <c r="C6" s="90">
        <v>343</v>
      </c>
      <c r="D6" s="15">
        <v>356</v>
      </c>
      <c r="E6" s="15">
        <v>10</v>
      </c>
      <c r="F6" s="15">
        <v>10</v>
      </c>
      <c r="G6" s="15">
        <v>298</v>
      </c>
      <c r="H6" s="15">
        <v>298</v>
      </c>
      <c r="I6" s="17">
        <f t="shared" si="4"/>
        <v>34.299999999999997</v>
      </c>
      <c r="J6" s="17">
        <f t="shared" si="5"/>
        <v>35.6</v>
      </c>
      <c r="K6" s="17">
        <f t="shared" si="6"/>
        <v>29.8</v>
      </c>
      <c r="L6" s="17">
        <f t="shared" si="7"/>
        <v>29.8</v>
      </c>
      <c r="M6" s="18">
        <f t="shared" si="8"/>
        <v>6.9060402684563762</v>
      </c>
      <c r="N6" s="18">
        <f t="shared" si="8"/>
        <v>7.1677852348993296</v>
      </c>
      <c r="O6" s="16">
        <v>1</v>
      </c>
      <c r="P6" s="16">
        <v>1</v>
      </c>
      <c r="Q6" s="16">
        <v>1</v>
      </c>
      <c r="R6" s="16">
        <v>2</v>
      </c>
      <c r="S6" s="16">
        <v>2</v>
      </c>
      <c r="T6" s="16">
        <v>0</v>
      </c>
      <c r="U6" s="81">
        <v>1</v>
      </c>
      <c r="V6" s="81">
        <v>1</v>
      </c>
      <c r="W6" s="16">
        <v>2</v>
      </c>
      <c r="X6" s="16">
        <v>0</v>
      </c>
      <c r="Y6" s="15">
        <f t="shared" si="0"/>
        <v>343</v>
      </c>
      <c r="Z6" s="15">
        <v>27</v>
      </c>
      <c r="AA6" s="19">
        <f t="shared" si="1"/>
        <v>0.31486880466472306</v>
      </c>
      <c r="AB6" s="15">
        <v>9</v>
      </c>
      <c r="AC6" s="19">
        <f t="shared" si="2"/>
        <v>0.15743440233236153</v>
      </c>
      <c r="AD6" s="20">
        <f t="shared" si="3"/>
        <v>0.47230320699708461</v>
      </c>
    </row>
    <row r="7" spans="1:30">
      <c r="A7" s="79" t="s">
        <v>38</v>
      </c>
      <c r="B7" s="14">
        <v>1</v>
      </c>
      <c r="C7" s="90">
        <v>362</v>
      </c>
      <c r="D7" s="15">
        <v>254</v>
      </c>
      <c r="E7" s="15">
        <v>10</v>
      </c>
      <c r="F7" s="15">
        <v>6</v>
      </c>
      <c r="G7" s="15">
        <v>300</v>
      </c>
      <c r="H7" s="15">
        <v>238</v>
      </c>
      <c r="I7" s="17">
        <f t="shared" si="4"/>
        <v>60.333333333333336</v>
      </c>
      <c r="J7" s="17">
        <f t="shared" si="5"/>
        <v>25.4</v>
      </c>
      <c r="K7" s="17">
        <f t="shared" si="6"/>
        <v>50</v>
      </c>
      <c r="L7" s="17">
        <f t="shared" si="7"/>
        <v>23.8</v>
      </c>
      <c r="M7" s="18">
        <f t="shared" si="8"/>
        <v>7.24</v>
      </c>
      <c r="N7" s="18">
        <f t="shared" si="8"/>
        <v>6.4033613445378155</v>
      </c>
      <c r="O7" s="16">
        <v>1</v>
      </c>
      <c r="P7" s="16">
        <v>1</v>
      </c>
      <c r="Q7" s="16">
        <v>1</v>
      </c>
      <c r="R7" s="16">
        <v>0</v>
      </c>
      <c r="S7" s="16">
        <v>1</v>
      </c>
      <c r="T7" s="16">
        <v>1</v>
      </c>
      <c r="U7" s="16">
        <v>0</v>
      </c>
      <c r="V7" s="16">
        <v>0</v>
      </c>
      <c r="W7" s="16">
        <v>4</v>
      </c>
      <c r="X7" s="16">
        <v>1</v>
      </c>
      <c r="Y7" s="15">
        <f t="shared" si="0"/>
        <v>362</v>
      </c>
      <c r="Z7" s="15">
        <v>30</v>
      </c>
      <c r="AA7" s="19">
        <f t="shared" si="1"/>
        <v>0.33149171270718231</v>
      </c>
      <c r="AB7" s="15">
        <v>11</v>
      </c>
      <c r="AC7" s="19">
        <f t="shared" si="2"/>
        <v>0.18232044198895028</v>
      </c>
      <c r="AD7" s="20">
        <f t="shared" si="3"/>
        <v>0.51381215469613262</v>
      </c>
    </row>
    <row r="8" spans="1:30">
      <c r="A8" s="79" t="s">
        <v>46</v>
      </c>
      <c r="B8" s="14">
        <v>1</v>
      </c>
      <c r="C8" s="15">
        <v>159</v>
      </c>
      <c r="D8" s="15"/>
      <c r="E8" s="15"/>
      <c r="F8" s="15">
        <v>4</v>
      </c>
      <c r="G8" s="15">
        <v>239</v>
      </c>
      <c r="H8" s="15"/>
      <c r="I8" s="17">
        <f t="shared" si="4"/>
        <v>39.75</v>
      </c>
      <c r="J8" s="17"/>
      <c r="K8" s="17">
        <f t="shared" si="6"/>
        <v>59.75</v>
      </c>
      <c r="L8" s="17"/>
      <c r="M8" s="18">
        <f t="shared" si="8"/>
        <v>3.9916317991631796</v>
      </c>
      <c r="N8" s="18"/>
      <c r="O8" s="16">
        <v>0</v>
      </c>
      <c r="P8" s="16">
        <v>0</v>
      </c>
      <c r="Q8" s="16">
        <v>0</v>
      </c>
      <c r="R8" s="16">
        <v>0</v>
      </c>
      <c r="S8" s="16">
        <v>1</v>
      </c>
      <c r="T8" s="16">
        <v>0</v>
      </c>
      <c r="U8" s="16">
        <v>0</v>
      </c>
      <c r="V8" s="16">
        <v>0</v>
      </c>
      <c r="W8" s="16">
        <v>1</v>
      </c>
      <c r="X8" s="16">
        <v>0</v>
      </c>
      <c r="Y8" s="15">
        <f t="shared" si="0"/>
        <v>159</v>
      </c>
      <c r="Z8" s="15">
        <v>16</v>
      </c>
      <c r="AA8" s="19">
        <f t="shared" si="1"/>
        <v>0.40251572327044027</v>
      </c>
      <c r="AB8" s="15">
        <v>2</v>
      </c>
      <c r="AC8" s="19">
        <f t="shared" si="2"/>
        <v>7.5471698113207544E-2</v>
      </c>
      <c r="AD8" s="20">
        <f t="shared" si="3"/>
        <v>0.4779874213836478</v>
      </c>
    </row>
    <row r="9" spans="1:30">
      <c r="A9" s="79" t="s">
        <v>45</v>
      </c>
      <c r="B9" s="14">
        <v>1</v>
      </c>
      <c r="C9" s="15">
        <v>143</v>
      </c>
      <c r="D9" s="15">
        <v>147</v>
      </c>
      <c r="E9" s="15">
        <v>3</v>
      </c>
      <c r="F9" s="15">
        <v>10</v>
      </c>
      <c r="G9" s="15">
        <v>229</v>
      </c>
      <c r="H9" s="15">
        <v>129</v>
      </c>
      <c r="I9" s="17">
        <f t="shared" si="4"/>
        <v>14.3</v>
      </c>
      <c r="J9" s="17">
        <f t="shared" si="5"/>
        <v>49</v>
      </c>
      <c r="K9" s="17">
        <f t="shared" si="6"/>
        <v>22.9</v>
      </c>
      <c r="L9" s="17">
        <f t="shared" si="7"/>
        <v>43</v>
      </c>
      <c r="M9" s="18">
        <f t="shared" si="8"/>
        <v>3.7467248908296944</v>
      </c>
      <c r="N9" s="18">
        <f t="shared" si="8"/>
        <v>6.8372093023255811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2</v>
      </c>
      <c r="Y9" s="15">
        <f t="shared" si="0"/>
        <v>143</v>
      </c>
      <c r="Z9" s="15">
        <v>10</v>
      </c>
      <c r="AA9" s="19">
        <f t="shared" si="1"/>
        <v>0.27972027972027974</v>
      </c>
      <c r="AB9" s="15">
        <v>2</v>
      </c>
      <c r="AC9" s="19">
        <f t="shared" si="2"/>
        <v>8.3916083916083919E-2</v>
      </c>
      <c r="AD9" s="20">
        <f t="shared" si="3"/>
        <v>0.36363636363636365</v>
      </c>
    </row>
    <row r="10" spans="1:30">
      <c r="A10" s="79" t="s">
        <v>33</v>
      </c>
      <c r="B10" s="14">
        <v>1</v>
      </c>
      <c r="C10" s="93">
        <v>291</v>
      </c>
      <c r="D10" s="15">
        <v>135</v>
      </c>
      <c r="E10" s="15">
        <v>10</v>
      </c>
      <c r="F10" s="15">
        <v>5</v>
      </c>
      <c r="G10" s="15">
        <v>300</v>
      </c>
      <c r="H10" s="15">
        <v>168</v>
      </c>
      <c r="I10" s="17">
        <f t="shared" si="4"/>
        <v>58.2</v>
      </c>
      <c r="J10" s="17">
        <f t="shared" si="5"/>
        <v>13.5</v>
      </c>
      <c r="K10" s="17">
        <f t="shared" si="6"/>
        <v>60</v>
      </c>
      <c r="L10" s="17">
        <f t="shared" si="7"/>
        <v>16.8</v>
      </c>
      <c r="M10" s="18">
        <f t="shared" si="8"/>
        <v>5.82</v>
      </c>
      <c r="N10" s="18">
        <f t="shared" si="8"/>
        <v>4.8214285714285712</v>
      </c>
      <c r="O10" s="16">
        <v>1</v>
      </c>
      <c r="P10" s="16">
        <v>1</v>
      </c>
      <c r="Q10" s="16">
        <v>0</v>
      </c>
      <c r="R10" s="16">
        <v>0</v>
      </c>
      <c r="S10" s="16">
        <v>2</v>
      </c>
      <c r="T10" s="16">
        <v>1</v>
      </c>
      <c r="U10" s="16">
        <v>1</v>
      </c>
      <c r="V10" s="16">
        <v>0</v>
      </c>
      <c r="W10" s="16">
        <v>2</v>
      </c>
      <c r="X10" s="16">
        <v>0</v>
      </c>
      <c r="Y10" s="15">
        <f t="shared" si="0"/>
        <v>291</v>
      </c>
      <c r="Z10" s="15">
        <v>33</v>
      </c>
      <c r="AA10" s="19">
        <f t="shared" si="1"/>
        <v>0.45360824742268041</v>
      </c>
      <c r="AB10" s="15">
        <v>3</v>
      </c>
      <c r="AC10" s="19">
        <f t="shared" si="2"/>
        <v>6.1855670103092786E-2</v>
      </c>
      <c r="AD10" s="20">
        <f t="shared" si="3"/>
        <v>0.51546391752577314</v>
      </c>
    </row>
    <row r="11" spans="1:30">
      <c r="A11" s="79" t="s">
        <v>44</v>
      </c>
      <c r="B11" s="14">
        <v>1</v>
      </c>
      <c r="C11" s="15">
        <v>186</v>
      </c>
      <c r="D11" s="15">
        <v>314</v>
      </c>
      <c r="E11" s="15">
        <v>9</v>
      </c>
      <c r="F11" s="15">
        <v>10</v>
      </c>
      <c r="G11" s="15">
        <v>262</v>
      </c>
      <c r="H11" s="15">
        <v>300</v>
      </c>
      <c r="I11" s="17">
        <f t="shared" si="4"/>
        <v>18.600000000000001</v>
      </c>
      <c r="J11" s="17">
        <f t="shared" si="5"/>
        <v>34.888888888888886</v>
      </c>
      <c r="K11" s="17">
        <f t="shared" si="6"/>
        <v>26.2</v>
      </c>
      <c r="L11" s="17">
        <f t="shared" si="7"/>
        <v>33.333333333333336</v>
      </c>
      <c r="M11" s="18">
        <f t="shared" si="8"/>
        <v>4.2595419847328246</v>
      </c>
      <c r="N11" s="18">
        <f t="shared" si="8"/>
        <v>6.28</v>
      </c>
      <c r="O11" s="16">
        <v>0</v>
      </c>
      <c r="P11" s="16">
        <v>0</v>
      </c>
      <c r="Q11" s="16">
        <v>0</v>
      </c>
      <c r="R11" s="16">
        <v>1</v>
      </c>
      <c r="S11" s="16">
        <v>1</v>
      </c>
      <c r="T11" s="16">
        <v>0</v>
      </c>
      <c r="U11" s="16">
        <v>0</v>
      </c>
      <c r="V11" s="16">
        <v>1</v>
      </c>
      <c r="W11" s="16">
        <v>1</v>
      </c>
      <c r="X11" s="16">
        <v>1</v>
      </c>
      <c r="Y11" s="15">
        <f t="shared" si="0"/>
        <v>186</v>
      </c>
      <c r="Z11" s="15">
        <v>15</v>
      </c>
      <c r="AA11" s="19">
        <f t="shared" si="1"/>
        <v>0.32258064516129031</v>
      </c>
      <c r="AB11" s="15">
        <v>5</v>
      </c>
      <c r="AC11" s="19">
        <f t="shared" si="2"/>
        <v>0.16129032258064516</v>
      </c>
      <c r="AD11" s="20">
        <f t="shared" si="3"/>
        <v>0.4838709677419355</v>
      </c>
    </row>
    <row r="12" spans="1:30">
      <c r="A12" s="79" t="s">
        <v>46</v>
      </c>
      <c r="B12" s="14">
        <v>1</v>
      </c>
      <c r="C12" s="15">
        <v>198</v>
      </c>
      <c r="D12" s="15">
        <v>137</v>
      </c>
      <c r="E12" s="15">
        <v>10</v>
      </c>
      <c r="F12" s="15">
        <v>10</v>
      </c>
      <c r="G12" s="15">
        <v>275</v>
      </c>
      <c r="H12" s="15">
        <v>255</v>
      </c>
      <c r="I12" s="17">
        <f t="shared" si="4"/>
        <v>19.8</v>
      </c>
      <c r="J12" s="17">
        <f t="shared" si="5"/>
        <v>13.7</v>
      </c>
      <c r="K12" s="17">
        <f t="shared" si="6"/>
        <v>27.5</v>
      </c>
      <c r="L12" s="17">
        <f>H11/E11</f>
        <v>33.333333333333336</v>
      </c>
      <c r="M12" s="18">
        <f t="shared" si="8"/>
        <v>4.3199999999999994</v>
      </c>
      <c r="N12" s="18">
        <f t="shared" si="8"/>
        <v>3.223529411764706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1</v>
      </c>
      <c r="X12" s="16">
        <v>1</v>
      </c>
      <c r="Y12" s="15">
        <f t="shared" si="0"/>
        <v>198</v>
      </c>
      <c r="Z12" s="15">
        <v>24</v>
      </c>
      <c r="AA12" s="19">
        <f t="shared" si="1"/>
        <v>0.48484848484848486</v>
      </c>
      <c r="AB12" s="15">
        <v>0</v>
      </c>
      <c r="AC12" s="19">
        <f t="shared" si="2"/>
        <v>0</v>
      </c>
      <c r="AD12" s="20">
        <f t="shared" si="3"/>
        <v>0.48484848484848486</v>
      </c>
    </row>
    <row r="13" spans="1:30">
      <c r="A13" s="79" t="s">
        <v>44</v>
      </c>
      <c r="B13" s="37">
        <v>1</v>
      </c>
      <c r="C13" s="16">
        <v>139</v>
      </c>
      <c r="D13" s="16">
        <v>143</v>
      </c>
      <c r="E13" s="16">
        <v>7</v>
      </c>
      <c r="F13" s="16">
        <v>10</v>
      </c>
      <c r="G13" s="16">
        <v>209</v>
      </c>
      <c r="H13" s="16">
        <v>151</v>
      </c>
      <c r="I13" s="80">
        <f t="shared" si="4"/>
        <v>13.9</v>
      </c>
      <c r="J13" s="80">
        <f t="shared" si="5"/>
        <v>20.428571428571427</v>
      </c>
      <c r="K13" s="80">
        <f t="shared" si="6"/>
        <v>20.9</v>
      </c>
      <c r="L13" s="80">
        <f>H12/E12</f>
        <v>25.5</v>
      </c>
      <c r="M13" s="18">
        <f t="shared" si="8"/>
        <v>3.9904306220095691</v>
      </c>
      <c r="N13" s="18">
        <f t="shared" si="8"/>
        <v>5.6821192052980134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1</v>
      </c>
      <c r="X13" s="16">
        <v>0</v>
      </c>
      <c r="Y13" s="16">
        <f t="shared" si="0"/>
        <v>139</v>
      </c>
      <c r="Z13" s="16">
        <v>11</v>
      </c>
      <c r="AA13" s="40">
        <f t="shared" si="1"/>
        <v>0.31654676258992803</v>
      </c>
      <c r="AB13" s="16">
        <v>4</v>
      </c>
      <c r="AC13" s="40">
        <f t="shared" si="2"/>
        <v>0.17266187050359713</v>
      </c>
      <c r="AD13" s="41">
        <f t="shared" si="3"/>
        <v>0.48920863309352514</v>
      </c>
    </row>
    <row r="14" spans="1:30" ht="14">
      <c r="A14" s="21" t="s">
        <v>32</v>
      </c>
      <c r="B14" s="22">
        <f t="shared" ref="B14:H14" si="9">SUM(B3:B13)</f>
        <v>11</v>
      </c>
      <c r="C14" s="23">
        <f t="shared" si="9"/>
        <v>2653</v>
      </c>
      <c r="D14" s="23">
        <f t="shared" si="9"/>
        <v>2146</v>
      </c>
      <c r="E14" s="23">
        <f t="shared" si="9"/>
        <v>84</v>
      </c>
      <c r="F14" s="23">
        <f t="shared" si="9"/>
        <v>85</v>
      </c>
      <c r="G14" s="23">
        <f t="shared" si="9"/>
        <v>3012</v>
      </c>
      <c r="H14" s="23">
        <f t="shared" si="9"/>
        <v>2312</v>
      </c>
      <c r="I14" s="24">
        <f t="shared" si="4"/>
        <v>31.211764705882352</v>
      </c>
      <c r="J14" s="24">
        <f t="shared" si="5"/>
        <v>25.547619047619047</v>
      </c>
      <c r="K14" s="24">
        <f t="shared" si="6"/>
        <v>35.435294117647061</v>
      </c>
      <c r="L14" s="24">
        <f t="shared" ref="L14" si="10">H14/E14</f>
        <v>27.523809523809526</v>
      </c>
      <c r="M14" s="25">
        <f t="shared" si="8"/>
        <v>5.2848605577689245</v>
      </c>
      <c r="N14" s="25">
        <f t="shared" si="8"/>
        <v>5.5692041522491351</v>
      </c>
      <c r="O14" s="23">
        <f t="shared" ref="O14:X14" si="11">SUM(O3:O13)</f>
        <v>6</v>
      </c>
      <c r="P14" s="23">
        <f t="shared" si="11"/>
        <v>6</v>
      </c>
      <c r="Q14" s="23">
        <f t="shared" si="11"/>
        <v>3</v>
      </c>
      <c r="R14" s="23">
        <f t="shared" si="11"/>
        <v>4</v>
      </c>
      <c r="S14" s="23">
        <f t="shared" si="11"/>
        <v>13</v>
      </c>
      <c r="T14" s="23">
        <f t="shared" si="11"/>
        <v>6</v>
      </c>
      <c r="U14" s="23">
        <f t="shared" si="11"/>
        <v>6</v>
      </c>
      <c r="V14" s="23">
        <f t="shared" si="11"/>
        <v>3</v>
      </c>
      <c r="W14" s="23">
        <f t="shared" si="11"/>
        <v>13</v>
      </c>
      <c r="X14" s="23">
        <f t="shared" si="11"/>
        <v>8</v>
      </c>
      <c r="Y14" s="22">
        <f t="shared" si="0"/>
        <v>241.18181818181819</v>
      </c>
      <c r="Z14" s="23">
        <f>SUM(Z3:Z13)</f>
        <v>244</v>
      </c>
      <c r="AA14" s="26">
        <f t="shared" si="1"/>
        <v>0.36788541274029402</v>
      </c>
      <c r="AB14" s="23">
        <f>SUM(AB3:AB13)</f>
        <v>49</v>
      </c>
      <c r="AC14" s="26">
        <f t="shared" si="2"/>
        <v>0.11081794195250659</v>
      </c>
      <c r="AD14" s="27">
        <f t="shared" si="3"/>
        <v>0.47870335469280062</v>
      </c>
    </row>
    <row r="15" spans="1:30" ht="14">
      <c r="A15" s="28"/>
      <c r="B15" s="29"/>
      <c r="C15" s="30"/>
      <c r="D15" s="30"/>
      <c r="E15" s="30"/>
      <c r="F15" s="30"/>
      <c r="G15" s="30"/>
      <c r="H15" s="30"/>
      <c r="I15" s="31"/>
      <c r="J15" s="31"/>
      <c r="K15" s="31"/>
      <c r="L15" s="31"/>
      <c r="M15" s="32"/>
      <c r="N15" s="32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9"/>
      <c r="Z15" s="30"/>
      <c r="AA15" s="33"/>
      <c r="AB15" s="30"/>
      <c r="AC15" s="33"/>
      <c r="AD15" s="34"/>
    </row>
    <row r="16" spans="1:30">
      <c r="A16" s="35" t="s">
        <v>33</v>
      </c>
      <c r="B16" s="2" t="s">
        <v>1</v>
      </c>
      <c r="C16" s="3" t="s">
        <v>2</v>
      </c>
      <c r="D16" s="3" t="s">
        <v>2</v>
      </c>
      <c r="E16" s="4" t="s">
        <v>3</v>
      </c>
      <c r="F16" s="4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5" t="s">
        <v>9</v>
      </c>
      <c r="P16" s="5" t="s">
        <v>10</v>
      </c>
      <c r="Q16" s="5" t="s">
        <v>11</v>
      </c>
      <c r="R16" s="5" t="s">
        <v>12</v>
      </c>
      <c r="S16" s="3" t="s">
        <v>13</v>
      </c>
      <c r="T16" s="3" t="s">
        <v>14</v>
      </c>
      <c r="U16" s="3" t="s">
        <v>15</v>
      </c>
      <c r="V16" s="3" t="s">
        <v>16</v>
      </c>
      <c r="W16" s="3" t="s">
        <v>17</v>
      </c>
      <c r="X16" s="3" t="s">
        <v>18</v>
      </c>
      <c r="Y16" s="3" t="s">
        <v>19</v>
      </c>
      <c r="Z16" s="2" t="s">
        <v>20</v>
      </c>
      <c r="AA16" s="2" t="s">
        <v>21</v>
      </c>
      <c r="AB16" s="2" t="s">
        <v>22</v>
      </c>
      <c r="AC16" s="2" t="s">
        <v>21</v>
      </c>
      <c r="AD16" s="2" t="s">
        <v>23</v>
      </c>
    </row>
    <row r="17" spans="1:30">
      <c r="A17" s="13"/>
      <c r="B17" s="7"/>
      <c r="C17" s="3" t="s">
        <v>24</v>
      </c>
      <c r="D17" s="3" t="s">
        <v>25</v>
      </c>
      <c r="E17" s="8" t="s">
        <v>26</v>
      </c>
      <c r="F17" s="8" t="s">
        <v>27</v>
      </c>
      <c r="G17" s="3" t="s">
        <v>28</v>
      </c>
      <c r="H17" s="3" t="s">
        <v>29</v>
      </c>
      <c r="I17" s="3" t="s">
        <v>24</v>
      </c>
      <c r="J17" s="3" t="s">
        <v>25</v>
      </c>
      <c r="K17" s="3" t="s">
        <v>30</v>
      </c>
      <c r="L17" s="3" t="s">
        <v>31</v>
      </c>
      <c r="M17" s="3" t="s">
        <v>24</v>
      </c>
      <c r="N17" s="3" t="s">
        <v>25</v>
      </c>
      <c r="O17" s="9"/>
      <c r="P17" s="9"/>
      <c r="Q17" s="9"/>
      <c r="R17" s="9"/>
      <c r="S17" s="10"/>
      <c r="T17" s="10"/>
      <c r="U17" s="10"/>
      <c r="V17" s="10"/>
      <c r="W17" s="10"/>
      <c r="X17" s="10"/>
      <c r="Y17" s="11"/>
      <c r="Z17" s="12"/>
      <c r="AA17" s="12"/>
      <c r="AB17" s="11"/>
      <c r="AC17" s="11"/>
      <c r="AD17" s="11"/>
    </row>
    <row r="18" spans="1:30">
      <c r="B18" s="14">
        <v>1</v>
      </c>
      <c r="C18" s="90">
        <v>238</v>
      </c>
      <c r="D18" s="15">
        <v>322</v>
      </c>
      <c r="E18" s="15">
        <v>7</v>
      </c>
      <c r="F18" s="15">
        <v>10</v>
      </c>
      <c r="G18" s="15">
        <v>231</v>
      </c>
      <c r="H18" s="15">
        <v>300</v>
      </c>
      <c r="I18" s="17">
        <f t="shared" si="4"/>
        <v>23.8</v>
      </c>
      <c r="J18" s="17">
        <f t="shared" si="5"/>
        <v>46</v>
      </c>
      <c r="K18" s="17">
        <f t="shared" si="6"/>
        <v>23.1</v>
      </c>
      <c r="L18" s="17">
        <f t="shared" ref="L18" si="12">H18/E18</f>
        <v>42.857142857142854</v>
      </c>
      <c r="M18" s="18">
        <f t="shared" ref="M18:N18" si="13">C18/(G18/6)</f>
        <v>6.1818181818181817</v>
      </c>
      <c r="N18" s="18">
        <f t="shared" si="13"/>
        <v>6.44</v>
      </c>
      <c r="O18" s="15">
        <v>0</v>
      </c>
      <c r="P18" s="15">
        <v>1</v>
      </c>
      <c r="Q18" s="15">
        <v>0</v>
      </c>
      <c r="R18" s="16">
        <v>0</v>
      </c>
      <c r="S18" s="16">
        <v>2</v>
      </c>
      <c r="T18" s="16">
        <v>2</v>
      </c>
      <c r="U18" s="16">
        <v>0</v>
      </c>
      <c r="V18" s="15">
        <v>1</v>
      </c>
      <c r="W18" s="15">
        <v>2</v>
      </c>
      <c r="X18" s="15">
        <v>0</v>
      </c>
      <c r="Y18" s="15">
        <f>C18/B18</f>
        <v>238</v>
      </c>
      <c r="Z18" s="15">
        <v>16</v>
      </c>
      <c r="AA18" s="19">
        <f>Z18*4/C18</f>
        <v>0.26890756302521007</v>
      </c>
      <c r="AB18" s="15">
        <v>8</v>
      </c>
      <c r="AC18" s="19">
        <f>AB18*6/C18</f>
        <v>0.20168067226890757</v>
      </c>
      <c r="AD18" s="20">
        <f>AA18+AC18</f>
        <v>0.47058823529411764</v>
      </c>
    </row>
    <row r="19" spans="1:30">
      <c r="A19" s="13"/>
      <c r="B19" s="36">
        <v>1</v>
      </c>
      <c r="C19" s="92">
        <v>302</v>
      </c>
      <c r="D19" s="15">
        <v>292</v>
      </c>
      <c r="E19" s="15">
        <v>9</v>
      </c>
      <c r="F19" s="15">
        <v>7</v>
      </c>
      <c r="G19" s="15">
        <v>300</v>
      </c>
      <c r="H19" s="15">
        <v>300</v>
      </c>
      <c r="I19" s="17">
        <f t="shared" si="4"/>
        <v>43.142857142857146</v>
      </c>
      <c r="J19" s="17">
        <f t="shared" si="5"/>
        <v>32.444444444444443</v>
      </c>
      <c r="K19" s="17">
        <f t="shared" si="6"/>
        <v>42.857142857142854</v>
      </c>
      <c r="L19" s="17">
        <f t="shared" ref="L19:L24" si="14">H18/E18</f>
        <v>42.857142857142854</v>
      </c>
      <c r="M19" s="18">
        <f t="shared" si="8"/>
        <v>6.04</v>
      </c>
      <c r="N19" s="18">
        <f t="shared" si="8"/>
        <v>5.84</v>
      </c>
      <c r="O19" s="15">
        <v>1</v>
      </c>
      <c r="P19" s="15">
        <v>1</v>
      </c>
      <c r="Q19" s="15">
        <v>0</v>
      </c>
      <c r="R19" s="16">
        <v>1</v>
      </c>
      <c r="S19" s="16">
        <v>2</v>
      </c>
      <c r="T19" s="16">
        <v>0</v>
      </c>
      <c r="U19" s="16">
        <v>0</v>
      </c>
      <c r="V19" s="15">
        <v>0</v>
      </c>
      <c r="W19" s="15">
        <v>3</v>
      </c>
      <c r="X19" s="15">
        <v>2</v>
      </c>
      <c r="Y19" s="15">
        <f t="shared" ref="Y19:Y79" si="15">C19/B19</f>
        <v>302</v>
      </c>
      <c r="Z19" s="15">
        <v>22</v>
      </c>
      <c r="AA19" s="19">
        <f t="shared" ref="AA19:AA26" si="16">Z19*4/C19</f>
        <v>0.29139072847682118</v>
      </c>
      <c r="AB19" s="15">
        <v>7</v>
      </c>
      <c r="AC19" s="19">
        <f t="shared" ref="AC19:AC26" si="17">AB19*6/C19</f>
        <v>0.13907284768211919</v>
      </c>
      <c r="AD19" s="20">
        <f t="shared" ref="AD19:AD26" si="18">AA19+AC19</f>
        <v>0.43046357615894038</v>
      </c>
    </row>
    <row r="20" spans="1:30">
      <c r="A20" s="13"/>
      <c r="B20" s="14">
        <v>1</v>
      </c>
      <c r="C20" s="90">
        <v>213</v>
      </c>
      <c r="D20" s="15">
        <v>280</v>
      </c>
      <c r="E20" s="15">
        <v>4</v>
      </c>
      <c r="F20" s="15">
        <v>10</v>
      </c>
      <c r="G20" s="15">
        <v>252</v>
      </c>
      <c r="H20" s="15">
        <v>300</v>
      </c>
      <c r="I20" s="17">
        <f t="shared" si="4"/>
        <v>21.3</v>
      </c>
      <c r="J20" s="17">
        <f t="shared" si="5"/>
        <v>70</v>
      </c>
      <c r="K20" s="17">
        <f t="shared" si="6"/>
        <v>25.2</v>
      </c>
      <c r="L20" s="17">
        <f t="shared" si="14"/>
        <v>33.333333333333336</v>
      </c>
      <c r="M20" s="18">
        <f t="shared" si="8"/>
        <v>5.0714285714285712</v>
      </c>
      <c r="N20" s="18">
        <f t="shared" si="8"/>
        <v>5.6</v>
      </c>
      <c r="O20" s="15">
        <v>0</v>
      </c>
      <c r="P20" s="15">
        <v>1</v>
      </c>
      <c r="Q20" s="15">
        <v>0</v>
      </c>
      <c r="R20" s="16">
        <v>1</v>
      </c>
      <c r="S20" s="16">
        <v>1</v>
      </c>
      <c r="T20" s="16">
        <v>2</v>
      </c>
      <c r="U20" s="16">
        <v>0</v>
      </c>
      <c r="V20" s="15">
        <v>2</v>
      </c>
      <c r="W20" s="15">
        <v>2</v>
      </c>
      <c r="X20" s="15">
        <v>0</v>
      </c>
      <c r="Y20" s="15">
        <f t="shared" si="15"/>
        <v>213</v>
      </c>
      <c r="Z20" s="15">
        <v>17</v>
      </c>
      <c r="AA20" s="19">
        <f t="shared" si="16"/>
        <v>0.31924882629107981</v>
      </c>
      <c r="AB20" s="15">
        <v>6</v>
      </c>
      <c r="AC20" s="19">
        <f t="shared" si="17"/>
        <v>0.16901408450704225</v>
      </c>
      <c r="AD20" s="20">
        <f t="shared" si="18"/>
        <v>0.48826291079812206</v>
      </c>
    </row>
    <row r="21" spans="1:30">
      <c r="A21" s="13"/>
      <c r="B21" s="14">
        <v>1</v>
      </c>
      <c r="C21" s="92">
        <v>417</v>
      </c>
      <c r="D21" s="15">
        <v>398</v>
      </c>
      <c r="E21" s="15">
        <v>10</v>
      </c>
      <c r="F21" s="15">
        <v>6</v>
      </c>
      <c r="G21" s="15">
        <v>300</v>
      </c>
      <c r="H21" s="15">
        <v>293</v>
      </c>
      <c r="I21" s="17">
        <f t="shared" si="4"/>
        <v>69.5</v>
      </c>
      <c r="J21" s="17">
        <f t="shared" si="5"/>
        <v>39.799999999999997</v>
      </c>
      <c r="K21" s="17">
        <f t="shared" si="6"/>
        <v>50</v>
      </c>
      <c r="L21" s="17">
        <f t="shared" si="14"/>
        <v>75</v>
      </c>
      <c r="M21" s="18">
        <f t="shared" si="8"/>
        <v>8.34</v>
      </c>
      <c r="N21" s="18">
        <f t="shared" si="8"/>
        <v>8.1501706484641634</v>
      </c>
      <c r="O21" s="15">
        <v>1</v>
      </c>
      <c r="P21" s="15">
        <v>1</v>
      </c>
      <c r="Q21" s="15">
        <v>2</v>
      </c>
      <c r="R21" s="16">
        <v>0</v>
      </c>
      <c r="S21" s="16">
        <v>0</v>
      </c>
      <c r="T21" s="16">
        <v>5</v>
      </c>
      <c r="U21" s="16">
        <v>1</v>
      </c>
      <c r="V21" s="15">
        <v>1</v>
      </c>
      <c r="W21" s="15">
        <v>0</v>
      </c>
      <c r="X21" s="15">
        <v>3</v>
      </c>
      <c r="Y21" s="15">
        <f t="shared" si="15"/>
        <v>417</v>
      </c>
      <c r="Z21" s="15">
        <v>44</v>
      </c>
      <c r="AA21" s="19">
        <f t="shared" si="16"/>
        <v>0.42206235011990406</v>
      </c>
      <c r="AB21" s="15">
        <v>11</v>
      </c>
      <c r="AC21" s="19">
        <f t="shared" si="17"/>
        <v>0.15827338129496402</v>
      </c>
      <c r="AD21" s="20">
        <f t="shared" si="18"/>
        <v>0.58033573141486805</v>
      </c>
    </row>
    <row r="22" spans="1:30">
      <c r="A22" s="13"/>
      <c r="B22" s="14">
        <v>1</v>
      </c>
      <c r="C22" s="93">
        <v>283</v>
      </c>
      <c r="D22" s="15">
        <v>287</v>
      </c>
      <c r="E22" s="15">
        <v>6</v>
      </c>
      <c r="F22" s="15">
        <v>10</v>
      </c>
      <c r="G22" s="15">
        <v>298</v>
      </c>
      <c r="H22" s="15">
        <v>291</v>
      </c>
      <c r="I22" s="17">
        <f t="shared" si="4"/>
        <v>28.3</v>
      </c>
      <c r="J22" s="17">
        <f t="shared" si="5"/>
        <v>47.833333333333336</v>
      </c>
      <c r="K22" s="17">
        <f t="shared" si="6"/>
        <v>29.8</v>
      </c>
      <c r="L22" s="17">
        <f t="shared" si="14"/>
        <v>29.3</v>
      </c>
      <c r="M22" s="18">
        <f t="shared" si="8"/>
        <v>5.6979865771812079</v>
      </c>
      <c r="N22" s="18">
        <f t="shared" si="8"/>
        <v>5.9175257731958766</v>
      </c>
      <c r="O22" s="15">
        <v>1</v>
      </c>
      <c r="P22" s="15">
        <v>1</v>
      </c>
      <c r="Q22" s="15">
        <v>0</v>
      </c>
      <c r="R22" s="15">
        <v>0</v>
      </c>
      <c r="S22" s="15">
        <v>2</v>
      </c>
      <c r="T22" s="15">
        <v>2</v>
      </c>
      <c r="U22" s="15">
        <v>1</v>
      </c>
      <c r="V22" s="15">
        <v>0</v>
      </c>
      <c r="W22" s="15">
        <v>1</v>
      </c>
      <c r="X22" s="15">
        <v>2</v>
      </c>
      <c r="Y22" s="15">
        <f t="shared" si="15"/>
        <v>283</v>
      </c>
      <c r="Z22" s="15">
        <v>34</v>
      </c>
      <c r="AA22" s="19">
        <f t="shared" si="16"/>
        <v>0.48056537102473496</v>
      </c>
      <c r="AB22" s="15">
        <v>4</v>
      </c>
      <c r="AC22" s="19">
        <f t="shared" si="17"/>
        <v>8.4805653710247356E-2</v>
      </c>
      <c r="AD22" s="20">
        <f t="shared" si="18"/>
        <v>0.56537102473498235</v>
      </c>
    </row>
    <row r="23" spans="1:30">
      <c r="A23" s="13"/>
      <c r="B23" s="14">
        <v>1</v>
      </c>
      <c r="C23" s="15">
        <v>74</v>
      </c>
      <c r="D23" s="15">
        <v>285</v>
      </c>
      <c r="E23" s="15">
        <v>10</v>
      </c>
      <c r="F23" s="15">
        <v>9</v>
      </c>
      <c r="G23" s="15">
        <v>142</v>
      </c>
      <c r="H23" s="15">
        <v>287</v>
      </c>
      <c r="I23" s="17">
        <f t="shared" si="4"/>
        <v>8.2222222222222214</v>
      </c>
      <c r="J23" s="17">
        <f t="shared" si="5"/>
        <v>28.5</v>
      </c>
      <c r="K23" s="17">
        <f t="shared" si="6"/>
        <v>15.777777777777779</v>
      </c>
      <c r="L23" s="17">
        <f t="shared" si="14"/>
        <v>48.5</v>
      </c>
      <c r="M23" s="18">
        <f t="shared" si="8"/>
        <v>3.1267605633802815</v>
      </c>
      <c r="N23" s="18">
        <f t="shared" si="8"/>
        <v>5.958188153310104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2</v>
      </c>
      <c r="U23" s="15">
        <v>0</v>
      </c>
      <c r="V23" s="15">
        <v>1</v>
      </c>
      <c r="W23" s="15">
        <v>0</v>
      </c>
      <c r="X23" s="15">
        <v>2</v>
      </c>
      <c r="Y23" s="15">
        <f t="shared" si="15"/>
        <v>74</v>
      </c>
      <c r="Z23" s="15">
        <v>9</v>
      </c>
      <c r="AA23" s="19">
        <f t="shared" si="16"/>
        <v>0.48648648648648651</v>
      </c>
      <c r="AB23" s="15">
        <v>1</v>
      </c>
      <c r="AC23" s="19">
        <f t="shared" si="17"/>
        <v>8.1081081081081086E-2</v>
      </c>
      <c r="AD23" s="20">
        <f t="shared" si="18"/>
        <v>0.56756756756756754</v>
      </c>
    </row>
    <row r="24" spans="1:30">
      <c r="A24" s="13"/>
      <c r="B24" s="14">
        <v>1</v>
      </c>
      <c r="C24" s="15">
        <v>135</v>
      </c>
      <c r="D24" s="15">
        <v>291</v>
      </c>
      <c r="E24" s="15">
        <v>5</v>
      </c>
      <c r="F24" s="15">
        <v>10</v>
      </c>
      <c r="G24" s="15">
        <v>168</v>
      </c>
      <c r="H24" s="15">
        <v>300</v>
      </c>
      <c r="I24" s="17">
        <f t="shared" si="4"/>
        <v>13.5</v>
      </c>
      <c r="J24" s="17">
        <f t="shared" si="5"/>
        <v>58.2</v>
      </c>
      <c r="K24" s="17">
        <f t="shared" si="6"/>
        <v>16.8</v>
      </c>
      <c r="L24" s="17">
        <f t="shared" si="14"/>
        <v>28.7</v>
      </c>
      <c r="M24" s="18">
        <f t="shared" si="8"/>
        <v>4.8214285714285712</v>
      </c>
      <c r="N24" s="18">
        <f t="shared" si="8"/>
        <v>5.82</v>
      </c>
      <c r="O24" s="15">
        <v>0</v>
      </c>
      <c r="P24" s="15">
        <v>0</v>
      </c>
      <c r="Q24" s="15">
        <v>0</v>
      </c>
      <c r="R24" s="15">
        <v>0</v>
      </c>
      <c r="S24" s="15">
        <v>1</v>
      </c>
      <c r="T24" s="15">
        <v>2</v>
      </c>
      <c r="U24" s="15">
        <v>0</v>
      </c>
      <c r="V24" s="15">
        <v>1</v>
      </c>
      <c r="W24" s="15">
        <v>0</v>
      </c>
      <c r="X24" s="15">
        <v>2</v>
      </c>
      <c r="Y24" s="15">
        <f t="shared" si="15"/>
        <v>135</v>
      </c>
      <c r="Z24" s="15">
        <v>17</v>
      </c>
      <c r="AA24" s="19">
        <f t="shared" si="16"/>
        <v>0.50370370370370365</v>
      </c>
      <c r="AB24" s="15">
        <v>2</v>
      </c>
      <c r="AC24" s="19">
        <f t="shared" si="17"/>
        <v>8.8888888888888892E-2</v>
      </c>
      <c r="AD24" s="20">
        <f t="shared" si="18"/>
        <v>0.59259259259259256</v>
      </c>
    </row>
    <row r="25" spans="1:30">
      <c r="A25" s="13"/>
      <c r="B25" s="37"/>
      <c r="C25" s="16"/>
      <c r="D25" s="16"/>
      <c r="E25" s="16"/>
      <c r="F25" s="16"/>
      <c r="G25" s="16"/>
      <c r="H25" s="16"/>
      <c r="I25" s="17" t="e">
        <f t="shared" si="4"/>
        <v>#DIV/0!</v>
      </c>
      <c r="J25" s="17" t="e">
        <f t="shared" si="5"/>
        <v>#DIV/0!</v>
      </c>
      <c r="K25" s="17" t="e">
        <f t="shared" si="6"/>
        <v>#DIV/0!</v>
      </c>
      <c r="L25" s="17" t="e">
        <f>H25/E25</f>
        <v>#DIV/0!</v>
      </c>
      <c r="M25" s="18" t="e">
        <f t="shared" si="8"/>
        <v>#DIV/0!</v>
      </c>
      <c r="N25" s="18" t="e">
        <f t="shared" si="8"/>
        <v>#DIV/0!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e">
        <f t="shared" si="15"/>
        <v>#DIV/0!</v>
      </c>
      <c r="Z25" s="15"/>
      <c r="AA25" s="19" t="e">
        <f t="shared" si="16"/>
        <v>#DIV/0!</v>
      </c>
      <c r="AB25" s="15"/>
      <c r="AC25" s="19" t="e">
        <f t="shared" si="17"/>
        <v>#DIV/0!</v>
      </c>
      <c r="AD25" s="20" t="e">
        <f t="shared" si="18"/>
        <v>#DIV/0!</v>
      </c>
    </row>
    <row r="26" spans="1:30">
      <c r="A26" s="13"/>
      <c r="B26" s="14"/>
      <c r="C26" s="15"/>
      <c r="D26" s="15"/>
      <c r="E26" s="15"/>
      <c r="F26" s="15"/>
      <c r="G26" s="15"/>
      <c r="H26" s="15"/>
      <c r="I26" s="17" t="e">
        <f t="shared" si="4"/>
        <v>#DIV/0!</v>
      </c>
      <c r="J26" s="17" t="e">
        <f t="shared" si="5"/>
        <v>#DIV/0!</v>
      </c>
      <c r="K26" s="17" t="e">
        <f t="shared" si="6"/>
        <v>#DIV/0!</v>
      </c>
      <c r="L26" s="17" t="e">
        <f>H26/E26</f>
        <v>#DIV/0!</v>
      </c>
      <c r="M26" s="18" t="e">
        <f t="shared" si="8"/>
        <v>#DIV/0!</v>
      </c>
      <c r="N26" s="18" t="e">
        <f t="shared" si="8"/>
        <v>#DIV/0!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e">
        <f t="shared" si="15"/>
        <v>#DIV/0!</v>
      </c>
      <c r="Z26" s="15"/>
      <c r="AA26" s="19" t="e">
        <f t="shared" si="16"/>
        <v>#DIV/0!</v>
      </c>
      <c r="AB26" s="15"/>
      <c r="AC26" s="19" t="e">
        <f t="shared" si="17"/>
        <v>#DIV/0!</v>
      </c>
      <c r="AD26" s="20" t="e">
        <f t="shared" si="18"/>
        <v>#DIV/0!</v>
      </c>
    </row>
    <row r="27" spans="1:30">
      <c r="A27" s="13"/>
      <c r="B27" s="14"/>
      <c r="C27" s="15"/>
      <c r="D27" s="15"/>
      <c r="E27" s="15"/>
      <c r="F27" s="15"/>
      <c r="G27" s="15"/>
      <c r="H27" s="15"/>
      <c r="I27" s="17" t="e">
        <f t="shared" si="4"/>
        <v>#DIV/0!</v>
      </c>
      <c r="J27" s="17" t="e">
        <f t="shared" si="5"/>
        <v>#DIV/0!</v>
      </c>
      <c r="K27" s="17" t="e">
        <f t="shared" si="6"/>
        <v>#DIV/0!</v>
      </c>
      <c r="L27" s="17" t="e">
        <f>H26/E26</f>
        <v>#DIV/0!</v>
      </c>
      <c r="M27" s="18" t="e">
        <f t="shared" si="8"/>
        <v>#DIV/0!</v>
      </c>
      <c r="N27" s="18" t="e">
        <f t="shared" si="8"/>
        <v>#DIV/0!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 t="e">
        <f t="shared" si="15"/>
        <v>#DIV/0!</v>
      </c>
      <c r="Z27" s="15"/>
      <c r="AA27" s="19" t="e">
        <f t="shared" si="1"/>
        <v>#DIV/0!</v>
      </c>
      <c r="AB27" s="15"/>
      <c r="AC27" s="19" t="e">
        <f t="shared" si="2"/>
        <v>#DIV/0!</v>
      </c>
      <c r="AD27" s="20" t="e">
        <f t="shared" si="3"/>
        <v>#DIV/0!</v>
      </c>
    </row>
    <row r="28" spans="1:30" ht="14">
      <c r="A28" s="21" t="s">
        <v>32</v>
      </c>
      <c r="B28" s="22">
        <f t="shared" ref="B28:H28" si="19">SUM(B18:B27)</f>
        <v>7</v>
      </c>
      <c r="C28" s="23">
        <f t="shared" si="19"/>
        <v>1662</v>
      </c>
      <c r="D28" s="23">
        <f t="shared" si="19"/>
        <v>2155</v>
      </c>
      <c r="E28" s="23">
        <f t="shared" si="19"/>
        <v>51</v>
      </c>
      <c r="F28" s="23">
        <f t="shared" si="19"/>
        <v>62</v>
      </c>
      <c r="G28" s="23">
        <f t="shared" si="19"/>
        <v>1691</v>
      </c>
      <c r="H28" s="23">
        <f t="shared" si="19"/>
        <v>2071</v>
      </c>
      <c r="I28" s="24">
        <f t="shared" si="4"/>
        <v>26.806451612903224</v>
      </c>
      <c r="J28" s="24">
        <f t="shared" si="5"/>
        <v>42.254901960784316</v>
      </c>
      <c r="K28" s="24">
        <f t="shared" si="6"/>
        <v>27.274193548387096</v>
      </c>
      <c r="L28" s="24">
        <f>H28/E28</f>
        <v>40.607843137254903</v>
      </c>
      <c r="M28" s="25">
        <f t="shared" si="8"/>
        <v>5.8971023063276169</v>
      </c>
      <c r="N28" s="25">
        <f t="shared" si="8"/>
        <v>6.2433606953162721</v>
      </c>
      <c r="O28" s="23">
        <f t="shared" ref="O28:X28" si="20">SUM(O18:O27)</f>
        <v>3</v>
      </c>
      <c r="P28" s="23">
        <f t="shared" si="20"/>
        <v>5</v>
      </c>
      <c r="Q28" s="23">
        <f t="shared" si="20"/>
        <v>2</v>
      </c>
      <c r="R28" s="23">
        <f t="shared" si="20"/>
        <v>2</v>
      </c>
      <c r="S28" s="23">
        <f t="shared" si="20"/>
        <v>8</v>
      </c>
      <c r="T28" s="23">
        <f t="shared" si="20"/>
        <v>15</v>
      </c>
      <c r="U28" s="23">
        <f t="shared" si="20"/>
        <v>2</v>
      </c>
      <c r="V28" s="23">
        <f t="shared" si="20"/>
        <v>6</v>
      </c>
      <c r="W28" s="23">
        <f t="shared" si="20"/>
        <v>8</v>
      </c>
      <c r="X28" s="23">
        <f t="shared" si="20"/>
        <v>11</v>
      </c>
      <c r="Y28" s="22">
        <f t="shared" si="15"/>
        <v>237.42857142857142</v>
      </c>
      <c r="Z28" s="23">
        <f>SUM(Z18:Z27)</f>
        <v>159</v>
      </c>
      <c r="AA28" s="26">
        <f t="shared" si="1"/>
        <v>0.38267148014440433</v>
      </c>
      <c r="AB28" s="23">
        <f>SUM(AB18:AB27)</f>
        <v>39</v>
      </c>
      <c r="AC28" s="26">
        <f t="shared" si="2"/>
        <v>0.1407942238267148</v>
      </c>
      <c r="AD28" s="27">
        <f t="shared" si="3"/>
        <v>0.52346570397111913</v>
      </c>
    </row>
    <row r="29" spans="1:30">
      <c r="A29" s="35" t="s">
        <v>35</v>
      </c>
      <c r="B29" s="2" t="s">
        <v>1</v>
      </c>
      <c r="C29" s="3" t="s">
        <v>2</v>
      </c>
      <c r="D29" s="3" t="s">
        <v>2</v>
      </c>
      <c r="E29" s="4" t="s">
        <v>3</v>
      </c>
      <c r="F29" s="4" t="s">
        <v>4</v>
      </c>
      <c r="G29" s="3" t="s">
        <v>5</v>
      </c>
      <c r="H29" s="3" t="s">
        <v>5</v>
      </c>
      <c r="I29" s="3" t="s">
        <v>6</v>
      </c>
      <c r="J29" s="3" t="s">
        <v>6</v>
      </c>
      <c r="K29" s="3" t="s">
        <v>7</v>
      </c>
      <c r="L29" s="3" t="s">
        <v>7</v>
      </c>
      <c r="M29" s="3" t="s">
        <v>8</v>
      </c>
      <c r="N29" s="3" t="s">
        <v>8</v>
      </c>
      <c r="O29" s="5" t="s">
        <v>9</v>
      </c>
      <c r="P29" s="5" t="s">
        <v>10</v>
      </c>
      <c r="Q29" s="5" t="s">
        <v>11</v>
      </c>
      <c r="R29" s="5" t="s">
        <v>12</v>
      </c>
      <c r="S29" s="3" t="s">
        <v>13</v>
      </c>
      <c r="T29" s="3" t="s">
        <v>14</v>
      </c>
      <c r="U29" s="3" t="s">
        <v>15</v>
      </c>
      <c r="V29" s="3" t="s">
        <v>16</v>
      </c>
      <c r="W29" s="3" t="s">
        <v>17</v>
      </c>
      <c r="X29" s="3" t="s">
        <v>18</v>
      </c>
      <c r="Y29" s="3" t="s">
        <v>19</v>
      </c>
      <c r="Z29" s="2" t="s">
        <v>20</v>
      </c>
      <c r="AA29" s="2" t="s">
        <v>21</v>
      </c>
      <c r="AB29" s="2" t="s">
        <v>22</v>
      </c>
      <c r="AC29" s="2" t="s">
        <v>21</v>
      </c>
      <c r="AD29" s="2" t="s">
        <v>23</v>
      </c>
    </row>
    <row r="30" spans="1:30">
      <c r="A30" s="38"/>
      <c r="B30" s="7"/>
      <c r="C30" s="3" t="s">
        <v>24</v>
      </c>
      <c r="D30" s="3" t="s">
        <v>25</v>
      </c>
      <c r="E30" s="8" t="s">
        <v>26</v>
      </c>
      <c r="F30" s="8" t="s">
        <v>27</v>
      </c>
      <c r="G30" s="3" t="s">
        <v>28</v>
      </c>
      <c r="H30" s="3" t="s">
        <v>29</v>
      </c>
      <c r="I30" s="3" t="s">
        <v>24</v>
      </c>
      <c r="J30" s="3" t="s">
        <v>25</v>
      </c>
      <c r="K30" s="3" t="s">
        <v>30</v>
      </c>
      <c r="L30" s="3" t="s">
        <v>31</v>
      </c>
      <c r="M30" s="3" t="s">
        <v>24</v>
      </c>
      <c r="N30" s="3" t="s">
        <v>25</v>
      </c>
      <c r="O30" s="9"/>
      <c r="P30" s="9"/>
      <c r="Q30" s="9"/>
      <c r="R30" s="9"/>
      <c r="S30" s="10"/>
      <c r="T30" s="10"/>
      <c r="U30" s="10"/>
      <c r="V30" s="10"/>
      <c r="W30" s="10"/>
      <c r="X30" s="10"/>
      <c r="Y30" s="11"/>
      <c r="Z30" s="12"/>
      <c r="AA30" s="12"/>
      <c r="AB30" s="11"/>
      <c r="AC30" s="11"/>
      <c r="AD30" s="11"/>
    </row>
    <row r="31" spans="1:30">
      <c r="A31" s="13"/>
      <c r="B31" s="43">
        <v>1</v>
      </c>
      <c r="C31" s="91">
        <v>270</v>
      </c>
      <c r="D31" s="15">
        <v>269</v>
      </c>
      <c r="E31" s="15">
        <v>9</v>
      </c>
      <c r="F31" s="15">
        <v>5</v>
      </c>
      <c r="G31" s="15">
        <v>288</v>
      </c>
      <c r="H31" s="15">
        <v>300</v>
      </c>
      <c r="I31" s="17">
        <f>D31/F31</f>
        <v>53.8</v>
      </c>
      <c r="J31" s="17" t="e">
        <f>#REF!/E31</f>
        <v>#REF!</v>
      </c>
      <c r="K31" s="17">
        <f t="shared" si="6"/>
        <v>57.6</v>
      </c>
      <c r="L31" s="17">
        <f>H28/E28</f>
        <v>40.607843137254903</v>
      </c>
      <c r="M31" s="18">
        <f>D31/(G31/6)</f>
        <v>5.604166666666667</v>
      </c>
      <c r="N31" s="18">
        <f t="shared" si="8"/>
        <v>5.38</v>
      </c>
      <c r="O31" s="15">
        <v>1</v>
      </c>
      <c r="P31" s="15">
        <v>1</v>
      </c>
      <c r="Q31" s="15">
        <v>1</v>
      </c>
      <c r="R31" s="16">
        <v>0</v>
      </c>
      <c r="S31" s="16">
        <v>1</v>
      </c>
      <c r="T31" s="16">
        <v>2</v>
      </c>
      <c r="U31" s="16">
        <v>1</v>
      </c>
      <c r="V31" s="16">
        <v>1</v>
      </c>
      <c r="W31" s="16">
        <v>1</v>
      </c>
      <c r="X31" s="16">
        <v>0</v>
      </c>
      <c r="Y31" s="15">
        <f t="shared" ref="Y31:Y40" si="21">C31/B31</f>
        <v>270</v>
      </c>
      <c r="Z31" s="15">
        <v>35</v>
      </c>
      <c r="AA31" s="19">
        <f>Z31*4/D31</f>
        <v>0.5204460966542751</v>
      </c>
      <c r="AB31" s="15">
        <v>1</v>
      </c>
      <c r="AC31" s="19">
        <f>AB31*6/D31</f>
        <v>2.2304832713754646E-2</v>
      </c>
      <c r="AD31" s="20">
        <f>AA31+AC31</f>
        <v>0.54275092936802971</v>
      </c>
    </row>
    <row r="32" spans="1:30">
      <c r="A32" s="13"/>
      <c r="B32" s="14">
        <v>1</v>
      </c>
      <c r="C32" s="90">
        <v>290</v>
      </c>
      <c r="D32" s="15">
        <v>294</v>
      </c>
      <c r="E32" s="15">
        <v>7</v>
      </c>
      <c r="F32" s="15">
        <v>10</v>
      </c>
      <c r="G32" s="15">
        <v>297</v>
      </c>
      <c r="H32" s="15">
        <v>290</v>
      </c>
      <c r="I32" s="17">
        <f t="shared" si="4"/>
        <v>29</v>
      </c>
      <c r="J32" s="17">
        <f t="shared" si="5"/>
        <v>42</v>
      </c>
      <c r="K32" s="17">
        <f t="shared" si="6"/>
        <v>29.7</v>
      </c>
      <c r="L32" s="17">
        <f t="shared" ref="L32:L36" si="22">H31/E31</f>
        <v>33.333333333333336</v>
      </c>
      <c r="M32" s="18">
        <f t="shared" si="8"/>
        <v>5.858585858585859</v>
      </c>
      <c r="N32" s="18">
        <f t="shared" si="8"/>
        <v>6.0827586206896544</v>
      </c>
      <c r="O32" s="15">
        <v>1</v>
      </c>
      <c r="P32" s="15">
        <v>1</v>
      </c>
      <c r="Q32" s="15">
        <v>1</v>
      </c>
      <c r="R32" s="16">
        <v>0</v>
      </c>
      <c r="S32" s="16">
        <v>0</v>
      </c>
      <c r="T32" s="16">
        <v>2</v>
      </c>
      <c r="U32" s="16">
        <v>1</v>
      </c>
      <c r="V32" s="16">
        <v>0</v>
      </c>
      <c r="W32" s="16">
        <v>1</v>
      </c>
      <c r="X32" s="16">
        <v>2</v>
      </c>
      <c r="Y32" s="15">
        <f t="shared" si="21"/>
        <v>290</v>
      </c>
      <c r="Z32" s="15">
        <v>32</v>
      </c>
      <c r="AA32" s="19">
        <f t="shared" ref="AA32:AA40" si="23">Z32*4/C32</f>
        <v>0.44137931034482758</v>
      </c>
      <c r="AB32" s="15">
        <v>6</v>
      </c>
      <c r="AC32" s="19">
        <f t="shared" ref="AC32:AC40" si="24">AB32*6/C32</f>
        <v>0.12413793103448276</v>
      </c>
      <c r="AD32" s="20">
        <f t="shared" ref="AD32:AD40" si="25">AA32+AC32</f>
        <v>0.56551724137931036</v>
      </c>
    </row>
    <row r="33" spans="1:30">
      <c r="A33" s="13"/>
      <c r="B33" s="14">
        <v>1</v>
      </c>
      <c r="C33" s="92">
        <v>321</v>
      </c>
      <c r="D33" s="15">
        <v>318</v>
      </c>
      <c r="E33" s="15">
        <v>5</v>
      </c>
      <c r="F33" s="15">
        <v>6</v>
      </c>
      <c r="G33" s="15">
        <v>300</v>
      </c>
      <c r="H33" s="15">
        <v>300</v>
      </c>
      <c r="I33" s="17">
        <f t="shared" si="4"/>
        <v>53.5</v>
      </c>
      <c r="J33" s="17">
        <f t="shared" si="5"/>
        <v>63.6</v>
      </c>
      <c r="K33" s="17">
        <f t="shared" si="6"/>
        <v>50</v>
      </c>
      <c r="L33" s="17">
        <f t="shared" si="22"/>
        <v>41.428571428571431</v>
      </c>
      <c r="M33" s="18">
        <f t="shared" si="8"/>
        <v>6.42</v>
      </c>
      <c r="N33" s="18">
        <f t="shared" si="8"/>
        <v>6.36</v>
      </c>
      <c r="O33" s="15">
        <v>1</v>
      </c>
      <c r="P33" s="15">
        <v>1</v>
      </c>
      <c r="Q33" s="15">
        <v>1</v>
      </c>
      <c r="R33" s="16">
        <v>0</v>
      </c>
      <c r="S33" s="16">
        <v>1</v>
      </c>
      <c r="T33" s="16">
        <v>2</v>
      </c>
      <c r="U33" s="16">
        <v>0</v>
      </c>
      <c r="V33" s="16">
        <v>0</v>
      </c>
      <c r="W33" s="16">
        <v>3</v>
      </c>
      <c r="X33" s="16">
        <v>3</v>
      </c>
      <c r="Y33" s="15">
        <f t="shared" si="21"/>
        <v>321</v>
      </c>
      <c r="Z33" s="15">
        <v>27</v>
      </c>
      <c r="AA33" s="19">
        <f t="shared" si="23"/>
        <v>0.3364485981308411</v>
      </c>
      <c r="AB33" s="15">
        <v>5</v>
      </c>
      <c r="AC33" s="19">
        <f t="shared" si="24"/>
        <v>9.3457943925233641E-2</v>
      </c>
      <c r="AD33" s="20">
        <f t="shared" si="25"/>
        <v>0.42990654205607476</v>
      </c>
    </row>
    <row r="34" spans="1:30">
      <c r="A34" s="13"/>
      <c r="B34" s="14">
        <v>1</v>
      </c>
      <c r="C34" s="92">
        <v>356</v>
      </c>
      <c r="D34" s="15">
        <v>343</v>
      </c>
      <c r="E34" s="15">
        <v>10</v>
      </c>
      <c r="F34" s="15">
        <v>10</v>
      </c>
      <c r="G34" s="15">
        <v>298</v>
      </c>
      <c r="H34" s="15">
        <v>298</v>
      </c>
      <c r="I34" s="17">
        <f t="shared" si="4"/>
        <v>35.6</v>
      </c>
      <c r="J34" s="17">
        <f t="shared" si="5"/>
        <v>34.299999999999997</v>
      </c>
      <c r="K34" s="17">
        <f t="shared" si="6"/>
        <v>29.8</v>
      </c>
      <c r="L34" s="17" t="e">
        <f>#REF!/#REF!</f>
        <v>#REF!</v>
      </c>
      <c r="M34" s="18">
        <f t="shared" si="8"/>
        <v>7.1677852348993296</v>
      </c>
      <c r="N34" s="18">
        <f t="shared" si="8"/>
        <v>6.9060402684563762</v>
      </c>
      <c r="O34" s="15">
        <v>1</v>
      </c>
      <c r="P34" s="15">
        <v>1</v>
      </c>
      <c r="Q34" s="15">
        <v>2</v>
      </c>
      <c r="R34" s="15">
        <v>1</v>
      </c>
      <c r="S34" s="15">
        <v>0</v>
      </c>
      <c r="T34" s="15">
        <v>2</v>
      </c>
      <c r="U34" s="16">
        <v>1</v>
      </c>
      <c r="V34" s="16">
        <v>1</v>
      </c>
      <c r="W34" s="16">
        <v>0</v>
      </c>
      <c r="X34" s="16">
        <v>2</v>
      </c>
      <c r="Y34" s="15">
        <f t="shared" si="21"/>
        <v>356</v>
      </c>
      <c r="Z34" s="15">
        <v>27</v>
      </c>
      <c r="AA34" s="19">
        <f t="shared" si="23"/>
        <v>0.30337078651685395</v>
      </c>
      <c r="AB34" s="15">
        <v>18</v>
      </c>
      <c r="AC34" s="19">
        <f t="shared" si="24"/>
        <v>0.30337078651685395</v>
      </c>
      <c r="AD34" s="20">
        <f t="shared" si="25"/>
        <v>0.6067415730337079</v>
      </c>
    </row>
    <row r="35" spans="1:30">
      <c r="A35" s="13"/>
      <c r="B35" s="14">
        <v>1</v>
      </c>
      <c r="C35" s="92">
        <v>383</v>
      </c>
      <c r="D35" s="15">
        <v>365</v>
      </c>
      <c r="E35" s="15">
        <v>10</v>
      </c>
      <c r="F35" s="15">
        <v>7</v>
      </c>
      <c r="G35" s="15">
        <v>300</v>
      </c>
      <c r="H35" s="15">
        <v>297</v>
      </c>
      <c r="I35" s="17">
        <f t="shared" si="4"/>
        <v>54.714285714285715</v>
      </c>
      <c r="J35" s="17">
        <f t="shared" si="5"/>
        <v>36.5</v>
      </c>
      <c r="K35" s="17">
        <f t="shared" si="6"/>
        <v>42.857142857142854</v>
      </c>
      <c r="L35" s="17">
        <f t="shared" si="22"/>
        <v>29.8</v>
      </c>
      <c r="M35" s="18">
        <f t="shared" si="8"/>
        <v>7.66</v>
      </c>
      <c r="N35" s="18">
        <f t="shared" si="8"/>
        <v>7.3737373737373737</v>
      </c>
      <c r="O35" s="15">
        <v>1</v>
      </c>
      <c r="P35" s="15">
        <v>1</v>
      </c>
      <c r="Q35" s="15">
        <v>2</v>
      </c>
      <c r="R35" s="15">
        <v>1</v>
      </c>
      <c r="S35" s="15">
        <v>0</v>
      </c>
      <c r="T35" s="15">
        <v>2</v>
      </c>
      <c r="U35" s="16">
        <v>1</v>
      </c>
      <c r="V35" s="16">
        <v>0</v>
      </c>
      <c r="W35" s="16">
        <v>1</v>
      </c>
      <c r="X35" s="16">
        <v>2</v>
      </c>
      <c r="Y35" s="15">
        <f t="shared" si="21"/>
        <v>383</v>
      </c>
      <c r="Z35" s="15">
        <v>30</v>
      </c>
      <c r="AA35" s="19">
        <f t="shared" si="23"/>
        <v>0.3133159268929504</v>
      </c>
      <c r="AB35" s="15">
        <v>12</v>
      </c>
      <c r="AC35" s="19">
        <f t="shared" si="24"/>
        <v>0.18798955613577023</v>
      </c>
      <c r="AD35" s="20">
        <f t="shared" si="25"/>
        <v>0.50130548302872069</v>
      </c>
    </row>
    <row r="36" spans="1:30">
      <c r="A36" s="13"/>
      <c r="B36" s="14">
        <v>1</v>
      </c>
      <c r="C36" s="90">
        <v>285</v>
      </c>
      <c r="D36" s="15">
        <v>74</v>
      </c>
      <c r="E36" s="15">
        <v>9</v>
      </c>
      <c r="F36" s="15">
        <v>10</v>
      </c>
      <c r="G36" s="15">
        <v>287</v>
      </c>
      <c r="H36" s="15">
        <v>142</v>
      </c>
      <c r="I36" s="17">
        <f t="shared" si="4"/>
        <v>28.5</v>
      </c>
      <c r="J36" s="17">
        <f t="shared" si="5"/>
        <v>8.2222222222222214</v>
      </c>
      <c r="K36" s="17">
        <f t="shared" si="6"/>
        <v>28.7</v>
      </c>
      <c r="L36" s="17">
        <f t="shared" si="22"/>
        <v>29.7</v>
      </c>
      <c r="M36" s="18">
        <f t="shared" si="8"/>
        <v>5.958188153310104</v>
      </c>
      <c r="N36" s="18">
        <f t="shared" si="8"/>
        <v>3.1267605633802815</v>
      </c>
      <c r="O36" s="15">
        <v>1</v>
      </c>
      <c r="P36" s="15">
        <v>1</v>
      </c>
      <c r="Q36" s="15">
        <v>0</v>
      </c>
      <c r="R36" s="15">
        <v>0</v>
      </c>
      <c r="S36" s="15">
        <v>2</v>
      </c>
      <c r="T36" s="15">
        <v>0</v>
      </c>
      <c r="U36" s="16">
        <v>1</v>
      </c>
      <c r="V36" s="16">
        <v>0</v>
      </c>
      <c r="W36" s="16">
        <v>2</v>
      </c>
      <c r="X36" s="16">
        <v>0</v>
      </c>
      <c r="Y36" s="15">
        <f t="shared" si="21"/>
        <v>285</v>
      </c>
      <c r="Z36" s="15">
        <v>25</v>
      </c>
      <c r="AA36" s="19">
        <f t="shared" si="23"/>
        <v>0.35087719298245612</v>
      </c>
      <c r="AB36" s="15">
        <v>6</v>
      </c>
      <c r="AC36" s="19">
        <f t="shared" si="24"/>
        <v>0.12631578947368421</v>
      </c>
      <c r="AD36" s="20">
        <f t="shared" si="25"/>
        <v>0.47719298245614034</v>
      </c>
    </row>
    <row r="37" spans="1:30">
      <c r="A37" s="13"/>
      <c r="B37" s="14">
        <v>1</v>
      </c>
      <c r="C37" s="15">
        <v>221</v>
      </c>
      <c r="D37" s="15">
        <v>222</v>
      </c>
      <c r="E37" s="15">
        <v>4</v>
      </c>
      <c r="F37" s="15">
        <v>10</v>
      </c>
      <c r="G37" s="15">
        <v>296</v>
      </c>
      <c r="H37" s="15">
        <v>273</v>
      </c>
      <c r="I37" s="17">
        <f t="shared" si="4"/>
        <v>22.1</v>
      </c>
      <c r="J37" s="17">
        <f t="shared" si="5"/>
        <v>55.5</v>
      </c>
      <c r="K37" s="17">
        <f t="shared" si="6"/>
        <v>29.6</v>
      </c>
      <c r="L37" s="17">
        <f>H37/E37</f>
        <v>68.25</v>
      </c>
      <c r="M37" s="18">
        <f t="shared" si="8"/>
        <v>4.4797297297297298</v>
      </c>
      <c r="N37" s="18">
        <f t="shared" si="8"/>
        <v>4.8791208791208796</v>
      </c>
      <c r="O37" s="15">
        <v>0</v>
      </c>
      <c r="P37" s="15">
        <v>1</v>
      </c>
      <c r="Q37" s="15">
        <v>0</v>
      </c>
      <c r="R37" s="15">
        <v>0</v>
      </c>
      <c r="S37" s="15">
        <v>1</v>
      </c>
      <c r="T37" s="15">
        <v>2</v>
      </c>
      <c r="U37" s="16">
        <v>0</v>
      </c>
      <c r="V37" s="16">
        <v>1</v>
      </c>
      <c r="W37" s="16">
        <v>1</v>
      </c>
      <c r="X37" s="16">
        <v>1</v>
      </c>
      <c r="Y37" s="15">
        <f t="shared" si="21"/>
        <v>221</v>
      </c>
      <c r="Z37" s="15">
        <v>25</v>
      </c>
      <c r="AA37" s="19">
        <f t="shared" si="23"/>
        <v>0.45248868778280543</v>
      </c>
      <c r="AB37" s="15">
        <v>3</v>
      </c>
      <c r="AC37" s="19">
        <f t="shared" si="24"/>
        <v>8.1447963800904979E-2</v>
      </c>
      <c r="AD37" s="20">
        <f t="shared" si="25"/>
        <v>0.5339366515837104</v>
      </c>
    </row>
    <row r="38" spans="1:30">
      <c r="A38" s="13"/>
      <c r="B38" s="14">
        <v>1</v>
      </c>
      <c r="C38" s="92">
        <v>314</v>
      </c>
      <c r="D38" s="15">
        <v>186</v>
      </c>
      <c r="E38" s="15">
        <v>10</v>
      </c>
      <c r="F38" s="15">
        <v>9</v>
      </c>
      <c r="G38" s="15">
        <v>300</v>
      </c>
      <c r="H38" s="15">
        <v>262</v>
      </c>
      <c r="I38" s="17">
        <f t="shared" si="4"/>
        <v>34.888888888888886</v>
      </c>
      <c r="J38" s="17">
        <f t="shared" si="5"/>
        <v>18.600000000000001</v>
      </c>
      <c r="K38" s="17">
        <f t="shared" si="6"/>
        <v>33.333333333333336</v>
      </c>
      <c r="L38" s="17">
        <f>H38/E38</f>
        <v>26.2</v>
      </c>
      <c r="M38" s="18">
        <f t="shared" si="8"/>
        <v>6.28</v>
      </c>
      <c r="N38" s="18">
        <f t="shared" si="8"/>
        <v>4.2595419847328246</v>
      </c>
      <c r="O38" s="15">
        <v>1</v>
      </c>
      <c r="P38" s="15">
        <v>1</v>
      </c>
      <c r="Q38" s="15">
        <v>1</v>
      </c>
      <c r="R38" s="15">
        <v>0</v>
      </c>
      <c r="S38" s="15">
        <v>0</v>
      </c>
      <c r="T38" s="15">
        <v>1</v>
      </c>
      <c r="U38" s="16">
        <v>1</v>
      </c>
      <c r="V38" s="16">
        <v>0</v>
      </c>
      <c r="W38" s="16">
        <v>1</v>
      </c>
      <c r="X38" s="16">
        <v>1</v>
      </c>
      <c r="Y38" s="15">
        <f t="shared" si="21"/>
        <v>314</v>
      </c>
      <c r="Z38" s="15">
        <v>22</v>
      </c>
      <c r="AA38" s="19">
        <f t="shared" si="23"/>
        <v>0.28025477707006369</v>
      </c>
      <c r="AB38" s="15">
        <v>12</v>
      </c>
      <c r="AC38" s="19">
        <f t="shared" si="24"/>
        <v>0.22929936305732485</v>
      </c>
      <c r="AD38" s="20">
        <f t="shared" si="25"/>
        <v>0.50955414012738853</v>
      </c>
    </row>
    <row r="39" spans="1:30">
      <c r="A39" s="13"/>
      <c r="B39" s="14">
        <v>1</v>
      </c>
      <c r="C39" s="15">
        <v>143</v>
      </c>
      <c r="D39" s="15">
        <v>139</v>
      </c>
      <c r="E39" s="15">
        <v>10</v>
      </c>
      <c r="F39" s="15">
        <v>7</v>
      </c>
      <c r="G39" s="15">
        <v>151</v>
      </c>
      <c r="H39" s="15">
        <v>209</v>
      </c>
      <c r="I39" s="17">
        <f t="shared" si="4"/>
        <v>20.428571428571427</v>
      </c>
      <c r="J39" s="17">
        <f t="shared" si="5"/>
        <v>13.9</v>
      </c>
      <c r="K39" s="17">
        <f t="shared" si="6"/>
        <v>21.571428571428573</v>
      </c>
      <c r="L39" s="17">
        <f>H39/E39</f>
        <v>20.9</v>
      </c>
      <c r="M39" s="18">
        <f t="shared" si="8"/>
        <v>5.6821192052980134</v>
      </c>
      <c r="N39" s="17">
        <f>J39/G39</f>
        <v>9.2052980132450335E-2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6">
        <v>0</v>
      </c>
      <c r="V39" s="16">
        <v>0</v>
      </c>
      <c r="W39" s="16">
        <v>0</v>
      </c>
      <c r="X39" s="16">
        <v>1</v>
      </c>
      <c r="Y39" s="15">
        <f t="shared" si="21"/>
        <v>143</v>
      </c>
      <c r="Z39" s="15">
        <v>19</v>
      </c>
      <c r="AA39" s="19">
        <f t="shared" si="23"/>
        <v>0.53146853146853146</v>
      </c>
      <c r="AB39" s="15">
        <v>3</v>
      </c>
      <c r="AC39" s="19">
        <f t="shared" si="24"/>
        <v>0.12587412587412589</v>
      </c>
      <c r="AD39" s="20">
        <f t="shared" si="25"/>
        <v>0.65734265734265729</v>
      </c>
    </row>
    <row r="40" spans="1:30">
      <c r="A40" s="13"/>
      <c r="B40" s="14"/>
      <c r="C40" s="15"/>
      <c r="D40" s="15"/>
      <c r="E40" s="15"/>
      <c r="F40" s="15"/>
      <c r="G40" s="15"/>
      <c r="H40" s="15"/>
      <c r="I40" s="17" t="e">
        <f t="shared" si="4"/>
        <v>#DIV/0!</v>
      </c>
      <c r="J40" s="17" t="e">
        <f t="shared" si="5"/>
        <v>#DIV/0!</v>
      </c>
      <c r="K40" s="17" t="e">
        <f t="shared" si="6"/>
        <v>#DIV/0!</v>
      </c>
      <c r="L40" s="17" t="e">
        <f>H40/E40</f>
        <v>#DIV/0!</v>
      </c>
      <c r="M40" s="18" t="e">
        <f t="shared" si="8"/>
        <v>#DIV/0!</v>
      </c>
      <c r="N40" s="17" t="e">
        <f>J40/G40</f>
        <v>#DIV/0!</v>
      </c>
      <c r="O40" s="15"/>
      <c r="P40" s="15"/>
      <c r="Q40" s="15"/>
      <c r="R40" s="15"/>
      <c r="S40" s="15"/>
      <c r="T40" s="15"/>
      <c r="U40" s="16"/>
      <c r="V40" s="16"/>
      <c r="W40" s="16"/>
      <c r="X40" s="16"/>
      <c r="Y40" s="15" t="e">
        <f t="shared" si="21"/>
        <v>#DIV/0!</v>
      </c>
      <c r="Z40" s="15"/>
      <c r="AA40" s="19" t="e">
        <f t="shared" si="23"/>
        <v>#DIV/0!</v>
      </c>
      <c r="AB40" s="15"/>
      <c r="AC40" s="19" t="e">
        <f t="shared" si="24"/>
        <v>#DIV/0!</v>
      </c>
      <c r="AD40" s="20" t="e">
        <f t="shared" si="25"/>
        <v>#DIV/0!</v>
      </c>
    </row>
    <row r="41" spans="1:30" ht="14">
      <c r="A41" s="21" t="s">
        <v>32</v>
      </c>
      <c r="B41" s="22">
        <f t="shared" ref="B41:H41" si="26">SUM(B31:B40)</f>
        <v>9</v>
      </c>
      <c r="C41" s="23">
        <f t="shared" si="26"/>
        <v>2583</v>
      </c>
      <c r="D41" s="23">
        <f>SUM(D31:D40)</f>
        <v>2210</v>
      </c>
      <c r="E41" s="23">
        <f t="shared" si="26"/>
        <v>74</v>
      </c>
      <c r="F41" s="23">
        <f t="shared" si="26"/>
        <v>74</v>
      </c>
      <c r="G41" s="23">
        <f t="shared" si="26"/>
        <v>2517</v>
      </c>
      <c r="H41" s="23">
        <f t="shared" si="26"/>
        <v>2371</v>
      </c>
      <c r="I41" s="24">
        <f t="shared" si="4"/>
        <v>34.905405405405403</v>
      </c>
      <c r="J41" s="24">
        <f t="shared" si="5"/>
        <v>29.864864864864863</v>
      </c>
      <c r="K41" s="24">
        <f t="shared" si="6"/>
        <v>34.013513513513516</v>
      </c>
      <c r="L41" s="24">
        <f>H41/E41</f>
        <v>32.04054054054054</v>
      </c>
      <c r="M41" s="25">
        <f t="shared" ref="M41:N79" si="27">C41/(G41/6)</f>
        <v>6.157330154946365</v>
      </c>
      <c r="N41" s="25">
        <f t="shared" si="27"/>
        <v>5.592576971741881</v>
      </c>
      <c r="O41" s="23">
        <f t="shared" ref="O41:X41" si="28">SUM(O31:O40)</f>
        <v>7</v>
      </c>
      <c r="P41" s="23">
        <f t="shared" si="28"/>
        <v>8</v>
      </c>
      <c r="Q41" s="23">
        <f t="shared" si="28"/>
        <v>8</v>
      </c>
      <c r="R41" s="23">
        <f t="shared" si="28"/>
        <v>2</v>
      </c>
      <c r="S41" s="23">
        <f t="shared" si="28"/>
        <v>5</v>
      </c>
      <c r="T41" s="23">
        <f t="shared" si="28"/>
        <v>13</v>
      </c>
      <c r="U41" s="23">
        <f t="shared" si="28"/>
        <v>6</v>
      </c>
      <c r="V41" s="23">
        <f t="shared" si="28"/>
        <v>3</v>
      </c>
      <c r="W41" s="23">
        <f t="shared" si="28"/>
        <v>10</v>
      </c>
      <c r="X41" s="23">
        <f t="shared" si="28"/>
        <v>12</v>
      </c>
      <c r="Y41" s="22">
        <f t="shared" si="15"/>
        <v>287</v>
      </c>
      <c r="Z41" s="23">
        <f>SUM(Z31:Z40)</f>
        <v>242</v>
      </c>
      <c r="AA41" s="26">
        <f t="shared" si="1"/>
        <v>0.37475803329461865</v>
      </c>
      <c r="AB41" s="23">
        <f>SUM(AB31:AB40)</f>
        <v>66</v>
      </c>
      <c r="AC41" s="26">
        <f t="shared" si="2"/>
        <v>0.15331010452961671</v>
      </c>
      <c r="AD41" s="27">
        <f t="shared" si="3"/>
        <v>0.52806813782423534</v>
      </c>
    </row>
    <row r="42" spans="1:30">
      <c r="A42" s="35" t="s">
        <v>36</v>
      </c>
      <c r="B42" s="2" t="s">
        <v>1</v>
      </c>
      <c r="C42" s="3" t="s">
        <v>2</v>
      </c>
      <c r="D42" s="3" t="s">
        <v>2</v>
      </c>
      <c r="E42" s="4" t="s">
        <v>3</v>
      </c>
      <c r="F42" s="4" t="s">
        <v>4</v>
      </c>
      <c r="G42" s="3" t="s">
        <v>5</v>
      </c>
      <c r="H42" s="3" t="s">
        <v>5</v>
      </c>
      <c r="I42" s="3" t="s">
        <v>6</v>
      </c>
      <c r="J42" s="3" t="s">
        <v>6</v>
      </c>
      <c r="K42" s="3" t="s">
        <v>7</v>
      </c>
      <c r="L42" s="3" t="s">
        <v>7</v>
      </c>
      <c r="M42" s="3" t="s">
        <v>8</v>
      </c>
      <c r="N42" s="3" t="s">
        <v>8</v>
      </c>
      <c r="O42" s="5" t="s">
        <v>9</v>
      </c>
      <c r="P42" s="5" t="s">
        <v>10</v>
      </c>
      <c r="Q42" s="5" t="s">
        <v>11</v>
      </c>
      <c r="R42" s="5" t="s">
        <v>12</v>
      </c>
      <c r="S42" s="3" t="s">
        <v>13</v>
      </c>
      <c r="T42" s="3" t="s">
        <v>14</v>
      </c>
      <c r="U42" s="3" t="s">
        <v>15</v>
      </c>
      <c r="V42" s="3" t="s">
        <v>16</v>
      </c>
      <c r="W42" s="3" t="s">
        <v>17</v>
      </c>
      <c r="X42" s="3" t="s">
        <v>18</v>
      </c>
      <c r="Y42" s="3" t="s">
        <v>19</v>
      </c>
      <c r="Z42" s="2" t="s">
        <v>20</v>
      </c>
      <c r="AA42" s="2" t="s">
        <v>21</v>
      </c>
      <c r="AB42" s="2" t="s">
        <v>22</v>
      </c>
      <c r="AC42" s="2" t="s">
        <v>21</v>
      </c>
      <c r="AD42" s="2" t="s">
        <v>23</v>
      </c>
    </row>
    <row r="43" spans="1:30" ht="14">
      <c r="A43" s="28"/>
      <c r="B43" s="7"/>
      <c r="C43" s="3" t="s">
        <v>24</v>
      </c>
      <c r="D43" s="3" t="s">
        <v>25</v>
      </c>
      <c r="E43" s="8" t="s">
        <v>26</v>
      </c>
      <c r="F43" s="8" t="s">
        <v>27</v>
      </c>
      <c r="G43" s="3" t="s">
        <v>28</v>
      </c>
      <c r="H43" s="3" t="s">
        <v>29</v>
      </c>
      <c r="I43" s="3" t="s">
        <v>24</v>
      </c>
      <c r="J43" s="3" t="s">
        <v>25</v>
      </c>
      <c r="K43" s="3" t="s">
        <v>30</v>
      </c>
      <c r="L43" s="3" t="s">
        <v>31</v>
      </c>
      <c r="M43" s="3" t="s">
        <v>24</v>
      </c>
      <c r="N43" s="3" t="s">
        <v>25</v>
      </c>
      <c r="O43" s="9"/>
      <c r="P43" s="9"/>
      <c r="Q43" s="9"/>
      <c r="R43" s="9"/>
      <c r="S43" s="10"/>
      <c r="T43" s="10"/>
      <c r="U43" s="10"/>
      <c r="V43" s="10"/>
      <c r="W43" s="10"/>
      <c r="X43" s="10"/>
      <c r="Y43" s="11"/>
      <c r="Z43" s="12"/>
      <c r="AA43" s="12"/>
      <c r="AB43" s="11"/>
      <c r="AC43" s="11"/>
      <c r="AD43" s="11"/>
    </row>
    <row r="44" spans="1:30">
      <c r="A44" s="13"/>
      <c r="B44" s="14">
        <v>1</v>
      </c>
      <c r="C44" s="89">
        <v>352</v>
      </c>
      <c r="D44" s="15">
        <v>349</v>
      </c>
      <c r="E44" s="15">
        <v>7</v>
      </c>
      <c r="F44" s="15">
        <v>4</v>
      </c>
      <c r="G44" s="15">
        <v>292</v>
      </c>
      <c r="H44" s="15">
        <v>300</v>
      </c>
      <c r="I44" s="17">
        <f t="shared" ref="I44:I53" si="29">C44/F44</f>
        <v>88</v>
      </c>
      <c r="J44" s="17">
        <f t="shared" ref="J44:J53" si="30">D44/E44</f>
        <v>49.857142857142854</v>
      </c>
      <c r="K44" s="17">
        <f t="shared" ref="K44:K53" si="31">G44/F44</f>
        <v>73</v>
      </c>
      <c r="L44" s="17">
        <f t="shared" ref="L44:L52" si="32">H44/E44</f>
        <v>42.857142857142854</v>
      </c>
      <c r="M44" s="18">
        <f t="shared" ref="M44:N53" si="33">C44/(G44/6)</f>
        <v>7.2328767123287676</v>
      </c>
      <c r="N44" s="18">
        <f t="shared" si="33"/>
        <v>6.98</v>
      </c>
      <c r="O44" s="15">
        <v>1</v>
      </c>
      <c r="P44" s="15">
        <v>1</v>
      </c>
      <c r="Q44" s="15">
        <v>2</v>
      </c>
      <c r="R44" s="16">
        <v>1</v>
      </c>
      <c r="S44" s="16">
        <v>0</v>
      </c>
      <c r="T44" s="16">
        <v>1</v>
      </c>
      <c r="U44" s="16">
        <v>1</v>
      </c>
      <c r="V44" s="15">
        <v>0</v>
      </c>
      <c r="W44" s="15">
        <v>0</v>
      </c>
      <c r="X44" s="15">
        <v>4</v>
      </c>
      <c r="Y44" s="15">
        <f t="shared" si="15"/>
        <v>352</v>
      </c>
      <c r="Z44" s="15">
        <v>30</v>
      </c>
      <c r="AA44" s="19">
        <f t="shared" si="1"/>
        <v>0.34090909090909088</v>
      </c>
      <c r="AB44" s="15">
        <v>8</v>
      </c>
      <c r="AC44" s="19">
        <f t="shared" si="2"/>
        <v>0.13636363636363635</v>
      </c>
      <c r="AD44" s="20">
        <f t="shared" si="3"/>
        <v>0.47727272727272724</v>
      </c>
    </row>
    <row r="45" spans="1:30">
      <c r="A45" s="13"/>
      <c r="B45" s="14">
        <v>1</v>
      </c>
      <c r="C45" s="90">
        <v>292</v>
      </c>
      <c r="D45" s="15">
        <v>302</v>
      </c>
      <c r="E45" s="15">
        <v>7</v>
      </c>
      <c r="F45" s="15">
        <v>9</v>
      </c>
      <c r="G45" s="15">
        <v>300</v>
      </c>
      <c r="H45" s="15">
        <v>300</v>
      </c>
      <c r="I45" s="17">
        <f t="shared" si="29"/>
        <v>32.444444444444443</v>
      </c>
      <c r="J45" s="17">
        <f t="shared" si="30"/>
        <v>43.142857142857146</v>
      </c>
      <c r="K45" s="17">
        <f t="shared" si="31"/>
        <v>33.333333333333336</v>
      </c>
      <c r="L45" s="17">
        <f t="shared" si="32"/>
        <v>42.857142857142854</v>
      </c>
      <c r="M45" s="18">
        <f t="shared" si="33"/>
        <v>5.84</v>
      </c>
      <c r="N45" s="18">
        <f t="shared" si="33"/>
        <v>6.04</v>
      </c>
      <c r="O45" s="15">
        <v>1</v>
      </c>
      <c r="P45" s="15">
        <v>1</v>
      </c>
      <c r="Q45" s="15">
        <v>1</v>
      </c>
      <c r="R45" s="16">
        <v>0</v>
      </c>
      <c r="S45" s="16">
        <v>0</v>
      </c>
      <c r="T45" s="16">
        <v>2</v>
      </c>
      <c r="U45" s="16">
        <v>0</v>
      </c>
      <c r="V45" s="15">
        <v>0</v>
      </c>
      <c r="W45" s="15">
        <v>2</v>
      </c>
      <c r="X45" s="15">
        <v>3</v>
      </c>
      <c r="Y45" s="15">
        <f t="shared" si="15"/>
        <v>292</v>
      </c>
      <c r="Z45" s="15">
        <v>37</v>
      </c>
      <c r="AA45" s="19">
        <f t="shared" si="1"/>
        <v>0.50684931506849318</v>
      </c>
      <c r="AB45" s="15">
        <v>0</v>
      </c>
      <c r="AC45" s="19">
        <f t="shared" si="2"/>
        <v>0</v>
      </c>
      <c r="AD45" s="20">
        <f t="shared" si="3"/>
        <v>0.50684931506849318</v>
      </c>
    </row>
    <row r="46" spans="1:30">
      <c r="A46" s="13"/>
      <c r="B46" s="14">
        <v>1</v>
      </c>
      <c r="C46" s="89">
        <v>318</v>
      </c>
      <c r="D46" s="15">
        <v>321</v>
      </c>
      <c r="E46" s="15">
        <v>6</v>
      </c>
      <c r="F46" s="15">
        <v>5</v>
      </c>
      <c r="G46" s="15">
        <v>300</v>
      </c>
      <c r="H46" s="15">
        <v>300</v>
      </c>
      <c r="I46" s="17">
        <f t="shared" si="29"/>
        <v>63.6</v>
      </c>
      <c r="J46" s="17">
        <f t="shared" si="30"/>
        <v>53.5</v>
      </c>
      <c r="K46" s="17">
        <f t="shared" si="31"/>
        <v>60</v>
      </c>
      <c r="L46" s="17">
        <f t="shared" si="32"/>
        <v>50</v>
      </c>
      <c r="M46" s="18">
        <f t="shared" si="33"/>
        <v>6.36</v>
      </c>
      <c r="N46" s="18">
        <f t="shared" si="33"/>
        <v>6.42</v>
      </c>
      <c r="O46" s="15">
        <v>1</v>
      </c>
      <c r="P46" s="15">
        <v>1</v>
      </c>
      <c r="Q46" s="15">
        <v>0</v>
      </c>
      <c r="R46" s="16">
        <v>1</v>
      </c>
      <c r="S46" s="16">
        <v>2</v>
      </c>
      <c r="T46" s="16">
        <v>1</v>
      </c>
      <c r="U46" s="16">
        <v>0</v>
      </c>
      <c r="V46" s="15">
        <v>0</v>
      </c>
      <c r="W46" s="15">
        <v>3</v>
      </c>
      <c r="X46" s="15">
        <v>3</v>
      </c>
      <c r="Y46" s="15">
        <f t="shared" si="15"/>
        <v>318</v>
      </c>
      <c r="Z46" s="15">
        <v>27</v>
      </c>
      <c r="AA46" s="19">
        <f t="shared" si="1"/>
        <v>0.33962264150943394</v>
      </c>
      <c r="AB46" s="15">
        <v>5</v>
      </c>
      <c r="AC46" s="19">
        <f t="shared" si="2"/>
        <v>9.4339622641509441E-2</v>
      </c>
      <c r="AD46" s="20">
        <f t="shared" si="3"/>
        <v>0.43396226415094341</v>
      </c>
    </row>
    <row r="47" spans="1:30">
      <c r="A47" s="13"/>
      <c r="B47" s="14">
        <v>1</v>
      </c>
      <c r="C47" s="89">
        <v>365</v>
      </c>
      <c r="D47" s="15">
        <v>383</v>
      </c>
      <c r="E47" s="15">
        <v>7</v>
      </c>
      <c r="F47" s="15">
        <v>10</v>
      </c>
      <c r="G47" s="15">
        <v>297</v>
      </c>
      <c r="H47" s="15">
        <v>300</v>
      </c>
      <c r="I47" s="17">
        <f t="shared" si="29"/>
        <v>36.5</v>
      </c>
      <c r="J47" s="17">
        <f t="shared" si="30"/>
        <v>54.714285714285715</v>
      </c>
      <c r="K47" s="17">
        <f t="shared" si="31"/>
        <v>29.7</v>
      </c>
      <c r="L47" s="17">
        <f t="shared" si="32"/>
        <v>42.857142857142854</v>
      </c>
      <c r="M47" s="18">
        <f t="shared" si="33"/>
        <v>7.3737373737373737</v>
      </c>
      <c r="N47" s="18">
        <f t="shared" si="33"/>
        <v>7.66</v>
      </c>
      <c r="O47" s="15">
        <v>1</v>
      </c>
      <c r="P47" s="15">
        <v>1</v>
      </c>
      <c r="Q47" s="15">
        <v>1</v>
      </c>
      <c r="R47" s="16">
        <v>2</v>
      </c>
      <c r="S47" s="16">
        <v>2</v>
      </c>
      <c r="T47" s="16">
        <v>0</v>
      </c>
      <c r="U47" s="16">
        <v>0</v>
      </c>
      <c r="V47" s="15">
        <v>1</v>
      </c>
      <c r="W47" s="15">
        <v>2</v>
      </c>
      <c r="X47" s="15">
        <v>1</v>
      </c>
      <c r="Y47" s="15">
        <f t="shared" si="15"/>
        <v>365</v>
      </c>
      <c r="Z47" s="15">
        <v>29</v>
      </c>
      <c r="AA47" s="19">
        <f t="shared" si="1"/>
        <v>0.31780821917808222</v>
      </c>
      <c r="AB47" s="15">
        <v>11</v>
      </c>
      <c r="AC47" s="19">
        <f t="shared" si="2"/>
        <v>0.18082191780821918</v>
      </c>
      <c r="AD47" s="20">
        <f t="shared" si="3"/>
        <v>0.49863013698630143</v>
      </c>
    </row>
    <row r="48" spans="1:30">
      <c r="A48" s="13"/>
      <c r="B48" s="14">
        <v>1</v>
      </c>
      <c r="C48" s="15">
        <v>147</v>
      </c>
      <c r="D48" s="15">
        <v>143</v>
      </c>
      <c r="E48" s="15">
        <v>10</v>
      </c>
      <c r="F48" s="15">
        <v>3</v>
      </c>
      <c r="G48" s="15">
        <v>129</v>
      </c>
      <c r="H48" s="15">
        <v>229</v>
      </c>
      <c r="I48" s="17">
        <f t="shared" si="29"/>
        <v>49</v>
      </c>
      <c r="J48" s="17">
        <f t="shared" si="30"/>
        <v>14.3</v>
      </c>
      <c r="K48" s="17">
        <f t="shared" si="31"/>
        <v>43</v>
      </c>
      <c r="L48" s="17">
        <f t="shared" si="32"/>
        <v>22.9</v>
      </c>
      <c r="M48" s="18">
        <f t="shared" si="33"/>
        <v>6.8372093023255811</v>
      </c>
      <c r="N48" s="18">
        <f t="shared" si="33"/>
        <v>3.7467248908296944</v>
      </c>
      <c r="O48" s="15">
        <v>0</v>
      </c>
      <c r="P48" s="15">
        <v>0</v>
      </c>
      <c r="Q48" s="15">
        <v>0</v>
      </c>
      <c r="R48" s="16">
        <v>0</v>
      </c>
      <c r="S48" s="16">
        <v>0</v>
      </c>
      <c r="T48" s="16">
        <v>0</v>
      </c>
      <c r="U48" s="16">
        <v>0</v>
      </c>
      <c r="V48" s="15">
        <v>0</v>
      </c>
      <c r="W48" s="15">
        <v>2</v>
      </c>
      <c r="X48" s="15">
        <v>0</v>
      </c>
      <c r="Y48" s="15">
        <f t="shared" si="15"/>
        <v>147</v>
      </c>
      <c r="Z48" s="15">
        <v>23</v>
      </c>
      <c r="AA48" s="19">
        <f t="shared" si="1"/>
        <v>0.62585034013605445</v>
      </c>
      <c r="AB48" s="15">
        <v>1</v>
      </c>
      <c r="AC48" s="19">
        <f t="shared" si="2"/>
        <v>4.0816326530612242E-2</v>
      </c>
      <c r="AD48" s="20">
        <f t="shared" si="3"/>
        <v>0.66666666666666674</v>
      </c>
    </row>
    <row r="49" spans="1:31">
      <c r="A49" s="13"/>
      <c r="B49" s="14">
        <v>1</v>
      </c>
      <c r="C49" s="90">
        <v>280</v>
      </c>
      <c r="D49" s="15">
        <v>174</v>
      </c>
      <c r="E49" s="15">
        <v>10</v>
      </c>
      <c r="F49" s="15">
        <v>7</v>
      </c>
      <c r="G49" s="15">
        <v>300</v>
      </c>
      <c r="H49" s="15">
        <v>237</v>
      </c>
      <c r="I49" s="17">
        <f t="shared" si="29"/>
        <v>40</v>
      </c>
      <c r="J49" s="17">
        <f t="shared" si="30"/>
        <v>17.399999999999999</v>
      </c>
      <c r="K49" s="17">
        <f t="shared" si="31"/>
        <v>42.857142857142854</v>
      </c>
      <c r="L49" s="17">
        <f t="shared" si="32"/>
        <v>23.7</v>
      </c>
      <c r="M49" s="18">
        <f t="shared" si="33"/>
        <v>5.6</v>
      </c>
      <c r="N49" s="18">
        <f t="shared" si="33"/>
        <v>4.4050632911392409</v>
      </c>
      <c r="O49" s="15">
        <v>1</v>
      </c>
      <c r="P49" s="15">
        <v>1</v>
      </c>
      <c r="Q49" s="15">
        <v>1</v>
      </c>
      <c r="R49" s="15">
        <v>0</v>
      </c>
      <c r="S49" s="15">
        <v>0</v>
      </c>
      <c r="T49" s="15">
        <v>0</v>
      </c>
      <c r="U49" s="15">
        <v>1</v>
      </c>
      <c r="V49" s="15">
        <v>0</v>
      </c>
      <c r="W49" s="15">
        <v>1</v>
      </c>
      <c r="X49" s="15">
        <v>0</v>
      </c>
      <c r="Y49" s="15">
        <f t="shared" si="15"/>
        <v>280</v>
      </c>
      <c r="Z49" s="15">
        <v>17</v>
      </c>
      <c r="AA49" s="19">
        <f t="shared" si="1"/>
        <v>0.24285714285714285</v>
      </c>
      <c r="AB49" s="15">
        <v>8</v>
      </c>
      <c r="AC49" s="19">
        <f t="shared" si="2"/>
        <v>0.17142857142857143</v>
      </c>
      <c r="AD49" s="20">
        <f t="shared" si="3"/>
        <v>0.41428571428571426</v>
      </c>
    </row>
    <row r="50" spans="1:31">
      <c r="A50" s="13"/>
      <c r="B50" s="14">
        <v>1</v>
      </c>
      <c r="C50" s="15">
        <v>144</v>
      </c>
      <c r="D50" s="15">
        <v>140</v>
      </c>
      <c r="E50" s="15">
        <v>10</v>
      </c>
      <c r="F50" s="15">
        <v>2</v>
      </c>
      <c r="G50" s="15">
        <v>136</v>
      </c>
      <c r="H50" s="15">
        <v>217</v>
      </c>
      <c r="I50" s="17">
        <f t="shared" si="29"/>
        <v>72</v>
      </c>
      <c r="J50" s="17">
        <f t="shared" si="30"/>
        <v>14</v>
      </c>
      <c r="K50" s="17">
        <f t="shared" si="31"/>
        <v>68</v>
      </c>
      <c r="L50" s="17">
        <f t="shared" si="32"/>
        <v>21.7</v>
      </c>
      <c r="M50" s="18">
        <f t="shared" si="33"/>
        <v>6.3529411764705879</v>
      </c>
      <c r="N50" s="18">
        <f t="shared" si="33"/>
        <v>3.870967741935484</v>
      </c>
      <c r="O50" s="15">
        <v>0</v>
      </c>
      <c r="P50" s="15">
        <v>0</v>
      </c>
      <c r="Q50" s="15">
        <v>0</v>
      </c>
      <c r="R50" s="15">
        <v>0</v>
      </c>
      <c r="S50" s="15">
        <v>1</v>
      </c>
      <c r="T50" s="15">
        <v>0</v>
      </c>
      <c r="U50" s="15">
        <v>0</v>
      </c>
      <c r="V50" s="15">
        <v>0</v>
      </c>
      <c r="W50" s="15">
        <v>1</v>
      </c>
      <c r="X50" s="15">
        <v>1</v>
      </c>
      <c r="Y50" s="15">
        <f t="shared" si="15"/>
        <v>144</v>
      </c>
      <c r="Z50" s="15">
        <v>17</v>
      </c>
      <c r="AA50" s="19">
        <f t="shared" si="1"/>
        <v>0.47222222222222221</v>
      </c>
      <c r="AB50" s="15">
        <v>4</v>
      </c>
      <c r="AC50" s="19">
        <f t="shared" si="2"/>
        <v>0.16666666666666666</v>
      </c>
      <c r="AD50" s="20">
        <f t="shared" si="3"/>
        <v>0.63888888888888884</v>
      </c>
    </row>
    <row r="51" spans="1:31">
      <c r="A51" s="13"/>
      <c r="B51" s="14">
        <v>1</v>
      </c>
      <c r="C51" s="15">
        <v>137</v>
      </c>
      <c r="D51" s="15">
        <v>198</v>
      </c>
      <c r="E51" s="15">
        <v>10</v>
      </c>
      <c r="F51" s="15">
        <v>10</v>
      </c>
      <c r="G51" s="15">
        <v>255</v>
      </c>
      <c r="H51" s="15">
        <v>275</v>
      </c>
      <c r="I51" s="17">
        <f t="shared" si="29"/>
        <v>13.7</v>
      </c>
      <c r="J51" s="17">
        <f t="shared" si="30"/>
        <v>19.8</v>
      </c>
      <c r="K51" s="17">
        <f t="shared" si="31"/>
        <v>25.5</v>
      </c>
      <c r="L51" s="17">
        <f t="shared" si="32"/>
        <v>27.5</v>
      </c>
      <c r="M51" s="18">
        <f t="shared" si="33"/>
        <v>3.223529411764706</v>
      </c>
      <c r="N51" s="18">
        <f t="shared" si="33"/>
        <v>4.3199999999999994</v>
      </c>
      <c r="O51" s="15">
        <v>0</v>
      </c>
      <c r="P51" s="15">
        <v>0</v>
      </c>
      <c r="Q51" s="15">
        <v>0</v>
      </c>
      <c r="R51" s="15">
        <v>0</v>
      </c>
      <c r="S51" s="15">
        <v>1</v>
      </c>
      <c r="T51" s="15">
        <v>0</v>
      </c>
      <c r="U51" s="15">
        <v>0</v>
      </c>
      <c r="V51" s="15">
        <v>0</v>
      </c>
      <c r="W51" s="15">
        <v>1</v>
      </c>
      <c r="X51" s="15">
        <v>1</v>
      </c>
      <c r="Y51" s="15">
        <f t="shared" si="15"/>
        <v>137</v>
      </c>
      <c r="Z51" s="15">
        <v>15</v>
      </c>
      <c r="AA51" s="19">
        <f t="shared" si="1"/>
        <v>0.43795620437956206</v>
      </c>
      <c r="AB51" s="15">
        <v>1</v>
      </c>
      <c r="AC51" s="19">
        <f t="shared" si="2"/>
        <v>4.3795620437956206E-2</v>
      </c>
      <c r="AD51" s="20">
        <f t="shared" si="3"/>
        <v>0.48175182481751827</v>
      </c>
    </row>
    <row r="52" spans="1:31">
      <c r="A52" s="13"/>
      <c r="B52" s="14"/>
      <c r="C52" s="15"/>
      <c r="D52" s="15"/>
      <c r="E52" s="15"/>
      <c r="F52" s="15"/>
      <c r="G52" s="15"/>
      <c r="H52" s="15"/>
      <c r="I52" s="17" t="e">
        <f t="shared" si="29"/>
        <v>#DIV/0!</v>
      </c>
      <c r="J52" s="17" t="e">
        <f t="shared" si="30"/>
        <v>#DIV/0!</v>
      </c>
      <c r="K52" s="17" t="e">
        <f t="shared" si="31"/>
        <v>#DIV/0!</v>
      </c>
      <c r="L52" s="17" t="e">
        <f t="shared" si="32"/>
        <v>#DIV/0!</v>
      </c>
      <c r="M52" s="18" t="e">
        <f t="shared" si="33"/>
        <v>#DIV/0!</v>
      </c>
      <c r="N52" s="18" t="e">
        <f t="shared" si="33"/>
        <v>#DIV/0!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 t="e">
        <f t="shared" si="15"/>
        <v>#DIV/0!</v>
      </c>
      <c r="Z52" s="15"/>
      <c r="AA52" s="19" t="e">
        <f t="shared" si="1"/>
        <v>#DIV/0!</v>
      </c>
      <c r="AB52" s="15"/>
      <c r="AC52" s="19" t="e">
        <f t="shared" si="2"/>
        <v>#DIV/0!</v>
      </c>
      <c r="AD52" s="20" t="e">
        <f t="shared" si="3"/>
        <v>#DIV/0!</v>
      </c>
    </row>
    <row r="53" spans="1:31">
      <c r="A53" s="13"/>
      <c r="B53" s="17"/>
      <c r="C53" s="15"/>
      <c r="D53" s="15"/>
      <c r="E53" s="15"/>
      <c r="F53" s="15"/>
      <c r="G53" s="15"/>
      <c r="H53" s="15"/>
      <c r="I53" s="17" t="e">
        <f t="shared" si="29"/>
        <v>#DIV/0!</v>
      </c>
      <c r="J53" s="17" t="e">
        <f t="shared" si="30"/>
        <v>#DIV/0!</v>
      </c>
      <c r="K53" s="17" t="e">
        <f t="shared" si="31"/>
        <v>#DIV/0!</v>
      </c>
      <c r="L53" s="17">
        <f t="shared" ref="L53" si="34">H51/E51</f>
        <v>27.5</v>
      </c>
      <c r="M53" s="18" t="e">
        <f t="shared" si="33"/>
        <v>#DIV/0!</v>
      </c>
      <c r="N53" s="18" t="e">
        <f t="shared" si="33"/>
        <v>#DIV/0!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 t="e">
        <f t="shared" si="15"/>
        <v>#DIV/0!</v>
      </c>
      <c r="Z53" s="15"/>
      <c r="AA53" s="19" t="e">
        <f t="shared" si="1"/>
        <v>#DIV/0!</v>
      </c>
      <c r="AB53" s="15"/>
      <c r="AC53" s="19" t="e">
        <f t="shared" si="2"/>
        <v>#DIV/0!</v>
      </c>
      <c r="AD53" s="20" t="e">
        <f t="shared" si="3"/>
        <v>#DIV/0!</v>
      </c>
    </row>
    <row r="54" spans="1:31" ht="14">
      <c r="A54" s="21" t="s">
        <v>32</v>
      </c>
      <c r="B54" s="22">
        <f>SUM(B44:B53)</f>
        <v>8</v>
      </c>
      <c r="C54" s="23">
        <f t="shared" ref="C54:H54" si="35">SUM(C44:C53)</f>
        <v>2035</v>
      </c>
      <c r="D54" s="23">
        <f t="shared" si="35"/>
        <v>2010</v>
      </c>
      <c r="E54" s="23">
        <f t="shared" si="35"/>
        <v>67</v>
      </c>
      <c r="F54" s="23">
        <f t="shared" si="35"/>
        <v>50</v>
      </c>
      <c r="G54" s="23">
        <f t="shared" si="35"/>
        <v>2009</v>
      </c>
      <c r="H54" s="23">
        <f t="shared" si="35"/>
        <v>2158</v>
      </c>
      <c r="I54" s="24">
        <f t="shared" si="4"/>
        <v>40.700000000000003</v>
      </c>
      <c r="J54" s="24">
        <f t="shared" si="5"/>
        <v>30</v>
      </c>
      <c r="K54" s="24">
        <f t="shared" si="6"/>
        <v>40.18</v>
      </c>
      <c r="L54" s="24">
        <f>H54/E54</f>
        <v>32.208955223880594</v>
      </c>
      <c r="M54" s="25">
        <f t="shared" si="27"/>
        <v>6.0776505724240923</v>
      </c>
      <c r="N54" s="25">
        <f t="shared" si="27"/>
        <v>5.5885078776645036</v>
      </c>
      <c r="O54" s="23">
        <f t="shared" ref="O54:X54" si="36">SUM(O44:O53)</f>
        <v>5</v>
      </c>
      <c r="P54" s="23">
        <f t="shared" si="36"/>
        <v>5</v>
      </c>
      <c r="Q54" s="23">
        <f t="shared" si="36"/>
        <v>5</v>
      </c>
      <c r="R54" s="23">
        <f t="shared" si="36"/>
        <v>4</v>
      </c>
      <c r="S54" s="23">
        <f t="shared" si="36"/>
        <v>6</v>
      </c>
      <c r="T54" s="23">
        <f t="shared" si="36"/>
        <v>4</v>
      </c>
      <c r="U54" s="23">
        <f t="shared" si="36"/>
        <v>2</v>
      </c>
      <c r="V54" s="23">
        <f t="shared" si="36"/>
        <v>1</v>
      </c>
      <c r="W54" s="23">
        <f t="shared" si="36"/>
        <v>12</v>
      </c>
      <c r="X54" s="23">
        <f t="shared" si="36"/>
        <v>13</v>
      </c>
      <c r="Y54" s="22">
        <f t="shared" si="15"/>
        <v>254.375</v>
      </c>
      <c r="Z54" s="23">
        <f>SUM(Z44:Z53)</f>
        <v>195</v>
      </c>
      <c r="AA54" s="26">
        <f t="shared" si="1"/>
        <v>0.3832923832923833</v>
      </c>
      <c r="AB54" s="23">
        <f>SUM(AB44:AB53)</f>
        <v>38</v>
      </c>
      <c r="AC54" s="26">
        <f t="shared" si="2"/>
        <v>0.11203931203931204</v>
      </c>
      <c r="AD54" s="27">
        <f t="shared" si="3"/>
        <v>0.49533169533169535</v>
      </c>
    </row>
    <row r="55" spans="1:31">
      <c r="A55" s="35" t="s">
        <v>37</v>
      </c>
      <c r="B55" s="2" t="s">
        <v>1</v>
      </c>
      <c r="C55" s="3" t="s">
        <v>2</v>
      </c>
      <c r="D55" s="3" t="s">
        <v>2</v>
      </c>
      <c r="E55" s="4" t="s">
        <v>3</v>
      </c>
      <c r="F55" s="4" t="s">
        <v>4</v>
      </c>
      <c r="G55" s="3" t="s">
        <v>5</v>
      </c>
      <c r="H55" s="3" t="s">
        <v>5</v>
      </c>
      <c r="I55" s="3" t="s">
        <v>6</v>
      </c>
      <c r="J55" s="3" t="s">
        <v>6</v>
      </c>
      <c r="K55" s="3" t="s">
        <v>7</v>
      </c>
      <c r="L55" s="3" t="s">
        <v>7</v>
      </c>
      <c r="M55" s="3" t="s">
        <v>8</v>
      </c>
      <c r="N55" s="3" t="s">
        <v>8</v>
      </c>
      <c r="O55" s="5" t="s">
        <v>9</v>
      </c>
      <c r="P55" s="5" t="s">
        <v>10</v>
      </c>
      <c r="Q55" s="5" t="s">
        <v>11</v>
      </c>
      <c r="R55" s="5" t="s">
        <v>12</v>
      </c>
      <c r="S55" s="3" t="s">
        <v>13</v>
      </c>
      <c r="T55" s="3" t="s">
        <v>14</v>
      </c>
      <c r="U55" s="3" t="s">
        <v>15</v>
      </c>
      <c r="V55" s="3" t="s">
        <v>16</v>
      </c>
      <c r="W55" s="3" t="s">
        <v>17</v>
      </c>
      <c r="X55" s="3" t="s">
        <v>18</v>
      </c>
      <c r="Y55" s="3" t="s">
        <v>19</v>
      </c>
      <c r="Z55" s="2" t="s">
        <v>20</v>
      </c>
      <c r="AA55" s="2" t="s">
        <v>21</v>
      </c>
      <c r="AB55" s="2" t="s">
        <v>22</v>
      </c>
      <c r="AC55" s="2" t="s">
        <v>21</v>
      </c>
      <c r="AD55" s="2" t="s">
        <v>23</v>
      </c>
    </row>
    <row r="56" spans="1:31">
      <c r="A56" s="38"/>
      <c r="B56" s="7"/>
      <c r="C56" s="3" t="s">
        <v>24</v>
      </c>
      <c r="D56" s="3" t="s">
        <v>25</v>
      </c>
      <c r="E56" s="8" t="s">
        <v>26</v>
      </c>
      <c r="F56" s="8" t="s">
        <v>27</v>
      </c>
      <c r="G56" s="3" t="s">
        <v>28</v>
      </c>
      <c r="H56" s="3" t="s">
        <v>29</v>
      </c>
      <c r="I56" s="3" t="s">
        <v>24</v>
      </c>
      <c r="J56" s="3" t="s">
        <v>25</v>
      </c>
      <c r="K56" s="3" t="s">
        <v>30</v>
      </c>
      <c r="L56" s="3" t="s">
        <v>31</v>
      </c>
      <c r="M56" s="3" t="s">
        <v>24</v>
      </c>
      <c r="N56" s="3" t="s">
        <v>25</v>
      </c>
      <c r="O56" s="9"/>
      <c r="P56" s="9"/>
      <c r="Q56" s="9"/>
      <c r="R56" s="9"/>
      <c r="S56" s="10"/>
      <c r="T56" s="10"/>
      <c r="U56" s="10"/>
      <c r="V56" s="10"/>
      <c r="W56" s="10"/>
      <c r="X56" s="10"/>
      <c r="Y56" s="11"/>
      <c r="Z56" s="12"/>
      <c r="AA56" s="12"/>
      <c r="AB56" s="11"/>
      <c r="AC56" s="11"/>
      <c r="AD56" s="11"/>
    </row>
    <row r="57" spans="1:31">
      <c r="A57" s="13"/>
      <c r="B57" s="14">
        <v>1</v>
      </c>
      <c r="C57" s="87">
        <v>349</v>
      </c>
      <c r="D57" s="15">
        <v>352</v>
      </c>
      <c r="E57" s="15">
        <v>4</v>
      </c>
      <c r="F57" s="15">
        <v>7</v>
      </c>
      <c r="G57" s="15">
        <v>300</v>
      </c>
      <c r="H57" s="15">
        <v>292</v>
      </c>
      <c r="I57" s="17">
        <f t="shared" si="4"/>
        <v>49.857142857142854</v>
      </c>
      <c r="J57" s="17">
        <f t="shared" si="5"/>
        <v>88</v>
      </c>
      <c r="K57" s="17">
        <f t="shared" si="6"/>
        <v>42.857142857142854</v>
      </c>
      <c r="L57" s="17">
        <f>H57/E57</f>
        <v>73</v>
      </c>
      <c r="M57" s="18">
        <f t="shared" si="27"/>
        <v>6.98</v>
      </c>
      <c r="N57" s="18">
        <f t="shared" si="27"/>
        <v>7.2328767123287676</v>
      </c>
      <c r="O57" s="15">
        <v>1</v>
      </c>
      <c r="P57" s="15">
        <v>1</v>
      </c>
      <c r="Q57" s="15">
        <v>1</v>
      </c>
      <c r="R57" s="15">
        <v>2</v>
      </c>
      <c r="S57" s="16">
        <v>1</v>
      </c>
      <c r="T57" s="16">
        <v>0</v>
      </c>
      <c r="U57" s="16">
        <v>0</v>
      </c>
      <c r="V57" s="16">
        <v>1</v>
      </c>
      <c r="W57" s="16">
        <v>4</v>
      </c>
      <c r="X57" s="16">
        <v>0</v>
      </c>
      <c r="Y57" s="15">
        <f t="shared" si="15"/>
        <v>349</v>
      </c>
      <c r="Z57" s="15">
        <v>30</v>
      </c>
      <c r="AA57" s="19">
        <f t="shared" si="1"/>
        <v>0.34383954154727792</v>
      </c>
      <c r="AB57" s="15">
        <v>6</v>
      </c>
      <c r="AC57" s="19">
        <f t="shared" si="2"/>
        <v>0.10315186246418338</v>
      </c>
      <c r="AD57" s="20">
        <f t="shared" si="3"/>
        <v>0.44699140401146131</v>
      </c>
    </row>
    <row r="58" spans="1:31">
      <c r="A58" s="13"/>
      <c r="B58" s="14">
        <v>1</v>
      </c>
      <c r="C58" s="15">
        <v>177</v>
      </c>
      <c r="D58" s="15">
        <v>283</v>
      </c>
      <c r="E58" s="15">
        <v>7</v>
      </c>
      <c r="F58" s="15">
        <v>10</v>
      </c>
      <c r="G58" s="15">
        <v>233</v>
      </c>
      <c r="H58" s="15">
        <v>300</v>
      </c>
      <c r="I58" s="17">
        <f t="shared" si="4"/>
        <v>17.7</v>
      </c>
      <c r="J58" s="17">
        <f t="shared" si="5"/>
        <v>40.428571428571431</v>
      </c>
      <c r="K58" s="17">
        <f t="shared" si="6"/>
        <v>23.3</v>
      </c>
      <c r="L58" s="17">
        <f t="shared" ref="L58:L77" si="37">H57/E57</f>
        <v>73</v>
      </c>
      <c r="M58" s="18">
        <f t="shared" si="27"/>
        <v>4.5579399141630894</v>
      </c>
      <c r="N58" s="18">
        <f t="shared" si="27"/>
        <v>5.66</v>
      </c>
      <c r="O58" s="43">
        <v>0</v>
      </c>
      <c r="P58" s="43">
        <v>0</v>
      </c>
      <c r="Q58" s="43">
        <v>0</v>
      </c>
      <c r="R58" s="43">
        <v>0</v>
      </c>
      <c r="S58" s="43">
        <v>1</v>
      </c>
      <c r="T58" s="43">
        <v>2</v>
      </c>
      <c r="U58" s="43">
        <v>0</v>
      </c>
      <c r="V58" s="43">
        <v>1</v>
      </c>
      <c r="W58" s="43">
        <v>0</v>
      </c>
      <c r="X58" s="43">
        <v>1</v>
      </c>
      <c r="Y58" s="15">
        <f t="shared" si="15"/>
        <v>177</v>
      </c>
      <c r="Z58" s="15">
        <v>17</v>
      </c>
      <c r="AA58" s="19">
        <f t="shared" si="1"/>
        <v>0.38418079096045199</v>
      </c>
      <c r="AB58" s="15">
        <v>1</v>
      </c>
      <c r="AC58" s="19">
        <f t="shared" si="2"/>
        <v>3.3898305084745763E-2</v>
      </c>
      <c r="AD58" s="20">
        <f t="shared" si="3"/>
        <v>0.41807909604519777</v>
      </c>
    </row>
    <row r="59" spans="1:31">
      <c r="A59" s="13"/>
      <c r="B59" s="37">
        <v>1</v>
      </c>
      <c r="C59" s="88">
        <v>207</v>
      </c>
      <c r="D59" s="39">
        <v>249</v>
      </c>
      <c r="E59" s="39">
        <v>7</v>
      </c>
      <c r="F59" s="39">
        <v>10</v>
      </c>
      <c r="G59" s="39">
        <v>276</v>
      </c>
      <c r="H59" s="39">
        <v>300</v>
      </c>
      <c r="I59" s="17">
        <f t="shared" si="4"/>
        <v>20.7</v>
      </c>
      <c r="J59" s="17">
        <f t="shared" si="5"/>
        <v>35.571428571428569</v>
      </c>
      <c r="K59" s="17">
        <f t="shared" si="6"/>
        <v>27.6</v>
      </c>
      <c r="L59" s="17">
        <f t="shared" si="37"/>
        <v>42.857142857142854</v>
      </c>
      <c r="M59" s="18">
        <f t="shared" si="27"/>
        <v>4.5</v>
      </c>
      <c r="N59" s="18">
        <f t="shared" si="27"/>
        <v>4.9800000000000004</v>
      </c>
      <c r="O59" s="15">
        <v>0</v>
      </c>
      <c r="P59" s="15">
        <v>1</v>
      </c>
      <c r="Q59" s="15">
        <v>0</v>
      </c>
      <c r="R59" s="15">
        <v>0</v>
      </c>
      <c r="S59" s="16">
        <v>1</v>
      </c>
      <c r="T59" s="16">
        <v>1</v>
      </c>
      <c r="U59" s="16">
        <v>0</v>
      </c>
      <c r="V59" s="16">
        <v>0</v>
      </c>
      <c r="W59" s="16">
        <v>1</v>
      </c>
      <c r="X59" s="16">
        <v>3</v>
      </c>
      <c r="Y59" s="16">
        <f t="shared" si="15"/>
        <v>207</v>
      </c>
      <c r="Z59" s="16">
        <v>22</v>
      </c>
      <c r="AA59" s="40">
        <f t="shared" si="1"/>
        <v>0.4251207729468599</v>
      </c>
      <c r="AB59" s="16">
        <v>0</v>
      </c>
      <c r="AC59" s="40">
        <f t="shared" si="2"/>
        <v>0</v>
      </c>
      <c r="AD59" s="41">
        <f t="shared" si="3"/>
        <v>0.4251207729468599</v>
      </c>
      <c r="AE59" s="42"/>
    </row>
    <row r="60" spans="1:31">
      <c r="A60" s="13" t="s">
        <v>34</v>
      </c>
      <c r="B60" s="14">
        <v>1</v>
      </c>
      <c r="C60" s="83">
        <v>287</v>
      </c>
      <c r="D60" s="39">
        <v>283</v>
      </c>
      <c r="E60" s="39">
        <v>10</v>
      </c>
      <c r="F60" s="39">
        <v>6</v>
      </c>
      <c r="G60" s="39">
        <v>291</v>
      </c>
      <c r="H60" s="39">
        <v>298</v>
      </c>
      <c r="I60" s="17">
        <f t="shared" si="4"/>
        <v>47.833333333333336</v>
      </c>
      <c r="J60" s="17">
        <f t="shared" si="5"/>
        <v>28.3</v>
      </c>
      <c r="K60" s="17">
        <f t="shared" si="6"/>
        <v>48.5</v>
      </c>
      <c r="L60" s="17">
        <f t="shared" si="37"/>
        <v>42.857142857142854</v>
      </c>
      <c r="M60" s="18">
        <f t="shared" si="27"/>
        <v>5.9175257731958766</v>
      </c>
      <c r="N60" s="18">
        <f t="shared" si="27"/>
        <v>5.6979865771812079</v>
      </c>
      <c r="O60" s="15">
        <v>1</v>
      </c>
      <c r="P60" s="15">
        <v>1</v>
      </c>
      <c r="Q60" s="15">
        <v>0</v>
      </c>
      <c r="R60" s="15">
        <v>0</v>
      </c>
      <c r="S60" s="16">
        <v>2</v>
      </c>
      <c r="T60" s="16">
        <v>2</v>
      </c>
      <c r="U60" s="16">
        <v>0</v>
      </c>
      <c r="V60" s="16">
        <v>1</v>
      </c>
      <c r="W60" s="16">
        <v>2</v>
      </c>
      <c r="X60" s="16">
        <v>1</v>
      </c>
      <c r="Y60" s="16">
        <f t="shared" si="15"/>
        <v>287</v>
      </c>
      <c r="Z60" s="16">
        <v>27</v>
      </c>
      <c r="AA60" s="40">
        <f t="shared" si="1"/>
        <v>0.37630662020905925</v>
      </c>
      <c r="AB60" s="16">
        <v>7</v>
      </c>
      <c r="AC60" s="40">
        <f t="shared" si="2"/>
        <v>0.14634146341463414</v>
      </c>
      <c r="AD60" s="41">
        <f t="shared" si="3"/>
        <v>0.52264808362369342</v>
      </c>
      <c r="AE60" s="42"/>
    </row>
    <row r="61" spans="1:31">
      <c r="A61" s="13"/>
      <c r="B61" s="14">
        <v>1</v>
      </c>
      <c r="C61" s="88">
        <v>209</v>
      </c>
      <c r="D61" s="39">
        <v>301</v>
      </c>
      <c r="E61" s="39">
        <v>7</v>
      </c>
      <c r="F61" s="39">
        <v>10</v>
      </c>
      <c r="G61" s="39">
        <v>261</v>
      </c>
      <c r="H61" s="39">
        <v>300</v>
      </c>
      <c r="I61" s="17">
        <f t="shared" si="4"/>
        <v>20.9</v>
      </c>
      <c r="J61" s="17">
        <f t="shared" si="5"/>
        <v>43</v>
      </c>
      <c r="K61" s="17">
        <f t="shared" si="6"/>
        <v>26.1</v>
      </c>
      <c r="L61" s="17">
        <f t="shared" si="37"/>
        <v>29.8</v>
      </c>
      <c r="M61" s="18">
        <f t="shared" si="27"/>
        <v>4.804597701149425</v>
      </c>
      <c r="N61" s="18">
        <f t="shared" si="27"/>
        <v>6.02</v>
      </c>
      <c r="O61" s="15">
        <v>0</v>
      </c>
      <c r="P61" s="15">
        <v>1</v>
      </c>
      <c r="Q61" s="15">
        <v>0</v>
      </c>
      <c r="R61" s="15">
        <v>1</v>
      </c>
      <c r="S61" s="15">
        <v>1</v>
      </c>
      <c r="T61" s="15">
        <v>1</v>
      </c>
      <c r="U61" s="15">
        <v>0</v>
      </c>
      <c r="V61" s="15">
        <v>1</v>
      </c>
      <c r="W61" s="16">
        <v>1</v>
      </c>
      <c r="X61" s="16">
        <v>0</v>
      </c>
      <c r="Y61" s="16">
        <f t="shared" si="15"/>
        <v>209</v>
      </c>
      <c r="Z61" s="16">
        <v>14</v>
      </c>
      <c r="AA61" s="40">
        <f t="shared" si="1"/>
        <v>0.26794258373205743</v>
      </c>
      <c r="AB61" s="16">
        <v>3</v>
      </c>
      <c r="AC61" s="40">
        <f t="shared" si="2"/>
        <v>8.6124401913875603E-2</v>
      </c>
      <c r="AD61" s="41">
        <f t="shared" si="3"/>
        <v>0.35406698564593303</v>
      </c>
      <c r="AE61" s="42"/>
    </row>
    <row r="62" spans="1:31">
      <c r="A62" s="13"/>
      <c r="B62" s="14">
        <v>1</v>
      </c>
      <c r="C62" s="88">
        <v>222</v>
      </c>
      <c r="D62" s="39">
        <v>221</v>
      </c>
      <c r="E62" s="39">
        <v>10</v>
      </c>
      <c r="F62" s="39">
        <v>4</v>
      </c>
      <c r="G62" s="39">
        <v>273</v>
      </c>
      <c r="H62" s="39">
        <v>296</v>
      </c>
      <c r="I62" s="17">
        <f t="shared" si="4"/>
        <v>55.5</v>
      </c>
      <c r="J62" s="17">
        <f t="shared" si="5"/>
        <v>22.1</v>
      </c>
      <c r="K62" s="17">
        <f t="shared" si="6"/>
        <v>68.25</v>
      </c>
      <c r="L62" s="17">
        <f t="shared" si="37"/>
        <v>42.857142857142854</v>
      </c>
      <c r="M62" s="18">
        <f t="shared" si="27"/>
        <v>4.8791208791208796</v>
      </c>
      <c r="N62" s="18">
        <f t="shared" si="27"/>
        <v>4.4797297297297298</v>
      </c>
      <c r="O62" s="15">
        <v>0</v>
      </c>
      <c r="P62" s="15">
        <v>1</v>
      </c>
      <c r="Q62" s="15">
        <v>0</v>
      </c>
      <c r="R62" s="15">
        <v>0</v>
      </c>
      <c r="S62" s="15">
        <v>2</v>
      </c>
      <c r="T62" s="15">
        <v>1</v>
      </c>
      <c r="U62" s="15">
        <v>1</v>
      </c>
      <c r="V62" s="15">
        <v>0</v>
      </c>
      <c r="W62" s="16">
        <v>1</v>
      </c>
      <c r="X62" s="16">
        <v>1</v>
      </c>
      <c r="Y62" s="16">
        <f t="shared" si="15"/>
        <v>222</v>
      </c>
      <c r="Z62" s="16">
        <v>19</v>
      </c>
      <c r="AA62" s="40">
        <f t="shared" si="1"/>
        <v>0.34234234234234234</v>
      </c>
      <c r="AB62" s="16">
        <v>5</v>
      </c>
      <c r="AC62" s="40">
        <f t="shared" si="2"/>
        <v>0.13513513513513514</v>
      </c>
      <c r="AD62" s="41">
        <f t="shared" si="3"/>
        <v>0.47747747747747749</v>
      </c>
      <c r="AE62" s="42"/>
    </row>
    <row r="63" spans="1:31">
      <c r="A63" s="67" t="s">
        <v>43</v>
      </c>
      <c r="B63" s="68">
        <v>1</v>
      </c>
      <c r="C63" s="69"/>
      <c r="D63" s="69">
        <v>159</v>
      </c>
      <c r="E63" s="69">
        <v>4</v>
      </c>
      <c r="F63" s="69"/>
      <c r="G63" s="69"/>
      <c r="H63" s="69">
        <v>239</v>
      </c>
      <c r="I63" s="70" t="e">
        <f t="shared" si="4"/>
        <v>#DIV/0!</v>
      </c>
      <c r="J63" s="70">
        <f t="shared" si="5"/>
        <v>39.75</v>
      </c>
      <c r="K63" s="70" t="e">
        <f t="shared" si="6"/>
        <v>#DIV/0!</v>
      </c>
      <c r="L63" s="70">
        <f t="shared" si="37"/>
        <v>29.6</v>
      </c>
      <c r="M63" s="71" t="e">
        <f t="shared" si="27"/>
        <v>#DIV/0!</v>
      </c>
      <c r="N63" s="71">
        <f t="shared" si="27"/>
        <v>3.9916317991631796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1</v>
      </c>
      <c r="U63" s="66">
        <v>0</v>
      </c>
      <c r="V63" s="66">
        <v>0</v>
      </c>
      <c r="W63" s="66">
        <v>0</v>
      </c>
      <c r="X63" s="66">
        <v>1</v>
      </c>
      <c r="Y63" s="66">
        <f t="shared" si="15"/>
        <v>0</v>
      </c>
      <c r="Z63" s="66">
        <v>0</v>
      </c>
      <c r="AA63" s="72" t="e">
        <f t="shared" si="1"/>
        <v>#DIV/0!</v>
      </c>
      <c r="AB63" s="66">
        <v>0</v>
      </c>
      <c r="AC63" s="72" t="e">
        <f t="shared" si="2"/>
        <v>#DIV/0!</v>
      </c>
      <c r="AD63" s="73" t="e">
        <f t="shared" si="3"/>
        <v>#DIV/0!</v>
      </c>
    </row>
    <row r="64" spans="1:31">
      <c r="A64" s="13"/>
      <c r="B64" s="14"/>
      <c r="C64" s="39"/>
      <c r="D64" s="39"/>
      <c r="E64" s="39"/>
      <c r="F64" s="39"/>
      <c r="G64" s="39"/>
      <c r="H64" s="39"/>
      <c r="I64" s="17" t="e">
        <f t="shared" si="4"/>
        <v>#DIV/0!</v>
      </c>
      <c r="J64" s="17" t="e">
        <f t="shared" si="5"/>
        <v>#DIV/0!</v>
      </c>
      <c r="K64" s="17" t="e">
        <f t="shared" si="6"/>
        <v>#DIV/0!</v>
      </c>
      <c r="L64" s="17">
        <f t="shared" si="37"/>
        <v>59.75</v>
      </c>
      <c r="M64" s="18" t="e">
        <f t="shared" si="27"/>
        <v>#DIV/0!</v>
      </c>
      <c r="N64" s="18" t="e">
        <f t="shared" si="27"/>
        <v>#DIV/0!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 t="e">
        <f t="shared" si="15"/>
        <v>#DIV/0!</v>
      </c>
      <c r="Z64" s="15"/>
      <c r="AA64" s="19" t="e">
        <f t="shared" si="1"/>
        <v>#DIV/0!</v>
      </c>
      <c r="AB64" s="15"/>
      <c r="AC64" s="19" t="e">
        <f t="shared" si="2"/>
        <v>#DIV/0!</v>
      </c>
      <c r="AD64" s="20" t="e">
        <f t="shared" si="3"/>
        <v>#DIV/0!</v>
      </c>
    </row>
    <row r="65" spans="1:31">
      <c r="A65" s="13"/>
      <c r="B65" s="14"/>
      <c r="C65" s="39"/>
      <c r="D65" s="39"/>
      <c r="E65" s="39"/>
      <c r="F65" s="39"/>
      <c r="G65" s="39"/>
      <c r="H65" s="39"/>
      <c r="I65" s="17" t="e">
        <f t="shared" si="4"/>
        <v>#DIV/0!</v>
      </c>
      <c r="J65" s="17" t="e">
        <f t="shared" si="5"/>
        <v>#DIV/0!</v>
      </c>
      <c r="K65" s="17" t="e">
        <f t="shared" si="6"/>
        <v>#DIV/0!</v>
      </c>
      <c r="L65" s="17" t="e">
        <f t="shared" si="37"/>
        <v>#DIV/0!</v>
      </c>
      <c r="M65" s="18" t="e">
        <f t="shared" si="27"/>
        <v>#DIV/0!</v>
      </c>
      <c r="N65" s="18" t="e">
        <f t="shared" si="27"/>
        <v>#DIV/0!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 t="e">
        <f t="shared" si="15"/>
        <v>#DIV/0!</v>
      </c>
      <c r="Z65" s="15"/>
      <c r="AA65" s="19" t="e">
        <f t="shared" si="1"/>
        <v>#DIV/0!</v>
      </c>
      <c r="AB65" s="15"/>
      <c r="AC65" s="19" t="e">
        <f t="shared" si="2"/>
        <v>#DIV/0!</v>
      </c>
      <c r="AD65" s="20" t="e">
        <f t="shared" si="3"/>
        <v>#DIV/0!</v>
      </c>
    </row>
    <row r="66" spans="1:31">
      <c r="B66" s="14"/>
      <c r="C66" s="43"/>
      <c r="D66" s="43"/>
      <c r="E66" s="43"/>
      <c r="F66" s="43"/>
      <c r="G66" s="43"/>
      <c r="H66" s="43"/>
      <c r="I66" s="17" t="e">
        <f t="shared" si="4"/>
        <v>#DIV/0!</v>
      </c>
      <c r="J66" s="17" t="e">
        <f t="shared" si="5"/>
        <v>#DIV/0!</v>
      </c>
      <c r="K66" s="17" t="e">
        <f t="shared" si="6"/>
        <v>#DIV/0!</v>
      </c>
      <c r="L66" s="17" t="e">
        <f t="shared" si="37"/>
        <v>#DIV/0!</v>
      </c>
      <c r="M66" s="18" t="e">
        <f t="shared" si="27"/>
        <v>#DIV/0!</v>
      </c>
      <c r="N66" s="18" t="e">
        <f t="shared" si="27"/>
        <v>#DIV/0!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 t="e">
        <f t="shared" si="15"/>
        <v>#DIV/0!</v>
      </c>
      <c r="Z66" s="15"/>
      <c r="AA66" s="19" t="e">
        <f t="shared" si="1"/>
        <v>#DIV/0!</v>
      </c>
      <c r="AB66" s="15"/>
      <c r="AC66" s="19" t="e">
        <f t="shared" si="2"/>
        <v>#DIV/0!</v>
      </c>
      <c r="AD66" s="20" t="e">
        <f t="shared" si="3"/>
        <v>#DIV/0!</v>
      </c>
    </row>
    <row r="67" spans="1:31" ht="14">
      <c r="A67" s="44" t="s">
        <v>32</v>
      </c>
      <c r="B67" s="22">
        <v>6</v>
      </c>
      <c r="C67" s="45">
        <f t="shared" ref="B67:H67" si="38">SUM(C57:C66)</f>
        <v>1451</v>
      </c>
      <c r="D67" s="45">
        <f t="shared" si="38"/>
        <v>1848</v>
      </c>
      <c r="E67" s="45">
        <f t="shared" si="38"/>
        <v>49</v>
      </c>
      <c r="F67" s="45">
        <f t="shared" si="38"/>
        <v>47</v>
      </c>
      <c r="G67" s="45">
        <f t="shared" si="38"/>
        <v>1634</v>
      </c>
      <c r="H67" s="45">
        <f t="shared" si="38"/>
        <v>2025</v>
      </c>
      <c r="I67" s="24">
        <f t="shared" si="4"/>
        <v>30.872340425531913</v>
      </c>
      <c r="J67" s="24">
        <f t="shared" si="5"/>
        <v>37.714285714285715</v>
      </c>
      <c r="K67" s="24">
        <f t="shared" si="6"/>
        <v>34.765957446808514</v>
      </c>
      <c r="L67" s="24">
        <f>H67/E67</f>
        <v>41.326530612244895</v>
      </c>
      <c r="M67" s="25">
        <f t="shared" si="27"/>
        <v>5.3280293757649941</v>
      </c>
      <c r="N67" s="25">
        <f t="shared" si="27"/>
        <v>5.4755555555555553</v>
      </c>
      <c r="O67" s="23">
        <f t="shared" ref="O67:X67" si="39">SUM(O57:O66)</f>
        <v>2</v>
      </c>
      <c r="P67" s="23">
        <f t="shared" si="39"/>
        <v>5</v>
      </c>
      <c r="Q67" s="23">
        <f t="shared" si="39"/>
        <v>1</v>
      </c>
      <c r="R67" s="23">
        <f t="shared" si="39"/>
        <v>3</v>
      </c>
      <c r="S67" s="23">
        <f t="shared" si="39"/>
        <v>8</v>
      </c>
      <c r="T67" s="23">
        <f t="shared" si="39"/>
        <v>8</v>
      </c>
      <c r="U67" s="23">
        <f t="shared" si="39"/>
        <v>1</v>
      </c>
      <c r="V67" s="23">
        <f t="shared" si="39"/>
        <v>4</v>
      </c>
      <c r="W67" s="23">
        <f t="shared" si="39"/>
        <v>9</v>
      </c>
      <c r="X67" s="23">
        <f t="shared" si="39"/>
        <v>7</v>
      </c>
      <c r="Y67" s="22">
        <f t="shared" si="15"/>
        <v>241.83333333333334</v>
      </c>
      <c r="Z67" s="23">
        <f>SUM(Z57:Z66)</f>
        <v>129</v>
      </c>
      <c r="AA67" s="26">
        <f t="shared" si="1"/>
        <v>0.3556168159889731</v>
      </c>
      <c r="AB67" s="23">
        <f>SUM(AB57:AB66)</f>
        <v>22</v>
      </c>
      <c r="AC67" s="26">
        <f t="shared" si="2"/>
        <v>9.0971743625086143E-2</v>
      </c>
      <c r="AD67" s="27">
        <f t="shared" si="3"/>
        <v>0.44658855961405924</v>
      </c>
    </row>
    <row r="68" spans="1:31">
      <c r="A68" s="46" t="s">
        <v>38</v>
      </c>
      <c r="B68" s="2" t="s">
        <v>1</v>
      </c>
      <c r="C68" s="3" t="s">
        <v>2</v>
      </c>
      <c r="D68" s="3" t="s">
        <v>2</v>
      </c>
      <c r="E68" s="4" t="s">
        <v>3</v>
      </c>
      <c r="F68" s="4" t="s">
        <v>4</v>
      </c>
      <c r="G68" s="3" t="s">
        <v>5</v>
      </c>
      <c r="H68" s="3" t="s">
        <v>5</v>
      </c>
      <c r="I68" s="3" t="s">
        <v>6</v>
      </c>
      <c r="J68" s="3" t="s">
        <v>6</v>
      </c>
      <c r="K68" s="3" t="s">
        <v>7</v>
      </c>
      <c r="L68" s="3" t="s">
        <v>7</v>
      </c>
      <c r="M68" s="3" t="s">
        <v>8</v>
      </c>
      <c r="N68" s="3" t="s">
        <v>8</v>
      </c>
      <c r="O68" s="5" t="s">
        <v>9</v>
      </c>
      <c r="P68" s="5" t="s">
        <v>10</v>
      </c>
      <c r="Q68" s="5" t="s">
        <v>11</v>
      </c>
      <c r="R68" s="5" t="s">
        <v>12</v>
      </c>
      <c r="S68" s="3" t="s">
        <v>13</v>
      </c>
      <c r="T68" s="3" t="s">
        <v>14</v>
      </c>
      <c r="U68" s="3" t="s">
        <v>15</v>
      </c>
      <c r="V68" s="3" t="s">
        <v>16</v>
      </c>
      <c r="W68" s="3" t="s">
        <v>17</v>
      </c>
      <c r="X68" s="3" t="s">
        <v>18</v>
      </c>
      <c r="Y68" s="3" t="s">
        <v>19</v>
      </c>
      <c r="Z68" s="2" t="s">
        <v>20</v>
      </c>
      <c r="AA68" s="2" t="s">
        <v>21</v>
      </c>
      <c r="AB68" s="2" t="s">
        <v>22</v>
      </c>
      <c r="AC68" s="2" t="s">
        <v>21</v>
      </c>
      <c r="AD68" s="2" t="s">
        <v>23</v>
      </c>
    </row>
    <row r="69" spans="1:31">
      <c r="A69" s="47"/>
      <c r="B69" s="7"/>
      <c r="C69" s="3" t="s">
        <v>24</v>
      </c>
      <c r="D69" s="3" t="s">
        <v>25</v>
      </c>
      <c r="E69" s="8" t="s">
        <v>26</v>
      </c>
      <c r="F69" s="8" t="s">
        <v>27</v>
      </c>
      <c r="G69" s="3" t="s">
        <v>28</v>
      </c>
      <c r="H69" s="3" t="s">
        <v>29</v>
      </c>
      <c r="I69" s="3" t="s">
        <v>24</v>
      </c>
      <c r="J69" s="3" t="s">
        <v>25</v>
      </c>
      <c r="K69" s="3" t="s">
        <v>30</v>
      </c>
      <c r="L69" s="3" t="s">
        <v>31</v>
      </c>
      <c r="M69" s="3" t="s">
        <v>24</v>
      </c>
      <c r="N69" s="3" t="s">
        <v>25</v>
      </c>
      <c r="O69" s="9"/>
      <c r="P69" s="9"/>
      <c r="Q69" s="9"/>
      <c r="R69" s="9"/>
      <c r="S69" s="10"/>
      <c r="T69" s="10"/>
      <c r="U69" s="10"/>
      <c r="V69" s="10"/>
      <c r="W69" s="10"/>
      <c r="X69" s="10"/>
      <c r="Y69" s="11"/>
      <c r="Z69" s="12"/>
      <c r="AA69" s="12"/>
      <c r="AB69" s="11"/>
      <c r="AC69" s="11"/>
      <c r="AD69" s="11"/>
    </row>
    <row r="70" spans="1:31">
      <c r="B70" s="14">
        <v>1</v>
      </c>
      <c r="C70" s="82">
        <v>322</v>
      </c>
      <c r="D70" s="43">
        <v>238</v>
      </c>
      <c r="E70" s="43">
        <v>10</v>
      </c>
      <c r="F70" s="43">
        <v>7</v>
      </c>
      <c r="G70" s="43">
        <v>300</v>
      </c>
      <c r="H70" s="43">
        <v>231</v>
      </c>
      <c r="I70" s="17">
        <f t="shared" si="4"/>
        <v>46</v>
      </c>
      <c r="J70" s="17">
        <f t="shared" si="5"/>
        <v>23.8</v>
      </c>
      <c r="K70" s="17">
        <f t="shared" si="6"/>
        <v>42.857142857142854</v>
      </c>
      <c r="L70" s="17">
        <f>H67/E67</f>
        <v>41.326530612244895</v>
      </c>
      <c r="M70" s="18">
        <f t="shared" si="27"/>
        <v>6.44</v>
      </c>
      <c r="N70" s="18">
        <f t="shared" si="27"/>
        <v>6.1818181818181817</v>
      </c>
      <c r="O70" s="15">
        <v>1</v>
      </c>
      <c r="P70" s="15">
        <v>1</v>
      </c>
      <c r="Q70" s="15">
        <v>0</v>
      </c>
      <c r="R70" s="16">
        <v>0</v>
      </c>
      <c r="S70" s="16">
        <v>2</v>
      </c>
      <c r="T70" s="16">
        <v>2</v>
      </c>
      <c r="U70" s="16">
        <v>1</v>
      </c>
      <c r="V70" s="16">
        <v>0</v>
      </c>
      <c r="W70" s="16">
        <v>0</v>
      </c>
      <c r="X70" s="16">
        <v>2</v>
      </c>
      <c r="Y70" s="16">
        <f t="shared" si="15"/>
        <v>322</v>
      </c>
      <c r="Z70" s="16">
        <v>34</v>
      </c>
      <c r="AA70" s="19">
        <f t="shared" si="1"/>
        <v>0.42236024844720499</v>
      </c>
      <c r="AB70" s="15">
        <v>3</v>
      </c>
      <c r="AC70" s="19">
        <f t="shared" si="2"/>
        <v>5.5900621118012424E-2</v>
      </c>
      <c r="AD70" s="20">
        <f t="shared" si="3"/>
        <v>0.47826086956521741</v>
      </c>
    </row>
    <row r="71" spans="1:31">
      <c r="B71" s="14">
        <v>1</v>
      </c>
      <c r="C71" s="84">
        <v>294</v>
      </c>
      <c r="D71" s="43">
        <v>290</v>
      </c>
      <c r="E71" s="43">
        <v>10</v>
      </c>
      <c r="F71" s="43">
        <v>7</v>
      </c>
      <c r="G71" s="43">
        <v>290</v>
      </c>
      <c r="H71" s="43">
        <v>297</v>
      </c>
      <c r="I71" s="17">
        <f t="shared" si="4"/>
        <v>42</v>
      </c>
      <c r="J71" s="17">
        <f t="shared" si="5"/>
        <v>29</v>
      </c>
      <c r="K71" s="17">
        <f t="shared" si="6"/>
        <v>41.428571428571431</v>
      </c>
      <c r="L71" s="17">
        <f t="shared" si="37"/>
        <v>23.1</v>
      </c>
      <c r="M71" s="18">
        <f t="shared" si="27"/>
        <v>6.0827586206896544</v>
      </c>
      <c r="N71" s="18">
        <f t="shared" si="27"/>
        <v>5.858585858585859</v>
      </c>
      <c r="O71" s="15">
        <v>1</v>
      </c>
      <c r="P71" s="15">
        <v>1</v>
      </c>
      <c r="Q71" s="15">
        <v>0</v>
      </c>
      <c r="R71" s="16">
        <v>1</v>
      </c>
      <c r="S71" s="16">
        <v>2</v>
      </c>
      <c r="T71" s="16">
        <v>0</v>
      </c>
      <c r="U71" s="16">
        <v>0</v>
      </c>
      <c r="V71" s="16">
        <v>1</v>
      </c>
      <c r="W71" s="16">
        <v>2</v>
      </c>
      <c r="X71" s="16">
        <v>1</v>
      </c>
      <c r="Y71" s="16">
        <f t="shared" si="15"/>
        <v>294</v>
      </c>
      <c r="Z71" s="16">
        <v>30</v>
      </c>
      <c r="AA71" s="19">
        <f t="shared" ref="AA71:AA79" si="40">Z71*4/C71</f>
        <v>0.40816326530612246</v>
      </c>
      <c r="AB71" s="15">
        <v>6</v>
      </c>
      <c r="AC71" s="19">
        <f t="shared" ref="AC71:AC79" si="41">AB71*6/C71</f>
        <v>0.12244897959183673</v>
      </c>
      <c r="AD71" s="20">
        <f t="shared" ref="AD71:AD79" si="42">AA71+AC71</f>
        <v>0.53061224489795922</v>
      </c>
    </row>
    <row r="72" spans="1:31">
      <c r="B72" s="14">
        <v>1</v>
      </c>
      <c r="C72" s="86">
        <v>249</v>
      </c>
      <c r="D72" s="43">
        <v>207</v>
      </c>
      <c r="E72" s="43">
        <v>10</v>
      </c>
      <c r="F72" s="43">
        <v>7</v>
      </c>
      <c r="G72" s="43">
        <v>300</v>
      </c>
      <c r="H72" s="43">
        <v>276</v>
      </c>
      <c r="I72" s="17">
        <f t="shared" ref="I72:I79" si="43">C72/F72</f>
        <v>35.571428571428569</v>
      </c>
      <c r="J72" s="17">
        <f t="shared" ref="J72:J79" si="44">D72/E72</f>
        <v>20.7</v>
      </c>
      <c r="K72" s="17">
        <f t="shared" ref="K72:K79" si="45">G72/F72</f>
        <v>42.857142857142854</v>
      </c>
      <c r="L72" s="17">
        <f t="shared" si="37"/>
        <v>29.7</v>
      </c>
      <c r="M72" s="18">
        <f t="shared" si="27"/>
        <v>4.9800000000000004</v>
      </c>
      <c r="N72" s="18">
        <f t="shared" si="27"/>
        <v>4.5</v>
      </c>
      <c r="O72" s="15">
        <v>0</v>
      </c>
      <c r="P72" s="15">
        <v>1</v>
      </c>
      <c r="Q72" s="15">
        <v>0</v>
      </c>
      <c r="R72" s="16">
        <v>0</v>
      </c>
      <c r="S72" s="16">
        <v>1</v>
      </c>
      <c r="T72" s="16">
        <v>1</v>
      </c>
      <c r="U72" s="16">
        <v>0</v>
      </c>
      <c r="V72" s="16">
        <v>0</v>
      </c>
      <c r="W72" s="16">
        <v>3</v>
      </c>
      <c r="X72" s="16">
        <v>1</v>
      </c>
      <c r="Y72" s="16">
        <f t="shared" si="15"/>
        <v>249</v>
      </c>
      <c r="Z72" s="16">
        <v>27</v>
      </c>
      <c r="AA72" s="40">
        <f t="shared" si="40"/>
        <v>0.43373493975903615</v>
      </c>
      <c r="AB72" s="16">
        <v>3</v>
      </c>
      <c r="AC72" s="40">
        <f t="shared" si="41"/>
        <v>7.2289156626506021E-2</v>
      </c>
      <c r="AD72" s="41">
        <f t="shared" si="42"/>
        <v>0.50602409638554213</v>
      </c>
      <c r="AE72" s="42"/>
    </row>
    <row r="73" spans="1:31">
      <c r="B73" s="14">
        <v>1</v>
      </c>
      <c r="C73" s="83">
        <v>398</v>
      </c>
      <c r="D73" s="48">
        <v>417</v>
      </c>
      <c r="E73" s="48">
        <v>6</v>
      </c>
      <c r="F73" s="48">
        <v>10</v>
      </c>
      <c r="G73" s="48">
        <v>293</v>
      </c>
      <c r="H73" s="48">
        <v>300</v>
      </c>
      <c r="I73" s="17">
        <f t="shared" si="43"/>
        <v>39.799999999999997</v>
      </c>
      <c r="J73" s="17">
        <f t="shared" si="44"/>
        <v>69.5</v>
      </c>
      <c r="K73" s="17">
        <f t="shared" si="45"/>
        <v>29.3</v>
      </c>
      <c r="L73" s="17">
        <f t="shared" si="37"/>
        <v>27.6</v>
      </c>
      <c r="M73" s="18">
        <f t="shared" si="27"/>
        <v>8.1501706484641634</v>
      </c>
      <c r="N73" s="18">
        <f t="shared" si="27"/>
        <v>8.34</v>
      </c>
      <c r="O73" s="15">
        <v>1</v>
      </c>
      <c r="P73" s="15">
        <v>1</v>
      </c>
      <c r="Q73" s="15">
        <v>0</v>
      </c>
      <c r="R73" s="16">
        <v>2</v>
      </c>
      <c r="S73" s="16">
        <v>5</v>
      </c>
      <c r="T73" s="16">
        <v>0</v>
      </c>
      <c r="U73" s="16">
        <v>1</v>
      </c>
      <c r="V73" s="16">
        <v>1</v>
      </c>
      <c r="W73" s="16">
        <v>3</v>
      </c>
      <c r="X73" s="16">
        <v>0</v>
      </c>
      <c r="Y73" s="16">
        <f t="shared" si="15"/>
        <v>398</v>
      </c>
      <c r="Z73" s="16">
        <v>37</v>
      </c>
      <c r="AA73" s="40">
        <f t="shared" si="40"/>
        <v>0.37185929648241206</v>
      </c>
      <c r="AB73" s="16">
        <v>12</v>
      </c>
      <c r="AC73" s="40">
        <f t="shared" si="41"/>
        <v>0.18090452261306533</v>
      </c>
      <c r="AD73" s="41">
        <f t="shared" si="42"/>
        <v>0.55276381909547734</v>
      </c>
      <c r="AE73" s="42"/>
    </row>
    <row r="74" spans="1:31">
      <c r="B74" s="49">
        <v>1</v>
      </c>
      <c r="C74" s="85">
        <v>254</v>
      </c>
      <c r="D74" s="48">
        <v>362</v>
      </c>
      <c r="E74" s="48">
        <v>6</v>
      </c>
      <c r="F74" s="48">
        <v>10</v>
      </c>
      <c r="G74" s="48">
        <v>238</v>
      </c>
      <c r="H74" s="48">
        <v>300</v>
      </c>
      <c r="I74" s="17">
        <f t="shared" si="43"/>
        <v>25.4</v>
      </c>
      <c r="J74" s="17">
        <f t="shared" si="44"/>
        <v>60.333333333333336</v>
      </c>
      <c r="K74" s="17">
        <f t="shared" si="45"/>
        <v>23.8</v>
      </c>
      <c r="L74" s="17">
        <f t="shared" si="37"/>
        <v>50</v>
      </c>
      <c r="M74" s="18">
        <f t="shared" si="27"/>
        <v>6.4033613445378155</v>
      </c>
      <c r="N74" s="18">
        <f t="shared" si="27"/>
        <v>7.24</v>
      </c>
      <c r="O74" s="15">
        <v>1</v>
      </c>
      <c r="P74" s="15">
        <v>1</v>
      </c>
      <c r="Q74" s="15">
        <v>0</v>
      </c>
      <c r="R74" s="15">
        <v>1</v>
      </c>
      <c r="S74" s="15">
        <v>1</v>
      </c>
      <c r="T74" s="15">
        <v>1</v>
      </c>
      <c r="U74" s="16">
        <v>0</v>
      </c>
      <c r="V74" s="16">
        <v>0</v>
      </c>
      <c r="W74" s="16">
        <v>1</v>
      </c>
      <c r="X74" s="16">
        <v>4</v>
      </c>
      <c r="Y74" s="16">
        <f t="shared" si="15"/>
        <v>254</v>
      </c>
      <c r="Z74" s="16">
        <v>23</v>
      </c>
      <c r="AA74" s="40">
        <f t="shared" si="40"/>
        <v>0.36220472440944884</v>
      </c>
      <c r="AB74" s="16">
        <v>7</v>
      </c>
      <c r="AC74" s="40">
        <f t="shared" si="41"/>
        <v>0.16535433070866143</v>
      </c>
      <c r="AD74" s="41">
        <f t="shared" si="42"/>
        <v>0.5275590551181103</v>
      </c>
      <c r="AE74" s="42"/>
    </row>
    <row r="75" spans="1:31">
      <c r="B75" s="37">
        <v>1</v>
      </c>
      <c r="C75" s="83">
        <v>301</v>
      </c>
      <c r="D75" s="48">
        <v>209</v>
      </c>
      <c r="E75" s="48">
        <v>10</v>
      </c>
      <c r="F75" s="48">
        <v>7</v>
      </c>
      <c r="G75" s="48">
        <v>300</v>
      </c>
      <c r="H75" s="48">
        <v>261</v>
      </c>
      <c r="I75" s="17">
        <f t="shared" si="43"/>
        <v>43</v>
      </c>
      <c r="J75" s="17">
        <f t="shared" si="44"/>
        <v>20.9</v>
      </c>
      <c r="K75" s="17">
        <f t="shared" si="45"/>
        <v>42.857142857142854</v>
      </c>
      <c r="L75" s="17">
        <f t="shared" si="37"/>
        <v>50</v>
      </c>
      <c r="M75" s="18">
        <f t="shared" si="27"/>
        <v>6.02</v>
      </c>
      <c r="N75" s="18">
        <f t="shared" si="27"/>
        <v>4.804597701149425</v>
      </c>
      <c r="O75" s="15">
        <v>1</v>
      </c>
      <c r="P75" s="15">
        <v>1</v>
      </c>
      <c r="Q75" s="15">
        <v>1</v>
      </c>
      <c r="R75" s="15">
        <v>0</v>
      </c>
      <c r="S75" s="15">
        <v>1</v>
      </c>
      <c r="T75" s="15">
        <v>1</v>
      </c>
      <c r="U75" s="16">
        <v>1</v>
      </c>
      <c r="V75" s="16">
        <v>0</v>
      </c>
      <c r="W75" s="16">
        <v>0</v>
      </c>
      <c r="X75" s="16">
        <v>1</v>
      </c>
      <c r="Y75" s="16">
        <f t="shared" si="15"/>
        <v>301</v>
      </c>
      <c r="Z75" s="16">
        <v>25</v>
      </c>
      <c r="AA75" s="19">
        <f t="shared" si="40"/>
        <v>0.33222591362126247</v>
      </c>
      <c r="AB75" s="15">
        <v>5</v>
      </c>
      <c r="AC75" s="19">
        <f t="shared" si="41"/>
        <v>9.9667774086378738E-2</v>
      </c>
      <c r="AD75" s="20">
        <f t="shared" si="42"/>
        <v>0.43189368770764119</v>
      </c>
    </row>
    <row r="76" spans="1:31">
      <c r="B76" s="14">
        <v>1</v>
      </c>
      <c r="C76" s="48">
        <v>174</v>
      </c>
      <c r="D76" s="48">
        <v>280</v>
      </c>
      <c r="E76" s="48">
        <v>7</v>
      </c>
      <c r="F76" s="48">
        <v>10</v>
      </c>
      <c r="G76" s="48">
        <v>237</v>
      </c>
      <c r="H76" s="48">
        <v>300</v>
      </c>
      <c r="I76" s="17">
        <f t="shared" si="43"/>
        <v>17.399999999999999</v>
      </c>
      <c r="J76" s="17">
        <f t="shared" si="44"/>
        <v>40</v>
      </c>
      <c r="K76" s="17">
        <f t="shared" si="45"/>
        <v>23.7</v>
      </c>
      <c r="L76" s="17">
        <f t="shared" si="37"/>
        <v>26.1</v>
      </c>
      <c r="M76" s="18">
        <f t="shared" si="27"/>
        <v>4.4050632911392409</v>
      </c>
      <c r="N76" s="18">
        <f t="shared" si="27"/>
        <v>5.6</v>
      </c>
      <c r="O76" s="15">
        <v>0</v>
      </c>
      <c r="P76" s="15">
        <v>0</v>
      </c>
      <c r="Q76" s="15">
        <v>0</v>
      </c>
      <c r="R76" s="15">
        <v>1</v>
      </c>
      <c r="S76" s="15">
        <v>0</v>
      </c>
      <c r="T76" s="15">
        <v>0</v>
      </c>
      <c r="U76" s="16">
        <v>0</v>
      </c>
      <c r="V76" s="16">
        <v>1</v>
      </c>
      <c r="W76" s="16">
        <v>0</v>
      </c>
      <c r="X76" s="16">
        <v>1</v>
      </c>
      <c r="Y76" s="16">
        <f t="shared" si="15"/>
        <v>174</v>
      </c>
      <c r="Z76" s="16">
        <v>18</v>
      </c>
      <c r="AA76" s="19">
        <f t="shared" si="40"/>
        <v>0.41379310344827586</v>
      </c>
      <c r="AB76" s="15">
        <v>3</v>
      </c>
      <c r="AC76" s="19">
        <f t="shared" si="41"/>
        <v>0.10344827586206896</v>
      </c>
      <c r="AD76" s="20">
        <f t="shared" si="42"/>
        <v>0.51724137931034486</v>
      </c>
    </row>
    <row r="77" spans="1:31">
      <c r="B77" s="14">
        <v>1</v>
      </c>
      <c r="C77" s="48">
        <v>140</v>
      </c>
      <c r="D77" s="48">
        <v>144</v>
      </c>
      <c r="E77" s="48">
        <v>2</v>
      </c>
      <c r="F77" s="48">
        <v>10</v>
      </c>
      <c r="G77" s="48">
        <v>217</v>
      </c>
      <c r="H77" s="48">
        <v>136</v>
      </c>
      <c r="I77" s="17">
        <f t="shared" si="43"/>
        <v>14</v>
      </c>
      <c r="J77" s="17">
        <f t="shared" si="44"/>
        <v>72</v>
      </c>
      <c r="K77" s="17">
        <f t="shared" si="45"/>
        <v>21.7</v>
      </c>
      <c r="L77" s="17">
        <f t="shared" si="37"/>
        <v>42.857142857142854</v>
      </c>
      <c r="M77" s="18">
        <f t="shared" si="27"/>
        <v>3.870967741935484</v>
      </c>
      <c r="N77" s="18">
        <f t="shared" si="27"/>
        <v>6.3529411764705879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1</v>
      </c>
      <c r="U77" s="16">
        <v>0</v>
      </c>
      <c r="V77" s="16">
        <v>0</v>
      </c>
      <c r="W77" s="16">
        <v>1</v>
      </c>
      <c r="X77" s="16">
        <v>1</v>
      </c>
      <c r="Y77" s="16">
        <f t="shared" si="15"/>
        <v>140</v>
      </c>
      <c r="Z77" s="16">
        <v>10</v>
      </c>
      <c r="AA77" s="19">
        <f t="shared" si="40"/>
        <v>0.2857142857142857</v>
      </c>
      <c r="AB77" s="15">
        <v>3</v>
      </c>
      <c r="AC77" s="19">
        <f t="shared" si="41"/>
        <v>0.12857142857142856</v>
      </c>
      <c r="AD77" s="20">
        <f t="shared" si="42"/>
        <v>0.41428571428571426</v>
      </c>
    </row>
    <row r="78" spans="1:31">
      <c r="B78" s="14"/>
      <c r="C78" s="48"/>
      <c r="D78" s="48"/>
      <c r="E78" s="48"/>
      <c r="F78" s="48"/>
      <c r="G78" s="48"/>
      <c r="H78" s="48"/>
      <c r="I78" s="17" t="e">
        <f t="shared" si="43"/>
        <v>#DIV/0!</v>
      </c>
      <c r="J78" s="17" t="e">
        <f t="shared" si="44"/>
        <v>#DIV/0!</v>
      </c>
      <c r="K78" s="17" t="e">
        <f t="shared" si="45"/>
        <v>#DIV/0!</v>
      </c>
      <c r="L78" s="17" t="e">
        <f>H78/E78</f>
        <v>#DIV/0!</v>
      </c>
      <c r="M78" s="18" t="e">
        <f t="shared" si="27"/>
        <v>#DIV/0!</v>
      </c>
      <c r="N78" s="18" t="e">
        <f t="shared" si="27"/>
        <v>#DIV/0!</v>
      </c>
      <c r="O78" s="15"/>
      <c r="P78" s="15"/>
      <c r="Q78" s="15"/>
      <c r="R78" s="15"/>
      <c r="S78" s="15"/>
      <c r="T78" s="15"/>
      <c r="U78" s="16"/>
      <c r="V78" s="16"/>
      <c r="W78" s="16"/>
      <c r="X78" s="16"/>
      <c r="Y78" s="16" t="e">
        <f t="shared" si="15"/>
        <v>#DIV/0!</v>
      </c>
      <c r="Z78" s="16"/>
      <c r="AA78" s="19" t="e">
        <f t="shared" si="40"/>
        <v>#DIV/0!</v>
      </c>
      <c r="AB78" s="15"/>
      <c r="AC78" s="19" t="e">
        <f t="shared" si="41"/>
        <v>#DIV/0!</v>
      </c>
      <c r="AD78" s="20" t="e">
        <f t="shared" si="42"/>
        <v>#DIV/0!</v>
      </c>
    </row>
    <row r="79" spans="1:31" ht="14">
      <c r="A79" s="50" t="s">
        <v>32</v>
      </c>
      <c r="B79" s="22">
        <f t="shared" ref="B79:H79" si="46">SUM(B70:B78)</f>
        <v>8</v>
      </c>
      <c r="C79" s="45">
        <f t="shared" si="46"/>
        <v>2132</v>
      </c>
      <c r="D79" s="45">
        <f t="shared" si="46"/>
        <v>2147</v>
      </c>
      <c r="E79" s="45">
        <f t="shared" si="46"/>
        <v>61</v>
      </c>
      <c r="F79" s="45">
        <f t="shared" si="46"/>
        <v>68</v>
      </c>
      <c r="G79" s="45">
        <f t="shared" si="46"/>
        <v>2175</v>
      </c>
      <c r="H79" s="45">
        <f t="shared" si="46"/>
        <v>2101</v>
      </c>
      <c r="I79" s="24">
        <f t="shared" si="43"/>
        <v>31.352941176470587</v>
      </c>
      <c r="J79" s="24">
        <f t="shared" si="44"/>
        <v>35.196721311475407</v>
      </c>
      <c r="K79" s="24">
        <f t="shared" si="45"/>
        <v>31.985294117647058</v>
      </c>
      <c r="L79" s="24">
        <f>H79/E79</f>
        <v>34.442622950819676</v>
      </c>
      <c r="M79" s="25">
        <f t="shared" si="27"/>
        <v>5.881379310344828</v>
      </c>
      <c r="N79" s="25">
        <f t="shared" si="27"/>
        <v>6.1313660161827697</v>
      </c>
      <c r="O79" s="23">
        <f t="shared" ref="O79:X79" si="47">SUM(O70:O78)</f>
        <v>5</v>
      </c>
      <c r="P79" s="23">
        <f t="shared" si="47"/>
        <v>6</v>
      </c>
      <c r="Q79" s="23">
        <f t="shared" si="47"/>
        <v>1</v>
      </c>
      <c r="R79" s="23">
        <f t="shared" si="47"/>
        <v>5</v>
      </c>
      <c r="S79" s="23">
        <f t="shared" si="47"/>
        <v>12</v>
      </c>
      <c r="T79" s="23">
        <f t="shared" si="47"/>
        <v>6</v>
      </c>
      <c r="U79" s="23">
        <f t="shared" si="47"/>
        <v>3</v>
      </c>
      <c r="V79" s="23">
        <f t="shared" si="47"/>
        <v>3</v>
      </c>
      <c r="W79" s="23">
        <f t="shared" si="47"/>
        <v>10</v>
      </c>
      <c r="X79" s="23">
        <f t="shared" si="47"/>
        <v>11</v>
      </c>
      <c r="Y79" s="22">
        <f t="shared" si="15"/>
        <v>266.5</v>
      </c>
      <c r="Z79" s="23">
        <f>SUM(Z70:Z78)</f>
        <v>204</v>
      </c>
      <c r="AA79" s="26">
        <f t="shared" si="40"/>
        <v>0.38273921200750471</v>
      </c>
      <c r="AB79" s="23">
        <f>SUM(AB70:AB78)</f>
        <v>42</v>
      </c>
      <c r="AC79" s="26">
        <f t="shared" si="41"/>
        <v>0.11819887429643527</v>
      </c>
      <c r="AD79" s="27">
        <f t="shared" si="42"/>
        <v>0.50093808630393999</v>
      </c>
    </row>
    <row r="80" spans="1:31">
      <c r="B80" s="14"/>
      <c r="F80" s="51"/>
      <c r="I80" s="17"/>
      <c r="J80" s="17"/>
      <c r="K80" s="17"/>
      <c r="L80" s="17"/>
      <c r="M80" s="18"/>
      <c r="N80" s="18"/>
      <c r="O80" s="15"/>
      <c r="P80" s="15"/>
      <c r="Q80" s="15"/>
      <c r="R80" s="15"/>
      <c r="S80" s="15"/>
      <c r="T80" s="15"/>
      <c r="U80" s="16"/>
      <c r="V80" s="16"/>
      <c r="W80" s="16"/>
      <c r="X80" s="16"/>
      <c r="Y80" s="16"/>
      <c r="Z80" s="16"/>
      <c r="AA80" s="19"/>
      <c r="AB80" s="15"/>
      <c r="AC80" s="19"/>
      <c r="AD80" s="20"/>
    </row>
    <row r="81" spans="1:31">
      <c r="B81" s="2" t="s">
        <v>1</v>
      </c>
      <c r="C81" s="3" t="s">
        <v>2</v>
      </c>
      <c r="D81" s="3" t="s">
        <v>2</v>
      </c>
      <c r="E81" s="4" t="s">
        <v>3</v>
      </c>
      <c r="F81" s="4" t="s">
        <v>4</v>
      </c>
      <c r="G81" s="3" t="s">
        <v>5</v>
      </c>
      <c r="H81" s="3" t="s">
        <v>5</v>
      </c>
      <c r="I81" s="3" t="s">
        <v>6</v>
      </c>
      <c r="J81" s="3" t="s">
        <v>6</v>
      </c>
      <c r="K81" s="3" t="s">
        <v>7</v>
      </c>
      <c r="L81" s="3" t="s">
        <v>7</v>
      </c>
      <c r="M81" s="3" t="s">
        <v>8</v>
      </c>
      <c r="N81" s="3" t="s">
        <v>8</v>
      </c>
      <c r="O81" s="5" t="s">
        <v>9</v>
      </c>
      <c r="P81" s="5" t="s">
        <v>10</v>
      </c>
      <c r="Q81" s="5" t="s">
        <v>11</v>
      </c>
      <c r="R81" s="5" t="s">
        <v>12</v>
      </c>
      <c r="S81" s="3" t="s">
        <v>13</v>
      </c>
      <c r="T81" s="3" t="s">
        <v>14</v>
      </c>
      <c r="U81" s="3" t="s">
        <v>15</v>
      </c>
      <c r="V81" s="3" t="s">
        <v>16</v>
      </c>
      <c r="W81" s="3" t="s">
        <v>17</v>
      </c>
      <c r="X81" s="3" t="s">
        <v>18</v>
      </c>
      <c r="Y81" s="3" t="s">
        <v>19</v>
      </c>
      <c r="Z81" s="2" t="s">
        <v>20</v>
      </c>
      <c r="AA81" s="2" t="s">
        <v>21</v>
      </c>
      <c r="AB81" s="2" t="s">
        <v>22</v>
      </c>
      <c r="AC81" s="2" t="s">
        <v>21</v>
      </c>
      <c r="AD81" s="2" t="s">
        <v>23</v>
      </c>
    </row>
    <row r="82" spans="1:31">
      <c r="B82" s="7"/>
      <c r="C82" s="12" t="s">
        <v>24</v>
      </c>
      <c r="D82" s="12" t="s">
        <v>25</v>
      </c>
      <c r="E82" s="12" t="s">
        <v>26</v>
      </c>
      <c r="F82" s="12" t="s">
        <v>27</v>
      </c>
      <c r="G82" s="12" t="s">
        <v>28</v>
      </c>
      <c r="H82" s="12" t="s">
        <v>29</v>
      </c>
      <c r="I82" s="12" t="s">
        <v>24</v>
      </c>
      <c r="J82" s="12" t="s">
        <v>25</v>
      </c>
      <c r="K82" s="12" t="s">
        <v>30</v>
      </c>
      <c r="L82" s="12" t="s">
        <v>31</v>
      </c>
      <c r="M82" s="12" t="s">
        <v>24</v>
      </c>
      <c r="N82" s="12" t="s">
        <v>25</v>
      </c>
      <c r="O82" s="9"/>
      <c r="P82" s="9"/>
      <c r="Q82" s="9"/>
      <c r="R82" s="9"/>
      <c r="S82" s="52"/>
      <c r="T82" s="52"/>
      <c r="U82" s="52"/>
      <c r="V82" s="52"/>
      <c r="W82" s="52"/>
      <c r="X82" s="52"/>
      <c r="Y82" s="9"/>
      <c r="Z82" s="9"/>
      <c r="AA82" s="60"/>
      <c r="AB82" s="12"/>
      <c r="AC82" s="60"/>
      <c r="AD82" s="60"/>
    </row>
    <row r="83" spans="1:31">
      <c r="A83" s="46" t="s">
        <v>0</v>
      </c>
      <c r="B83" s="12">
        <v>11</v>
      </c>
      <c r="C83" s="12">
        <v>2653</v>
      </c>
      <c r="D83" s="12">
        <v>2146</v>
      </c>
      <c r="E83" s="12">
        <v>84</v>
      </c>
      <c r="F83" s="12">
        <v>85</v>
      </c>
      <c r="G83" s="12">
        <v>3012</v>
      </c>
      <c r="H83" s="12">
        <v>2312</v>
      </c>
      <c r="I83" s="7">
        <v>31.211764705882352</v>
      </c>
      <c r="J83" s="7">
        <v>25.547619047619047</v>
      </c>
      <c r="K83" s="7">
        <v>35.435294117647061</v>
      </c>
      <c r="L83" s="7">
        <v>27.523809523809526</v>
      </c>
      <c r="M83" s="61">
        <v>5.2848605577689245</v>
      </c>
      <c r="N83" s="61">
        <v>5.5692041522491351</v>
      </c>
      <c r="O83" s="12">
        <v>6</v>
      </c>
      <c r="P83" s="12">
        <v>6</v>
      </c>
      <c r="Q83" s="12">
        <v>3</v>
      </c>
      <c r="R83" s="12">
        <v>4</v>
      </c>
      <c r="S83" s="12">
        <v>13</v>
      </c>
      <c r="T83" s="12">
        <v>6</v>
      </c>
      <c r="U83" s="9">
        <v>6</v>
      </c>
      <c r="V83" s="9">
        <v>3</v>
      </c>
      <c r="W83" s="9">
        <v>13</v>
      </c>
      <c r="X83" s="9">
        <v>8</v>
      </c>
      <c r="Y83" s="9">
        <v>241.18181818181819</v>
      </c>
      <c r="Z83" s="9">
        <v>244</v>
      </c>
      <c r="AA83" s="60">
        <v>0.36788541274029402</v>
      </c>
      <c r="AB83" s="12">
        <v>49</v>
      </c>
      <c r="AC83" s="60">
        <v>0.11081794195250659</v>
      </c>
      <c r="AD83" s="60">
        <v>0.47870335469280062</v>
      </c>
      <c r="AE83" s="46"/>
    </row>
    <row r="84" spans="1:31">
      <c r="A84" s="46" t="s">
        <v>33</v>
      </c>
      <c r="B84" s="54">
        <v>7</v>
      </c>
      <c r="C84" s="12">
        <v>1662</v>
      </c>
      <c r="D84" s="12">
        <v>2155</v>
      </c>
      <c r="E84" s="12">
        <v>51</v>
      </c>
      <c r="F84" s="12">
        <v>62</v>
      </c>
      <c r="G84" s="9">
        <v>1691</v>
      </c>
      <c r="H84" s="12">
        <v>2071</v>
      </c>
      <c r="I84" s="7">
        <v>26.806451612903224</v>
      </c>
      <c r="J84" s="7">
        <v>42.254901960784316</v>
      </c>
      <c r="K84" s="7">
        <v>27.274193548387096</v>
      </c>
      <c r="L84" s="7">
        <v>40.607843137254903</v>
      </c>
      <c r="M84" s="61">
        <v>5.8971023063276169</v>
      </c>
      <c r="N84" s="61">
        <v>6.2433606953162721</v>
      </c>
      <c r="O84" s="12">
        <v>3</v>
      </c>
      <c r="P84" s="12">
        <v>5</v>
      </c>
      <c r="Q84" s="12">
        <v>2</v>
      </c>
      <c r="R84" s="12">
        <v>2</v>
      </c>
      <c r="S84" s="12">
        <v>8</v>
      </c>
      <c r="T84" s="12">
        <v>15</v>
      </c>
      <c r="U84" s="9">
        <v>2</v>
      </c>
      <c r="V84" s="9">
        <v>6</v>
      </c>
      <c r="W84" s="9">
        <v>8</v>
      </c>
      <c r="X84" s="9">
        <v>11</v>
      </c>
      <c r="Y84" s="9">
        <v>237.42857142857142</v>
      </c>
      <c r="Z84" s="9">
        <v>159</v>
      </c>
      <c r="AA84" s="60">
        <v>0.38267148014440433</v>
      </c>
      <c r="AB84" s="12">
        <v>39</v>
      </c>
      <c r="AC84" s="60">
        <v>0.1407942238267148</v>
      </c>
      <c r="AD84" s="60">
        <v>0.52346570397111913</v>
      </c>
      <c r="AE84" s="46"/>
    </row>
    <row r="85" spans="1:31">
      <c r="A85" s="46" t="s">
        <v>35</v>
      </c>
      <c r="B85" s="12">
        <v>9</v>
      </c>
      <c r="C85" s="12">
        <v>2583</v>
      </c>
      <c r="D85" s="12">
        <v>2210</v>
      </c>
      <c r="E85" s="12">
        <v>74</v>
      </c>
      <c r="F85" s="12">
        <v>74</v>
      </c>
      <c r="G85" s="12">
        <v>2517</v>
      </c>
      <c r="H85" s="12">
        <v>2371</v>
      </c>
      <c r="I85" s="7">
        <v>34.905405405405403</v>
      </c>
      <c r="J85" s="7">
        <v>29.864864864864863</v>
      </c>
      <c r="K85" s="7">
        <v>34.013513513513516</v>
      </c>
      <c r="L85" s="7">
        <v>32.04054054054054</v>
      </c>
      <c r="M85" s="61">
        <v>6.157330154946365</v>
      </c>
      <c r="N85" s="61">
        <v>5.592576971741881</v>
      </c>
      <c r="O85" s="12">
        <v>7</v>
      </c>
      <c r="P85" s="12">
        <v>8</v>
      </c>
      <c r="Q85" s="12">
        <v>8</v>
      </c>
      <c r="R85" s="12">
        <v>2</v>
      </c>
      <c r="S85" s="12">
        <v>5</v>
      </c>
      <c r="T85" s="12">
        <v>13</v>
      </c>
      <c r="U85" s="9">
        <v>6</v>
      </c>
      <c r="V85" s="9">
        <v>3</v>
      </c>
      <c r="W85" s="9">
        <v>10</v>
      </c>
      <c r="X85" s="9">
        <v>12</v>
      </c>
      <c r="Y85" s="9">
        <v>287</v>
      </c>
      <c r="Z85" s="9">
        <v>242</v>
      </c>
      <c r="AA85" s="60">
        <v>0.37475803329461865</v>
      </c>
      <c r="AB85" s="12">
        <v>66</v>
      </c>
      <c r="AC85" s="60">
        <v>0.15331010452961671</v>
      </c>
      <c r="AD85" s="60">
        <v>0.52806813782423534</v>
      </c>
      <c r="AE85" s="46"/>
    </row>
    <row r="86" spans="1:31">
      <c r="A86" s="55" t="s">
        <v>36</v>
      </c>
      <c r="B86" s="53">
        <v>8</v>
      </c>
      <c r="C86" s="9">
        <v>2035</v>
      </c>
      <c r="D86" s="9">
        <v>2010</v>
      </c>
      <c r="E86" s="9">
        <v>67</v>
      </c>
      <c r="F86" s="9">
        <v>50</v>
      </c>
      <c r="G86" s="9">
        <v>2009</v>
      </c>
      <c r="H86" s="9">
        <v>2158</v>
      </c>
      <c r="I86" s="7">
        <v>40.700000000000003</v>
      </c>
      <c r="J86" s="7">
        <v>30</v>
      </c>
      <c r="K86" s="7">
        <v>40.18</v>
      </c>
      <c r="L86" s="7">
        <v>32.208955223880594</v>
      </c>
      <c r="M86" s="61">
        <v>6.0776505724240923</v>
      </c>
      <c r="N86" s="61">
        <v>5.5885078776645036</v>
      </c>
      <c r="O86" s="9">
        <v>5</v>
      </c>
      <c r="P86" s="9">
        <v>5</v>
      </c>
      <c r="Q86" s="9">
        <v>5</v>
      </c>
      <c r="R86" s="9">
        <v>4</v>
      </c>
      <c r="S86" s="9">
        <v>6</v>
      </c>
      <c r="T86" s="9">
        <v>4</v>
      </c>
      <c r="U86" s="9">
        <v>2</v>
      </c>
      <c r="V86" s="9">
        <v>1</v>
      </c>
      <c r="W86" s="9">
        <v>12</v>
      </c>
      <c r="X86" s="9">
        <v>13</v>
      </c>
      <c r="Y86" s="9">
        <v>254.375</v>
      </c>
      <c r="Z86" s="9">
        <v>195</v>
      </c>
      <c r="AA86" s="60">
        <v>0.3832923832923833</v>
      </c>
      <c r="AB86" s="12">
        <v>38</v>
      </c>
      <c r="AC86" s="60">
        <v>0.11203931203931204</v>
      </c>
      <c r="AD86" s="60">
        <v>0.49533169533169535</v>
      </c>
      <c r="AE86" s="55"/>
    </row>
    <row r="87" spans="1:31">
      <c r="A87" s="55" t="s">
        <v>37</v>
      </c>
      <c r="B87" s="53">
        <v>7</v>
      </c>
      <c r="C87" s="9">
        <v>1451</v>
      </c>
      <c r="D87" s="9">
        <v>1848</v>
      </c>
      <c r="E87" s="9">
        <v>49</v>
      </c>
      <c r="F87" s="9">
        <v>47</v>
      </c>
      <c r="G87" s="9">
        <v>1634</v>
      </c>
      <c r="H87" s="9">
        <v>2025</v>
      </c>
      <c r="I87" s="7">
        <v>30.872340425531913</v>
      </c>
      <c r="J87" s="7">
        <v>37.714285714285715</v>
      </c>
      <c r="K87" s="7">
        <v>34.765957446808514</v>
      </c>
      <c r="L87" s="7">
        <v>41.326530612244895</v>
      </c>
      <c r="M87" s="61">
        <v>5.3280293757649941</v>
      </c>
      <c r="N87" s="61">
        <v>5.4755555555555553</v>
      </c>
      <c r="O87" s="9">
        <v>2</v>
      </c>
      <c r="P87" s="9">
        <v>5</v>
      </c>
      <c r="Q87" s="9">
        <v>1</v>
      </c>
      <c r="R87" s="9">
        <v>3</v>
      </c>
      <c r="S87" s="9">
        <v>8</v>
      </c>
      <c r="T87" s="9">
        <v>8</v>
      </c>
      <c r="U87" s="9">
        <v>1</v>
      </c>
      <c r="V87" s="9">
        <v>4</v>
      </c>
      <c r="W87" s="9">
        <v>9</v>
      </c>
      <c r="X87" s="9">
        <v>7</v>
      </c>
      <c r="Y87" s="9">
        <v>207.28571428571428</v>
      </c>
      <c r="Z87" s="9">
        <v>129</v>
      </c>
      <c r="AA87" s="60">
        <v>0.3556168159889731</v>
      </c>
      <c r="AB87" s="12">
        <v>22</v>
      </c>
      <c r="AC87" s="60">
        <v>9.0971743625086143E-2</v>
      </c>
      <c r="AD87" s="60">
        <v>0.44658855961405924</v>
      </c>
      <c r="AE87" s="42"/>
    </row>
    <row r="88" spans="1:31">
      <c r="A88" s="55" t="s">
        <v>38</v>
      </c>
      <c r="B88" s="12">
        <v>8</v>
      </c>
      <c r="C88" s="12">
        <v>2132</v>
      </c>
      <c r="D88" s="12">
        <v>2147</v>
      </c>
      <c r="E88" s="12">
        <v>61</v>
      </c>
      <c r="F88" s="12">
        <v>68</v>
      </c>
      <c r="G88" s="12">
        <v>2175</v>
      </c>
      <c r="H88" s="12">
        <v>2101</v>
      </c>
      <c r="I88" s="7">
        <v>31.352941176470587</v>
      </c>
      <c r="J88" s="7">
        <v>35.196721311475407</v>
      </c>
      <c r="K88" s="7">
        <v>31.985294117647058</v>
      </c>
      <c r="L88" s="7">
        <v>34.442622950819676</v>
      </c>
      <c r="M88" s="61">
        <v>5.881379310344828</v>
      </c>
      <c r="N88" s="61">
        <v>6.1313660161827697</v>
      </c>
      <c r="O88" s="12">
        <v>5</v>
      </c>
      <c r="P88" s="12">
        <v>6</v>
      </c>
      <c r="Q88" s="12">
        <v>1</v>
      </c>
      <c r="R88" s="12">
        <v>5</v>
      </c>
      <c r="S88" s="12">
        <v>12</v>
      </c>
      <c r="T88" s="12">
        <v>6</v>
      </c>
      <c r="U88" s="9">
        <v>3</v>
      </c>
      <c r="V88" s="9">
        <v>3</v>
      </c>
      <c r="W88" s="9">
        <v>10</v>
      </c>
      <c r="X88" s="9">
        <v>11</v>
      </c>
      <c r="Y88" s="9">
        <v>266.5</v>
      </c>
      <c r="Z88" s="9">
        <v>204</v>
      </c>
      <c r="AA88" s="60">
        <v>0.38273921200750471</v>
      </c>
      <c r="AB88" s="12">
        <v>42</v>
      </c>
      <c r="AC88" s="60">
        <v>0.11819887429643527</v>
      </c>
      <c r="AD88" s="60">
        <v>0.50093808630393999</v>
      </c>
      <c r="AE88" s="55"/>
    </row>
    <row r="89" spans="1:31" ht="14">
      <c r="A89" s="56" t="s">
        <v>32</v>
      </c>
      <c r="B89" s="57">
        <f t="shared" ref="B89:H89" si="48">SUM(B83:B88)</f>
        <v>50</v>
      </c>
      <c r="C89" s="57">
        <f t="shared" si="48"/>
        <v>12516</v>
      </c>
      <c r="D89" s="57">
        <f t="shared" si="48"/>
        <v>12516</v>
      </c>
      <c r="E89" s="57">
        <f t="shared" si="48"/>
        <v>386</v>
      </c>
      <c r="F89" s="57">
        <f t="shared" si="48"/>
        <v>386</v>
      </c>
      <c r="G89" s="57">
        <f t="shared" si="48"/>
        <v>13038</v>
      </c>
      <c r="H89" s="62">
        <f t="shared" si="48"/>
        <v>13038</v>
      </c>
      <c r="I89" s="63">
        <f t="shared" ref="I89" si="49">C89/F89</f>
        <v>32.424870466321245</v>
      </c>
      <c r="J89" s="63">
        <f t="shared" ref="J89" si="50">D89/E89</f>
        <v>32.424870466321245</v>
      </c>
      <c r="K89" s="63">
        <f t="shared" ref="K89" si="51">G89/F89</f>
        <v>33.777202072538863</v>
      </c>
      <c r="L89" s="63">
        <f t="shared" ref="L89" si="52">H89/E89</f>
        <v>33.777202072538863</v>
      </c>
      <c r="M89" s="63">
        <f t="shared" ref="M89:N89" si="53">C89/(G89/6)</f>
        <v>5.7597791072250342</v>
      </c>
      <c r="N89" s="63">
        <f t="shared" si="53"/>
        <v>5.7597791072250342</v>
      </c>
      <c r="O89" s="62">
        <f t="shared" ref="O89:X89" si="54">SUM(O83:O88)</f>
        <v>28</v>
      </c>
      <c r="P89" s="62">
        <f>SUM(P83:P88)</f>
        <v>35</v>
      </c>
      <c r="Q89" s="62">
        <f t="shared" si="54"/>
        <v>20</v>
      </c>
      <c r="R89" s="62">
        <f t="shared" si="54"/>
        <v>20</v>
      </c>
      <c r="S89" s="62">
        <f t="shared" si="54"/>
        <v>52</v>
      </c>
      <c r="T89" s="62">
        <f t="shared" si="54"/>
        <v>52</v>
      </c>
      <c r="U89" s="62">
        <f t="shared" si="54"/>
        <v>20</v>
      </c>
      <c r="V89" s="62">
        <f t="shared" si="54"/>
        <v>20</v>
      </c>
      <c r="W89" s="62">
        <f t="shared" si="54"/>
        <v>62</v>
      </c>
      <c r="X89" s="62">
        <f t="shared" si="54"/>
        <v>62</v>
      </c>
      <c r="Y89" s="64">
        <f t="shared" ref="Y89" si="55">C89/B89</f>
        <v>250.32</v>
      </c>
      <c r="Z89" s="62">
        <f>SUM(Z83:Z88)</f>
        <v>1173</v>
      </c>
      <c r="AA89" s="65">
        <f t="shared" ref="AA89" si="56">Z89*4/C89</f>
        <v>0.37488015340364333</v>
      </c>
      <c r="AB89" s="62">
        <f>SUM(AB83:AB88)</f>
        <v>256</v>
      </c>
      <c r="AC89" s="65">
        <f t="shared" ref="AC89" si="57">AB89*6/C89</f>
        <v>0.12272291466922339</v>
      </c>
      <c r="AD89" s="65">
        <f t="shared" ref="AD89" si="58">AA89+AC89</f>
        <v>0.49760306807286669</v>
      </c>
      <c r="AE89" s="42"/>
    </row>
    <row r="90" spans="1:31">
      <c r="B90" s="2" t="s">
        <v>1</v>
      </c>
      <c r="C90" s="3" t="s">
        <v>2</v>
      </c>
      <c r="D90" s="3" t="s">
        <v>2</v>
      </c>
      <c r="E90" s="4" t="s">
        <v>3</v>
      </c>
      <c r="F90" s="4" t="s">
        <v>4</v>
      </c>
      <c r="G90" s="3" t="s">
        <v>5</v>
      </c>
      <c r="H90" s="3" t="s">
        <v>5</v>
      </c>
      <c r="I90" s="3" t="s">
        <v>6</v>
      </c>
      <c r="J90" s="3" t="s">
        <v>6</v>
      </c>
      <c r="K90" s="3" t="s">
        <v>7</v>
      </c>
      <c r="L90" s="3" t="s">
        <v>7</v>
      </c>
      <c r="M90" s="3" t="s">
        <v>8</v>
      </c>
      <c r="N90" s="3" t="s">
        <v>8</v>
      </c>
      <c r="O90" s="5" t="s">
        <v>9</v>
      </c>
      <c r="P90" s="5" t="s">
        <v>10</v>
      </c>
      <c r="Q90" s="5" t="s">
        <v>11</v>
      </c>
      <c r="R90" s="5" t="s">
        <v>12</v>
      </c>
      <c r="S90" s="3" t="s">
        <v>13</v>
      </c>
      <c r="T90" s="3" t="s">
        <v>14</v>
      </c>
      <c r="U90" s="3" t="s">
        <v>15</v>
      </c>
      <c r="V90" s="3" t="s">
        <v>16</v>
      </c>
      <c r="W90" s="3" t="s">
        <v>17</v>
      </c>
      <c r="X90" s="3" t="s">
        <v>18</v>
      </c>
      <c r="Y90" s="3" t="s">
        <v>19</v>
      </c>
      <c r="Z90" s="2" t="s">
        <v>20</v>
      </c>
      <c r="AA90" s="2" t="s">
        <v>21</v>
      </c>
      <c r="AB90" s="2" t="s">
        <v>22</v>
      </c>
      <c r="AC90" s="2" t="s">
        <v>21</v>
      </c>
      <c r="AD90" s="2" t="s">
        <v>23</v>
      </c>
      <c r="AE90" s="42"/>
    </row>
    <row r="91" spans="1:3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>
      <c r="B92" s="58" t="s">
        <v>39</v>
      </c>
      <c r="C92" s="58" t="s">
        <v>2</v>
      </c>
      <c r="D92" s="58" t="s">
        <v>40</v>
      </c>
      <c r="E92" s="58" t="s">
        <v>41</v>
      </c>
      <c r="F92" s="58" t="s">
        <v>42</v>
      </c>
      <c r="G92" s="59">
        <v>200</v>
      </c>
      <c r="H92" s="75">
        <v>250</v>
      </c>
      <c r="I92" s="76" t="s">
        <v>6</v>
      </c>
      <c r="J92" s="76" t="s">
        <v>6</v>
      </c>
      <c r="K92" s="76" t="s">
        <v>7</v>
      </c>
      <c r="L92" s="77" t="s">
        <v>7</v>
      </c>
      <c r="M92" s="77" t="s">
        <v>8</v>
      </c>
      <c r="N92" s="76" t="s">
        <v>8</v>
      </c>
    </row>
    <row r="93" spans="1:31">
      <c r="I93" s="11" t="s">
        <v>24</v>
      </c>
      <c r="J93" s="11" t="s">
        <v>25</v>
      </c>
      <c r="K93" s="11" t="s">
        <v>30</v>
      </c>
      <c r="L93" s="11" t="s">
        <v>31</v>
      </c>
      <c r="M93" s="11" t="s">
        <v>24</v>
      </c>
      <c r="N93" s="11" t="s">
        <v>25</v>
      </c>
    </row>
    <row r="94" spans="1:31">
      <c r="I94" s="78">
        <v>31.211764705882352</v>
      </c>
      <c r="J94" s="78">
        <v>25.547619047619047</v>
      </c>
      <c r="K94" s="78">
        <v>35.435294117647061</v>
      </c>
      <c r="L94" s="78">
        <v>27.523809523809526</v>
      </c>
      <c r="M94" s="78">
        <v>5.2848605577689245</v>
      </c>
      <c r="N94" s="78">
        <v>5.5692041522491351</v>
      </c>
    </row>
    <row r="95" spans="1:31">
      <c r="I95" s="78">
        <v>26.806451612903224</v>
      </c>
      <c r="J95" s="78">
        <v>42.254901960784316</v>
      </c>
      <c r="K95" s="78">
        <v>27.274193548387096</v>
      </c>
      <c r="L95" s="78">
        <v>40.607843137254903</v>
      </c>
      <c r="M95" s="78">
        <v>5.8971023063276169</v>
      </c>
      <c r="N95" s="78">
        <v>6.2433606953162721</v>
      </c>
    </row>
    <row r="96" spans="1:31">
      <c r="I96" s="78">
        <v>34.905405405405403</v>
      </c>
      <c r="J96" s="78">
        <v>29.864864864864863</v>
      </c>
      <c r="K96" s="78">
        <v>34.013513513513516</v>
      </c>
      <c r="L96" s="78">
        <v>32.04054054054054</v>
      </c>
      <c r="M96" s="78">
        <v>6.157330154946365</v>
      </c>
      <c r="N96" s="78">
        <v>5.592576971741881</v>
      </c>
    </row>
    <row r="97" spans="9:14">
      <c r="I97" s="78">
        <v>40.700000000000003</v>
      </c>
      <c r="J97" s="78">
        <v>30</v>
      </c>
      <c r="K97" s="78">
        <v>40.18</v>
      </c>
      <c r="L97" s="78">
        <v>32.208955223880594</v>
      </c>
      <c r="M97" s="78">
        <v>6.0776505724240923</v>
      </c>
      <c r="N97" s="78">
        <v>5.5885078776645036</v>
      </c>
    </row>
    <row r="98" spans="9:14">
      <c r="I98" s="78">
        <v>30.872340425531913</v>
      </c>
      <c r="J98" s="78">
        <v>37.714285714285715</v>
      </c>
      <c r="K98" s="78">
        <v>34.765957446808514</v>
      </c>
      <c r="L98" s="78">
        <v>41.326530612244895</v>
      </c>
      <c r="M98" s="78">
        <v>5.3280293757649941</v>
      </c>
      <c r="N98" s="78">
        <v>5.4755555555555553</v>
      </c>
    </row>
    <row r="99" spans="9:14">
      <c r="I99" s="78">
        <v>31.352941176470587</v>
      </c>
      <c r="J99" s="78">
        <v>35.196721311475407</v>
      </c>
      <c r="K99" s="78">
        <v>31.985294117647058</v>
      </c>
      <c r="L99" s="78">
        <v>34.442622950819676</v>
      </c>
      <c r="M99" s="78">
        <v>5.881379310344828</v>
      </c>
      <c r="N99" s="78">
        <v>6.1313660161827697</v>
      </c>
    </row>
    <row r="100" spans="9:14">
      <c r="I100" s="78">
        <v>32.424870466321245</v>
      </c>
      <c r="J100" s="78">
        <v>32.424870466321245</v>
      </c>
      <c r="K100" s="78">
        <v>33.777202072538863</v>
      </c>
      <c r="L100" s="78">
        <v>33.777202072538863</v>
      </c>
      <c r="M100" s="78">
        <v>5.7597791072250342</v>
      </c>
      <c r="N100" s="78">
        <v>5.7597791072250342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2013-02-26T09:11:03Z</dcterms:created>
  <dcterms:modified xsi:type="dcterms:W3CDTF">2018-12-07T00:11:31Z</dcterms:modified>
</cp:coreProperties>
</file>