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10" windowWidth="1914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95" i="1"/>
  <c r="AE29"/>
  <c r="AE71"/>
  <c r="P95" l="1"/>
  <c r="O14"/>
  <c r="O95"/>
  <c r="AE85" l="1"/>
  <c r="AC85"/>
  <c r="AE95"/>
  <c r="AC95"/>
  <c r="R85"/>
  <c r="S85"/>
  <c r="T85"/>
  <c r="U85"/>
  <c r="V85"/>
  <c r="W85"/>
  <c r="X85"/>
  <c r="Y85"/>
  <c r="Z85"/>
  <c r="C85"/>
  <c r="D85"/>
  <c r="E85"/>
  <c r="F85"/>
  <c r="G85"/>
  <c r="H85"/>
  <c r="S43"/>
  <c r="T43"/>
  <c r="U43"/>
  <c r="V43"/>
  <c r="W43"/>
  <c r="X43"/>
  <c r="Y43"/>
  <c r="Z43"/>
  <c r="AA43"/>
  <c r="C43"/>
  <c r="D43"/>
  <c r="E43"/>
  <c r="F43"/>
  <c r="G43"/>
  <c r="H43"/>
  <c r="P14" l="1"/>
  <c r="S14"/>
  <c r="T14"/>
  <c r="U14"/>
  <c r="V14"/>
  <c r="W14"/>
  <c r="X14"/>
  <c r="Y14"/>
  <c r="Z14"/>
  <c r="AA14"/>
  <c r="B14"/>
  <c r="C14"/>
  <c r="D14"/>
  <c r="E14"/>
  <c r="F14"/>
  <c r="G14"/>
  <c r="H14"/>
  <c r="AG18" l="1"/>
  <c r="AF18"/>
  <c r="AD18"/>
  <c r="AB18"/>
  <c r="N18"/>
  <c r="M18"/>
  <c r="L18"/>
  <c r="K18"/>
  <c r="J18"/>
  <c r="I18"/>
  <c r="AD33" l="1"/>
  <c r="AA95"/>
  <c r="Z95"/>
  <c r="Y95"/>
  <c r="X95"/>
  <c r="W95"/>
  <c r="V95"/>
  <c r="U95"/>
  <c r="T95"/>
  <c r="S95"/>
  <c r="R95"/>
  <c r="Q95"/>
  <c r="H95"/>
  <c r="G95"/>
  <c r="F95"/>
  <c r="E95"/>
  <c r="D95"/>
  <c r="B95"/>
  <c r="AA85"/>
  <c r="AF85"/>
  <c r="B85"/>
  <c r="AF84"/>
  <c r="AD84"/>
  <c r="AB84"/>
  <c r="N84"/>
  <c r="M84"/>
  <c r="L84"/>
  <c r="K84"/>
  <c r="J84"/>
  <c r="I84"/>
  <c r="AF83"/>
  <c r="AG83" s="1"/>
  <c r="AD83"/>
  <c r="AB83"/>
  <c r="N83"/>
  <c r="M83"/>
  <c r="L83"/>
  <c r="K83"/>
  <c r="J83"/>
  <c r="I83"/>
  <c r="AF82"/>
  <c r="AD82"/>
  <c r="AB82"/>
  <c r="N82"/>
  <c r="M82"/>
  <c r="L82"/>
  <c r="K82"/>
  <c r="J82"/>
  <c r="I82"/>
  <c r="AF81"/>
  <c r="AD81"/>
  <c r="AB81"/>
  <c r="N81"/>
  <c r="M81"/>
  <c r="L81"/>
  <c r="K81"/>
  <c r="J81"/>
  <c r="I81"/>
  <c r="AF80"/>
  <c r="AD80"/>
  <c r="AB80"/>
  <c r="N80"/>
  <c r="M80"/>
  <c r="L80"/>
  <c r="K80"/>
  <c r="J80"/>
  <c r="I80"/>
  <c r="AF79"/>
  <c r="AD79"/>
  <c r="AB79"/>
  <c r="N79"/>
  <c r="M79"/>
  <c r="L79"/>
  <c r="K79"/>
  <c r="J79"/>
  <c r="I79"/>
  <c r="AF78"/>
  <c r="AB78"/>
  <c r="N78"/>
  <c r="M78"/>
  <c r="L78"/>
  <c r="K78"/>
  <c r="J78"/>
  <c r="I78"/>
  <c r="AF77"/>
  <c r="AD77"/>
  <c r="AB77"/>
  <c r="N77"/>
  <c r="M77"/>
  <c r="L77"/>
  <c r="K77"/>
  <c r="J77"/>
  <c r="I77"/>
  <c r="AF76"/>
  <c r="AD76"/>
  <c r="AB76"/>
  <c r="N76"/>
  <c r="M76"/>
  <c r="L76"/>
  <c r="K76"/>
  <c r="J76"/>
  <c r="I76"/>
  <c r="AF75"/>
  <c r="AD75"/>
  <c r="AB75"/>
  <c r="N75"/>
  <c r="M75"/>
  <c r="K75"/>
  <c r="J75"/>
  <c r="I75"/>
  <c r="AC71"/>
  <c r="AA71"/>
  <c r="Z71"/>
  <c r="Y71"/>
  <c r="X71"/>
  <c r="W71"/>
  <c r="V71"/>
  <c r="U71"/>
  <c r="T71"/>
  <c r="S71"/>
  <c r="R71"/>
  <c r="Q71"/>
  <c r="P71"/>
  <c r="O71"/>
  <c r="H71"/>
  <c r="G71"/>
  <c r="F71"/>
  <c r="E71"/>
  <c r="D71"/>
  <c r="C71"/>
  <c r="B71"/>
  <c r="AF70"/>
  <c r="AD70"/>
  <c r="AB70"/>
  <c r="N70"/>
  <c r="M70"/>
  <c r="L70"/>
  <c r="K70"/>
  <c r="J70"/>
  <c r="I70"/>
  <c r="AF69"/>
  <c r="AD69"/>
  <c r="AB69"/>
  <c r="N69"/>
  <c r="M69"/>
  <c r="L69"/>
  <c r="K69"/>
  <c r="J69"/>
  <c r="I69"/>
  <c r="AF68"/>
  <c r="AD68"/>
  <c r="AB68"/>
  <c r="N68"/>
  <c r="M68"/>
  <c r="L68"/>
  <c r="K68"/>
  <c r="J68"/>
  <c r="I68"/>
  <c r="AF67"/>
  <c r="AD67"/>
  <c r="AG67" s="1"/>
  <c r="AB67"/>
  <c r="N67"/>
  <c r="M67"/>
  <c r="L67"/>
  <c r="K67"/>
  <c r="J67"/>
  <c r="I67"/>
  <c r="AF66"/>
  <c r="AD66"/>
  <c r="AB66"/>
  <c r="N66"/>
  <c r="M66"/>
  <c r="L66"/>
  <c r="K66"/>
  <c r="J66"/>
  <c r="I66"/>
  <c r="AF65"/>
  <c r="AD65"/>
  <c r="AB65"/>
  <c r="N65"/>
  <c r="M65"/>
  <c r="L65"/>
  <c r="K65"/>
  <c r="J65"/>
  <c r="I65"/>
  <c r="AF64"/>
  <c r="AG64" s="1"/>
  <c r="AD64"/>
  <c r="AB64"/>
  <c r="N64"/>
  <c r="M64"/>
  <c r="L64"/>
  <c r="K64"/>
  <c r="J64"/>
  <c r="I64"/>
  <c r="AF63"/>
  <c r="AG63" s="1"/>
  <c r="AB63"/>
  <c r="N63"/>
  <c r="M63"/>
  <c r="L63"/>
  <c r="K63"/>
  <c r="J63"/>
  <c r="I63"/>
  <c r="AF62"/>
  <c r="AD62"/>
  <c r="AB62"/>
  <c r="N62"/>
  <c r="M62"/>
  <c r="L62"/>
  <c r="K62"/>
  <c r="J62"/>
  <c r="I62"/>
  <c r="AF61"/>
  <c r="AD61"/>
  <c r="AB61"/>
  <c r="N61"/>
  <c r="M61"/>
  <c r="L61"/>
  <c r="K61"/>
  <c r="J61"/>
  <c r="I61"/>
  <c r="AE57"/>
  <c r="AC57"/>
  <c r="AA57"/>
  <c r="Z57"/>
  <c r="Y57"/>
  <c r="X57"/>
  <c r="W57"/>
  <c r="V57"/>
  <c r="U57"/>
  <c r="T57"/>
  <c r="S57"/>
  <c r="R57"/>
  <c r="Q57"/>
  <c r="P57"/>
  <c r="O57"/>
  <c r="H57"/>
  <c r="G57"/>
  <c r="F57"/>
  <c r="E57"/>
  <c r="D57"/>
  <c r="C57"/>
  <c r="B57"/>
  <c r="AF56"/>
  <c r="AD56"/>
  <c r="AB56"/>
  <c r="N56"/>
  <c r="M56"/>
  <c r="L56"/>
  <c r="K56"/>
  <c r="J56"/>
  <c r="I56"/>
  <c r="AF55"/>
  <c r="AD55"/>
  <c r="AB55"/>
  <c r="N55"/>
  <c r="M55"/>
  <c r="L55"/>
  <c r="K55"/>
  <c r="J55"/>
  <c r="I55"/>
  <c r="AF54"/>
  <c r="AD54"/>
  <c r="AB54"/>
  <c r="N54"/>
  <c r="M54"/>
  <c r="L54"/>
  <c r="K54"/>
  <c r="J54"/>
  <c r="I54"/>
  <c r="AF53"/>
  <c r="AD53"/>
  <c r="AB53"/>
  <c r="N53"/>
  <c r="M53"/>
  <c r="L53"/>
  <c r="K53"/>
  <c r="J53"/>
  <c r="I53"/>
  <c r="AF52"/>
  <c r="AD52"/>
  <c r="AB52"/>
  <c r="N52"/>
  <c r="M52"/>
  <c r="L52"/>
  <c r="K52"/>
  <c r="J52"/>
  <c r="I52"/>
  <c r="AF51"/>
  <c r="AG51" s="1"/>
  <c r="AB51"/>
  <c r="N51"/>
  <c r="M51"/>
  <c r="L51"/>
  <c r="K51"/>
  <c r="J51"/>
  <c r="I51"/>
  <c r="AF50"/>
  <c r="AD50"/>
  <c r="AB50"/>
  <c r="N50"/>
  <c r="M50"/>
  <c r="L50"/>
  <c r="K50"/>
  <c r="J50"/>
  <c r="I50"/>
  <c r="AF49"/>
  <c r="AD49"/>
  <c r="AB49"/>
  <c r="N49"/>
  <c r="M49"/>
  <c r="L49"/>
  <c r="K49"/>
  <c r="J49"/>
  <c r="I49"/>
  <c r="AF48"/>
  <c r="AD48"/>
  <c r="AB48"/>
  <c r="N48"/>
  <c r="M48"/>
  <c r="L48"/>
  <c r="K48"/>
  <c r="J48"/>
  <c r="I48"/>
  <c r="AG47"/>
  <c r="AF47"/>
  <c r="AD47"/>
  <c r="AB47"/>
  <c r="N47"/>
  <c r="M47"/>
  <c r="L47"/>
  <c r="K47"/>
  <c r="J47"/>
  <c r="I47"/>
  <c r="AE43"/>
  <c r="AC43"/>
  <c r="R43"/>
  <c r="Q43"/>
  <c r="P43"/>
  <c r="O43"/>
  <c r="B43"/>
  <c r="AF42"/>
  <c r="AD42"/>
  <c r="AB42"/>
  <c r="M42"/>
  <c r="L42"/>
  <c r="K42"/>
  <c r="J42"/>
  <c r="N42" s="1"/>
  <c r="I42"/>
  <c r="AF41"/>
  <c r="AD41"/>
  <c r="AB41"/>
  <c r="M41"/>
  <c r="L41"/>
  <c r="K41"/>
  <c r="J41"/>
  <c r="N41" s="1"/>
  <c r="I41"/>
  <c r="AF40"/>
  <c r="AD40"/>
  <c r="AB40"/>
  <c r="N40"/>
  <c r="M40"/>
  <c r="L40"/>
  <c r="K40"/>
  <c r="J40"/>
  <c r="I40"/>
  <c r="AF39"/>
  <c r="AD39"/>
  <c r="AB39"/>
  <c r="N39"/>
  <c r="M39"/>
  <c r="L39"/>
  <c r="K39"/>
  <c r="J39"/>
  <c r="I39"/>
  <c r="AF38"/>
  <c r="AD38"/>
  <c r="AB38"/>
  <c r="N38"/>
  <c r="M38"/>
  <c r="L38"/>
  <c r="K38"/>
  <c r="J38"/>
  <c r="I38"/>
  <c r="AF37"/>
  <c r="AD37"/>
  <c r="AB37"/>
  <c r="N37"/>
  <c r="M37"/>
  <c r="L37"/>
  <c r="K37"/>
  <c r="J37"/>
  <c r="I37"/>
  <c r="AF36"/>
  <c r="AD36"/>
  <c r="AB36"/>
  <c r="N36"/>
  <c r="M36"/>
  <c r="L36"/>
  <c r="K36"/>
  <c r="J36"/>
  <c r="I36"/>
  <c r="AF35"/>
  <c r="AD35"/>
  <c r="AB35"/>
  <c r="N35"/>
  <c r="M35"/>
  <c r="L35"/>
  <c r="K35"/>
  <c r="J35"/>
  <c r="I35"/>
  <c r="AF34"/>
  <c r="AD34"/>
  <c r="AB34"/>
  <c r="N34"/>
  <c r="M34"/>
  <c r="L34"/>
  <c r="K34"/>
  <c r="J34"/>
  <c r="I34"/>
  <c r="AC29"/>
  <c r="AA29"/>
  <c r="Z29"/>
  <c r="Y29"/>
  <c r="X29"/>
  <c r="W29"/>
  <c r="V29"/>
  <c r="U29"/>
  <c r="T29"/>
  <c r="S29"/>
  <c r="R29"/>
  <c r="Q29"/>
  <c r="P29"/>
  <c r="O29"/>
  <c r="H29"/>
  <c r="G29"/>
  <c r="F29"/>
  <c r="E29"/>
  <c r="D29"/>
  <c r="C29"/>
  <c r="B29"/>
  <c r="AF28"/>
  <c r="AD28"/>
  <c r="AB28"/>
  <c r="N28"/>
  <c r="M28"/>
  <c r="L28"/>
  <c r="K28"/>
  <c r="J28"/>
  <c r="I28"/>
  <c r="AF27"/>
  <c r="AD27"/>
  <c r="AB27"/>
  <c r="N27"/>
  <c r="M27"/>
  <c r="L27"/>
  <c r="K27"/>
  <c r="J27"/>
  <c r="I27"/>
  <c r="AF26"/>
  <c r="AD26"/>
  <c r="AB26"/>
  <c r="N26"/>
  <c r="M26"/>
  <c r="L26"/>
  <c r="K26"/>
  <c r="J26"/>
  <c r="I26"/>
  <c r="AF25"/>
  <c r="AD25"/>
  <c r="AB25"/>
  <c r="N25"/>
  <c r="M25"/>
  <c r="L25"/>
  <c r="K25"/>
  <c r="J25"/>
  <c r="I25"/>
  <c r="AF24"/>
  <c r="AD24"/>
  <c r="AB24"/>
  <c r="N24"/>
  <c r="M24"/>
  <c r="L24"/>
  <c r="K24"/>
  <c r="J24"/>
  <c r="I24"/>
  <c r="AF23"/>
  <c r="AD23"/>
  <c r="AB23"/>
  <c r="N23"/>
  <c r="M23"/>
  <c r="L23"/>
  <c r="K23"/>
  <c r="J23"/>
  <c r="I23"/>
  <c r="AF22"/>
  <c r="AD22"/>
  <c r="AB22"/>
  <c r="N22"/>
  <c r="M22"/>
  <c r="L22"/>
  <c r="K22"/>
  <c r="J22"/>
  <c r="I22"/>
  <c r="AF21"/>
  <c r="AD21"/>
  <c r="AB21"/>
  <c r="N21"/>
  <c r="M21"/>
  <c r="L21"/>
  <c r="K21"/>
  <c r="J21"/>
  <c r="I21"/>
  <c r="AF20"/>
  <c r="AD20"/>
  <c r="AB20"/>
  <c r="N20"/>
  <c r="M20"/>
  <c r="L20"/>
  <c r="K20"/>
  <c r="J20"/>
  <c r="I20"/>
  <c r="AF19"/>
  <c r="AD19"/>
  <c r="AB19"/>
  <c r="N19"/>
  <c r="M19"/>
  <c r="L19"/>
  <c r="K19"/>
  <c r="J19"/>
  <c r="I19"/>
  <c r="AF33"/>
  <c r="AB33"/>
  <c r="N33"/>
  <c r="M33"/>
  <c r="L33"/>
  <c r="K33"/>
  <c r="J33"/>
  <c r="I33"/>
  <c r="AE14"/>
  <c r="AC14"/>
  <c r="AF13"/>
  <c r="AD13"/>
  <c r="AB13"/>
  <c r="N13"/>
  <c r="M13"/>
  <c r="L13"/>
  <c r="K13"/>
  <c r="J13"/>
  <c r="I13"/>
  <c r="AF12"/>
  <c r="AB12"/>
  <c r="N12"/>
  <c r="M12"/>
  <c r="L12"/>
  <c r="K12"/>
  <c r="J12"/>
  <c r="I12"/>
  <c r="AF11"/>
  <c r="AD11"/>
  <c r="AB11"/>
  <c r="N11"/>
  <c r="M11"/>
  <c r="L11"/>
  <c r="K11"/>
  <c r="J11"/>
  <c r="I11"/>
  <c r="AF10"/>
  <c r="AG10" s="1"/>
  <c r="AD10"/>
  <c r="AB10"/>
  <c r="N10"/>
  <c r="M10"/>
  <c r="L10"/>
  <c r="K10"/>
  <c r="J10"/>
  <c r="I10"/>
  <c r="AF9"/>
  <c r="AD9"/>
  <c r="AB9"/>
  <c r="N9"/>
  <c r="M9"/>
  <c r="L9"/>
  <c r="K9"/>
  <c r="J9"/>
  <c r="I9"/>
  <c r="AF8"/>
  <c r="AD8"/>
  <c r="AB8"/>
  <c r="N8"/>
  <c r="M8"/>
  <c r="L8"/>
  <c r="K8"/>
  <c r="J8"/>
  <c r="I8"/>
  <c r="AF7"/>
  <c r="AD7"/>
  <c r="AB7"/>
  <c r="N7"/>
  <c r="M7"/>
  <c r="L7"/>
  <c r="K7"/>
  <c r="J7"/>
  <c r="I7"/>
  <c r="AF6"/>
  <c r="AD6"/>
  <c r="AB6"/>
  <c r="N6"/>
  <c r="M6"/>
  <c r="L6"/>
  <c r="K6"/>
  <c r="J6"/>
  <c r="I6"/>
  <c r="AF5"/>
  <c r="AD5"/>
  <c r="AB5"/>
  <c r="N5"/>
  <c r="M5"/>
  <c r="L5"/>
  <c r="K5"/>
  <c r="J5"/>
  <c r="I5"/>
  <c r="AF4"/>
  <c r="AD4"/>
  <c r="AB4"/>
  <c r="N4"/>
  <c r="M4"/>
  <c r="L4"/>
  <c r="K4"/>
  <c r="J4"/>
  <c r="I4"/>
  <c r="AF3"/>
  <c r="AD3"/>
  <c r="AB3"/>
  <c r="N3"/>
  <c r="M3"/>
  <c r="L3"/>
  <c r="K3"/>
  <c r="J3"/>
  <c r="I3"/>
  <c r="AG70" l="1"/>
  <c r="K57"/>
  <c r="AG79"/>
  <c r="AG7"/>
  <c r="K43"/>
  <c r="L14"/>
  <c r="AB71"/>
  <c r="AD71"/>
  <c r="AG50"/>
  <c r="AG35"/>
  <c r="AB85"/>
  <c r="AG34"/>
  <c r="N14"/>
  <c r="N71"/>
  <c r="L71"/>
  <c r="K71"/>
  <c r="AB57"/>
  <c r="AF29"/>
  <c r="AF95"/>
  <c r="AD95"/>
  <c r="M14"/>
  <c r="AB14"/>
  <c r="AD14"/>
  <c r="M43"/>
  <c r="AG24"/>
  <c r="L43"/>
  <c r="N43"/>
  <c r="AG33"/>
  <c r="M29"/>
  <c r="I29"/>
  <c r="AD29"/>
  <c r="J95"/>
  <c r="L95"/>
  <c r="K95"/>
  <c r="L85"/>
  <c r="J85"/>
  <c r="AB95"/>
  <c r="I95"/>
  <c r="AG78"/>
  <c r="AG76"/>
  <c r="AG84"/>
  <c r="AG75"/>
  <c r="AG81"/>
  <c r="AG80"/>
  <c r="AG77"/>
  <c r="AG82"/>
  <c r="I85"/>
  <c r="AD85"/>
  <c r="AG85" s="1"/>
  <c r="K85"/>
  <c r="AG65"/>
  <c r="AG62"/>
  <c r="AG68"/>
  <c r="AG61"/>
  <c r="I71"/>
  <c r="AG66"/>
  <c r="M71"/>
  <c r="AF71"/>
  <c r="AG69"/>
  <c r="AG48"/>
  <c r="AG55"/>
  <c r="AG54"/>
  <c r="AG53"/>
  <c r="AG52"/>
  <c r="AF57"/>
  <c r="AG56"/>
  <c r="N57"/>
  <c r="AD57"/>
  <c r="I57"/>
  <c r="AG49"/>
  <c r="J57"/>
  <c r="AG42"/>
  <c r="AG39"/>
  <c r="AG38"/>
  <c r="AG41"/>
  <c r="AF43"/>
  <c r="AG37"/>
  <c r="AD43"/>
  <c r="AG36"/>
  <c r="AB43"/>
  <c r="AG40"/>
  <c r="AG27"/>
  <c r="AG20"/>
  <c r="AG19"/>
  <c r="AG26"/>
  <c r="AG23"/>
  <c r="AG22"/>
  <c r="AG28"/>
  <c r="N29"/>
  <c r="AG21"/>
  <c r="J29"/>
  <c r="AG25"/>
  <c r="AB29"/>
  <c r="AG6"/>
  <c r="AG3"/>
  <c r="AG9"/>
  <c r="AG12"/>
  <c r="AG11"/>
  <c r="AG5"/>
  <c r="J14"/>
  <c r="AG4"/>
  <c r="I14"/>
  <c r="AF14"/>
  <c r="AG13"/>
  <c r="AG8"/>
  <c r="K14"/>
  <c r="I43"/>
  <c r="M57"/>
  <c r="J71"/>
  <c r="N85"/>
  <c r="N95"/>
  <c r="L29"/>
  <c r="L57"/>
  <c r="M85"/>
  <c r="M95"/>
  <c r="K29"/>
  <c r="L75"/>
  <c r="J43"/>
  <c r="AG71" l="1"/>
  <c r="AG43"/>
  <c r="AG29"/>
  <c r="AG95"/>
  <c r="AG14"/>
  <c r="AG57"/>
</calcChain>
</file>

<file path=xl/sharedStrings.xml><?xml version="1.0" encoding="utf-8"?>
<sst xmlns="http://schemas.openxmlformats.org/spreadsheetml/2006/main" count="396" uniqueCount="42">
  <si>
    <t>C</t>
  </si>
  <si>
    <t>Ins</t>
  </si>
  <si>
    <t>Runs</t>
  </si>
  <si>
    <t xml:space="preserve">Wkts </t>
  </si>
  <si>
    <t>Wkts</t>
  </si>
  <si>
    <t xml:space="preserve">Balls </t>
  </si>
  <si>
    <t>R/W</t>
  </si>
  <si>
    <t>S/R</t>
  </si>
  <si>
    <t>R/O</t>
  </si>
  <si>
    <t>Bat 1</t>
  </si>
  <si>
    <t>Bat 2</t>
  </si>
  <si>
    <t>400+</t>
  </si>
  <si>
    <t>300+</t>
  </si>
  <si>
    <t>250+</t>
  </si>
  <si>
    <t xml:space="preserve">100 part </t>
  </si>
  <si>
    <t xml:space="preserve">50 part </t>
  </si>
  <si>
    <t>r/inns</t>
  </si>
  <si>
    <t>Fours</t>
  </si>
  <si>
    <t>% of runs</t>
  </si>
  <si>
    <t>Sixes</t>
  </si>
  <si>
    <t>Total%</t>
  </si>
  <si>
    <t>For</t>
  </si>
  <si>
    <t>Against</t>
  </si>
  <si>
    <t>taken</t>
  </si>
  <si>
    <t>lost</t>
  </si>
  <si>
    <t>faced</t>
  </si>
  <si>
    <t>bowled</t>
  </si>
  <si>
    <t>Lost</t>
  </si>
  <si>
    <t>Taken</t>
  </si>
  <si>
    <t>for</t>
  </si>
  <si>
    <t>agn</t>
  </si>
  <si>
    <t>Total</t>
  </si>
  <si>
    <t>CD</t>
  </si>
  <si>
    <t>ND</t>
  </si>
  <si>
    <t>O</t>
  </si>
  <si>
    <t>W</t>
  </si>
  <si>
    <t>A</t>
  </si>
  <si>
    <t>Cent</t>
  </si>
  <si>
    <t>D/L</t>
  </si>
  <si>
    <t>rain</t>
  </si>
  <si>
    <t>2 mts abd</t>
  </si>
  <si>
    <t>o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</si>
</sst>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9"/>
      <name val="Calibri"/>
      <family val="2"/>
      <scheme val="minor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9"/>
      <name val="Times New Roman"/>
      <family val="1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u/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8"/>
      <name val="Arial"/>
      <family val="2"/>
    </font>
    <font>
      <u/>
      <sz val="8"/>
      <name val="Arial"/>
      <family val="2"/>
    </font>
    <font>
      <b/>
      <u/>
      <sz val="8"/>
      <color theme="1"/>
      <name val="Arial"/>
      <family val="2"/>
    </font>
    <font>
      <b/>
      <u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1" fontId="3" fillId="0" borderId="1" xfId="0" applyNumberFormat="1" applyFont="1" applyFill="1" applyBorder="1" applyAlignment="1">
      <alignment horizontal="center"/>
    </xf>
    <xf numFmtId="10" fontId="3" fillId="0" borderId="1" xfId="0" applyNumberFormat="1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10" fontId="7" fillId="2" borderId="1" xfId="0" applyNumberFormat="1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0" fillId="0" borderId="0" xfId="0" applyFont="1"/>
    <xf numFmtId="1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2" fillId="0" borderId="1" xfId="0" applyFont="1" applyFill="1" applyBorder="1" applyAlignment="1">
      <alignment horizontal="center"/>
    </xf>
    <xf numFmtId="0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3" fillId="0" borderId="2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0" fillId="0" borderId="0" xfId="0" applyBorder="1"/>
    <xf numFmtId="0" fontId="16" fillId="0" borderId="0" xfId="0" applyFont="1" applyBorder="1"/>
    <xf numFmtId="2" fontId="3" fillId="0" borderId="0" xfId="0" applyNumberFormat="1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17" fillId="0" borderId="0" xfId="0" applyFont="1"/>
    <xf numFmtId="0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0" fontId="7" fillId="0" borderId="1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NumberFormat="1" applyFont="1" applyBorder="1" applyAlignment="1">
      <alignment horizontal="center"/>
    </xf>
    <xf numFmtId="0" fontId="19" fillId="0" borderId="1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0"/>
  <sheetViews>
    <sheetView tabSelected="1" topLeftCell="A82" workbookViewId="0">
      <selection activeCell="T103" sqref="T103"/>
    </sheetView>
  </sheetViews>
  <sheetFormatPr defaultRowHeight="14.5"/>
  <cols>
    <col min="1" max="1" width="4.90625" customWidth="1"/>
    <col min="2" max="2" width="3.7265625" customWidth="1"/>
    <col min="3" max="3" width="5.36328125" customWidth="1"/>
    <col min="4" max="4" width="6.26953125" customWidth="1"/>
    <col min="5" max="5" width="5.26953125" customWidth="1"/>
    <col min="6" max="6" width="4.90625" customWidth="1"/>
    <col min="7" max="7" width="5.26953125" customWidth="1"/>
    <col min="8" max="8" width="6" customWidth="1"/>
    <col min="9" max="9" width="4.7265625" customWidth="1"/>
    <col min="10" max="10" width="6.08984375" customWidth="1"/>
    <col min="11" max="11" width="5.7265625" customWidth="1"/>
    <col min="12" max="12" width="6" customWidth="1"/>
    <col min="13" max="13" width="5.1796875" customWidth="1"/>
    <col min="14" max="14" width="6.90625" customWidth="1"/>
    <col min="15" max="15" width="4" customWidth="1"/>
    <col min="16" max="16" width="4.6328125" customWidth="1"/>
    <col min="17" max="18" width="4.1796875" customWidth="1"/>
    <col min="19" max="19" width="4" customWidth="1"/>
    <col min="20" max="20" width="4.54296875" customWidth="1"/>
    <col min="21" max="21" width="4.26953125" customWidth="1"/>
    <col min="22" max="22" width="4.54296875" customWidth="1"/>
    <col min="23" max="23" width="4.453125" customWidth="1"/>
    <col min="24" max="24" width="6.6328125" customWidth="1"/>
    <col min="25" max="25" width="6.08984375" customWidth="1"/>
    <col min="26" max="26" width="5.81640625" customWidth="1"/>
    <col min="27" max="27" width="6.36328125" customWidth="1"/>
    <col min="28" max="28" width="5" customWidth="1"/>
    <col min="29" max="29" width="4.81640625" customWidth="1"/>
    <col min="30" max="30" width="7.1796875" customWidth="1"/>
    <col min="31" max="31" width="4.453125" customWidth="1"/>
    <col min="32" max="32" width="6.90625" customWidth="1"/>
    <col min="33" max="33" width="6.6328125" customWidth="1"/>
  </cols>
  <sheetData>
    <row r="1" spans="1:33" ht="15.5">
      <c r="A1" s="1" t="s">
        <v>0</v>
      </c>
      <c r="B1" s="2" t="s">
        <v>1</v>
      </c>
      <c r="C1" s="3" t="s">
        <v>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7</v>
      </c>
      <c r="L1" s="3" t="s">
        <v>7</v>
      </c>
      <c r="M1" s="3" t="s">
        <v>8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>
        <v>100</v>
      </c>
      <c r="U1" s="3">
        <v>100</v>
      </c>
      <c r="V1" s="3">
        <v>50</v>
      </c>
      <c r="W1" s="3">
        <v>50</v>
      </c>
      <c r="X1" s="3" t="s">
        <v>14</v>
      </c>
      <c r="Y1" s="3" t="s">
        <v>14</v>
      </c>
      <c r="Z1" s="3" t="s">
        <v>15</v>
      </c>
      <c r="AA1" s="3" t="s">
        <v>15</v>
      </c>
      <c r="AB1" s="3" t="s">
        <v>16</v>
      </c>
      <c r="AC1" s="2" t="s">
        <v>17</v>
      </c>
      <c r="AD1" s="2" t="s">
        <v>18</v>
      </c>
      <c r="AE1" s="2" t="s">
        <v>19</v>
      </c>
      <c r="AF1" s="2" t="s">
        <v>18</v>
      </c>
      <c r="AG1" s="2" t="s">
        <v>20</v>
      </c>
    </row>
    <row r="2" spans="1:33">
      <c r="B2" s="4"/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21</v>
      </c>
      <c r="J2" s="3" t="s">
        <v>22</v>
      </c>
      <c r="K2" s="3" t="s">
        <v>27</v>
      </c>
      <c r="L2" s="3" t="s">
        <v>28</v>
      </c>
      <c r="M2" s="3" t="s">
        <v>21</v>
      </c>
      <c r="N2" s="3" t="s">
        <v>22</v>
      </c>
      <c r="O2" s="3"/>
      <c r="P2" s="3"/>
      <c r="Q2" s="5"/>
      <c r="R2" s="5"/>
      <c r="S2" s="5"/>
      <c r="T2" s="2" t="s">
        <v>29</v>
      </c>
      <c r="U2" s="2" t="s">
        <v>30</v>
      </c>
      <c r="V2" s="27" t="s">
        <v>29</v>
      </c>
      <c r="W2" s="27" t="s">
        <v>30</v>
      </c>
      <c r="X2" s="27" t="s">
        <v>29</v>
      </c>
      <c r="Y2" s="27" t="s">
        <v>30</v>
      </c>
      <c r="Z2" s="27" t="s">
        <v>29</v>
      </c>
      <c r="AA2" s="27" t="s">
        <v>30</v>
      </c>
      <c r="AB2" s="7"/>
      <c r="AC2" s="8"/>
      <c r="AD2" s="8"/>
      <c r="AE2" s="7"/>
      <c r="AF2" s="7"/>
      <c r="AG2" s="7"/>
    </row>
    <row r="3" spans="1:33">
      <c r="B3" s="9">
        <v>1</v>
      </c>
      <c r="C3" s="87">
        <v>297</v>
      </c>
      <c r="D3" s="8">
        <v>296</v>
      </c>
      <c r="E3" s="5">
        <v>6</v>
      </c>
      <c r="F3" s="5">
        <v>8</v>
      </c>
      <c r="G3" s="5">
        <v>297</v>
      </c>
      <c r="H3" s="5">
        <v>300</v>
      </c>
      <c r="I3" s="4">
        <f>C3/F3</f>
        <v>37.125</v>
      </c>
      <c r="J3" s="4">
        <f>D3/E3</f>
        <v>49.333333333333336</v>
      </c>
      <c r="K3" s="4">
        <f>G3/F3</f>
        <v>37.125</v>
      </c>
      <c r="L3" s="4">
        <f>H3/E3</f>
        <v>50</v>
      </c>
      <c r="M3" s="10">
        <f>C3/(G3/6)</f>
        <v>6</v>
      </c>
      <c r="N3" s="10">
        <f>D3/(H3/6)</f>
        <v>5.92</v>
      </c>
      <c r="O3" s="11"/>
      <c r="P3" s="11">
        <v>1</v>
      </c>
      <c r="Q3" s="11"/>
      <c r="R3" s="11"/>
      <c r="S3" s="11">
        <v>1</v>
      </c>
      <c r="T3" s="5">
        <v>0</v>
      </c>
      <c r="U3" s="5">
        <v>0</v>
      </c>
      <c r="V3" s="5">
        <v>2</v>
      </c>
      <c r="W3" s="5">
        <v>3</v>
      </c>
      <c r="X3" s="5">
        <v>0</v>
      </c>
      <c r="Y3" s="5">
        <v>1</v>
      </c>
      <c r="Z3" s="5">
        <v>2</v>
      </c>
      <c r="AA3" s="5">
        <v>1</v>
      </c>
      <c r="AB3" s="8">
        <f>C3/B3</f>
        <v>297</v>
      </c>
      <c r="AC3" s="8">
        <v>30</v>
      </c>
      <c r="AD3" s="12">
        <f t="shared" ref="AD3:AD14" si="0">AC3*4/C3</f>
        <v>0.40404040404040403</v>
      </c>
      <c r="AE3" s="8">
        <v>3</v>
      </c>
      <c r="AF3" s="12">
        <f t="shared" ref="AF3:AF14" si="1">AE3*6/C3</f>
        <v>6.0606060606060608E-2</v>
      </c>
      <c r="AG3" s="12">
        <f>AD3+AF3</f>
        <v>0.46464646464646464</v>
      </c>
    </row>
    <row r="4" spans="1:33">
      <c r="B4" s="9">
        <v>1</v>
      </c>
      <c r="C4" s="8">
        <v>135</v>
      </c>
      <c r="D4" s="8">
        <v>136</v>
      </c>
      <c r="E4" s="8">
        <v>1</v>
      </c>
      <c r="F4" s="8">
        <v>10</v>
      </c>
      <c r="G4" s="8">
        <v>196</v>
      </c>
      <c r="H4" s="8">
        <v>177</v>
      </c>
      <c r="I4" s="4">
        <f>C4/F4</f>
        <v>13.5</v>
      </c>
      <c r="J4" s="4">
        <f>D4/E4</f>
        <v>136</v>
      </c>
      <c r="K4" s="4">
        <f>G4/F4</f>
        <v>19.600000000000001</v>
      </c>
      <c r="L4" s="4">
        <f>H4/E4</f>
        <v>177</v>
      </c>
      <c r="M4" s="10">
        <f>C4/(G4/6)</f>
        <v>4.1326530612244898</v>
      </c>
      <c r="N4" s="10">
        <f>D4/(H4/6)</f>
        <v>4.6101694915254239</v>
      </c>
      <c r="O4" s="61"/>
      <c r="P4" s="61"/>
      <c r="Q4" s="61"/>
      <c r="R4" s="61"/>
      <c r="S4" s="61"/>
      <c r="T4" s="5">
        <v>0</v>
      </c>
      <c r="U4" s="5">
        <v>0</v>
      </c>
      <c r="V4" s="5">
        <v>0</v>
      </c>
      <c r="W4" s="5">
        <v>2</v>
      </c>
      <c r="X4" s="5">
        <v>0</v>
      </c>
      <c r="Y4" s="5">
        <v>1</v>
      </c>
      <c r="Z4" s="5">
        <v>0</v>
      </c>
      <c r="AA4" s="5">
        <v>0</v>
      </c>
      <c r="AB4" s="8">
        <f t="shared" ref="AB4:AB14" si="2">C4/B4</f>
        <v>135</v>
      </c>
      <c r="AC4" s="8">
        <v>13</v>
      </c>
      <c r="AD4" s="12">
        <f t="shared" si="0"/>
        <v>0.38518518518518519</v>
      </c>
      <c r="AE4" s="8">
        <v>1</v>
      </c>
      <c r="AF4" s="12">
        <f t="shared" si="1"/>
        <v>4.4444444444444446E-2</v>
      </c>
      <c r="AG4" s="12">
        <f t="shared" ref="AG4:AG75" si="3">AD4+AF4</f>
        <v>0.42962962962962964</v>
      </c>
    </row>
    <row r="5" spans="1:33">
      <c r="A5" s="65" t="s">
        <v>39</v>
      </c>
      <c r="B5" s="9"/>
      <c r="C5" s="8"/>
      <c r="D5" s="8"/>
      <c r="E5" s="8"/>
      <c r="F5" s="8"/>
      <c r="G5" s="8"/>
      <c r="H5" s="8"/>
      <c r="I5" s="4" t="e">
        <f t="shared" ref="I5:I76" si="4">C5/F5</f>
        <v>#DIV/0!</v>
      </c>
      <c r="J5" s="4" t="e">
        <f t="shared" ref="J5:J76" si="5">D5/E5</f>
        <v>#DIV/0!</v>
      </c>
      <c r="K5" s="4" t="e">
        <f t="shared" ref="K5:K76" si="6">G5/F5</f>
        <v>#DIV/0!</v>
      </c>
      <c r="L5" s="4" t="e">
        <f t="shared" ref="L5:L11" si="7">H5/E5</f>
        <v>#DIV/0!</v>
      </c>
      <c r="M5" s="10" t="e">
        <f t="shared" ref="M5:N42" si="8">C5/(G5/6)</f>
        <v>#DIV/0!</v>
      </c>
      <c r="N5" s="10" t="e">
        <f t="shared" si="8"/>
        <v>#DIV/0!</v>
      </c>
      <c r="O5" s="11"/>
      <c r="P5" s="11"/>
      <c r="Q5" s="11"/>
      <c r="R5" s="11"/>
      <c r="S5" s="11"/>
      <c r="T5" s="5"/>
      <c r="U5" s="5"/>
      <c r="V5" s="5"/>
      <c r="W5" s="5"/>
      <c r="X5" s="5"/>
      <c r="Y5" s="5"/>
      <c r="Z5" s="5"/>
      <c r="AA5" s="5"/>
      <c r="AB5" s="8" t="e">
        <f t="shared" si="2"/>
        <v>#DIV/0!</v>
      </c>
      <c r="AC5" s="8"/>
      <c r="AD5" s="12" t="e">
        <f t="shared" si="0"/>
        <v>#DIV/0!</v>
      </c>
      <c r="AE5" s="8"/>
      <c r="AF5" s="12" t="e">
        <f t="shared" si="1"/>
        <v>#DIV/0!</v>
      </c>
      <c r="AG5" s="12" t="e">
        <f t="shared" si="3"/>
        <v>#DIV/0!</v>
      </c>
    </row>
    <row r="6" spans="1:33">
      <c r="A6" s="65" t="s">
        <v>38</v>
      </c>
      <c r="B6" s="9">
        <v>1</v>
      </c>
      <c r="C6" s="8">
        <v>123</v>
      </c>
      <c r="D6" s="8">
        <v>166</v>
      </c>
      <c r="E6" s="8">
        <v>6</v>
      </c>
      <c r="F6" s="8">
        <v>6</v>
      </c>
      <c r="G6" s="8">
        <v>134</v>
      </c>
      <c r="H6" s="8">
        <v>163</v>
      </c>
      <c r="I6" s="4">
        <f t="shared" si="4"/>
        <v>20.5</v>
      </c>
      <c r="J6" s="4">
        <f t="shared" si="5"/>
        <v>27.666666666666668</v>
      </c>
      <c r="K6" s="4">
        <f t="shared" si="6"/>
        <v>22.333333333333332</v>
      </c>
      <c r="L6" s="4">
        <f t="shared" si="7"/>
        <v>27.166666666666668</v>
      </c>
      <c r="M6" s="10">
        <f t="shared" si="8"/>
        <v>5.5074626865671643</v>
      </c>
      <c r="N6" s="10">
        <f t="shared" si="8"/>
        <v>6.1104294478527601</v>
      </c>
      <c r="O6" s="11"/>
      <c r="P6" s="11"/>
      <c r="Q6" s="11"/>
      <c r="R6" s="11"/>
      <c r="S6" s="11"/>
      <c r="T6" s="5">
        <v>0</v>
      </c>
      <c r="U6" s="5">
        <v>0</v>
      </c>
      <c r="V6" s="5">
        <v>1</v>
      </c>
      <c r="W6" s="5">
        <v>0</v>
      </c>
      <c r="X6" s="5">
        <v>0</v>
      </c>
      <c r="Y6" s="5">
        <v>0</v>
      </c>
      <c r="Z6" s="5">
        <v>1</v>
      </c>
      <c r="AA6" s="5">
        <v>0</v>
      </c>
      <c r="AB6" s="8">
        <f t="shared" si="2"/>
        <v>123</v>
      </c>
      <c r="AC6" s="8">
        <v>12</v>
      </c>
      <c r="AD6" s="12">
        <f t="shared" si="0"/>
        <v>0.3902439024390244</v>
      </c>
      <c r="AE6" s="8">
        <v>2</v>
      </c>
      <c r="AF6" s="12">
        <f t="shared" si="1"/>
        <v>9.7560975609756101E-2</v>
      </c>
      <c r="AG6" s="12">
        <f t="shared" si="3"/>
        <v>0.48780487804878048</v>
      </c>
    </row>
    <row r="7" spans="1:33">
      <c r="B7" s="9">
        <v>1</v>
      </c>
      <c r="C7" s="94">
        <v>210</v>
      </c>
      <c r="D7" s="8">
        <v>209</v>
      </c>
      <c r="E7" s="8">
        <v>8</v>
      </c>
      <c r="F7" s="8">
        <v>5</v>
      </c>
      <c r="G7" s="8">
        <v>230</v>
      </c>
      <c r="H7" s="8">
        <v>300</v>
      </c>
      <c r="I7" s="4">
        <f t="shared" si="4"/>
        <v>42</v>
      </c>
      <c r="J7" s="4">
        <f t="shared" si="5"/>
        <v>26.125</v>
      </c>
      <c r="K7" s="4">
        <f t="shared" si="6"/>
        <v>46</v>
      </c>
      <c r="L7" s="4">
        <f t="shared" si="7"/>
        <v>37.5</v>
      </c>
      <c r="M7" s="10">
        <f t="shared" si="8"/>
        <v>5.4782608695652169</v>
      </c>
      <c r="N7" s="10">
        <f t="shared" si="8"/>
        <v>4.18</v>
      </c>
      <c r="O7" s="11"/>
      <c r="P7" s="11">
        <v>1</v>
      </c>
      <c r="Q7" s="11"/>
      <c r="R7" s="11"/>
      <c r="S7" s="11"/>
      <c r="T7" s="5">
        <v>0</v>
      </c>
      <c r="U7" s="5">
        <v>0</v>
      </c>
      <c r="V7" s="5">
        <v>2</v>
      </c>
      <c r="W7" s="5">
        <v>1</v>
      </c>
      <c r="X7" s="5">
        <v>1</v>
      </c>
      <c r="Y7" s="5">
        <v>0</v>
      </c>
      <c r="Z7" s="5">
        <v>0</v>
      </c>
      <c r="AA7" s="5">
        <v>1</v>
      </c>
      <c r="AB7" s="8">
        <f t="shared" si="2"/>
        <v>210</v>
      </c>
      <c r="AC7" s="8">
        <v>20</v>
      </c>
      <c r="AD7" s="12">
        <f t="shared" si="0"/>
        <v>0.38095238095238093</v>
      </c>
      <c r="AE7" s="8">
        <v>2</v>
      </c>
      <c r="AF7" s="12">
        <f t="shared" si="1"/>
        <v>5.7142857142857141E-2</v>
      </c>
      <c r="AG7" s="12">
        <f t="shared" si="3"/>
        <v>0.43809523809523809</v>
      </c>
    </row>
    <row r="8" spans="1:33">
      <c r="A8" s="13"/>
      <c r="B8" s="9">
        <v>1</v>
      </c>
      <c r="C8" s="87">
        <v>275</v>
      </c>
      <c r="D8" s="8">
        <v>273</v>
      </c>
      <c r="E8" s="8">
        <v>10</v>
      </c>
      <c r="F8" s="8">
        <v>7</v>
      </c>
      <c r="G8" s="8">
        <v>301</v>
      </c>
      <c r="H8" s="8">
        <v>298</v>
      </c>
      <c r="I8" s="4">
        <f t="shared" si="4"/>
        <v>39.285714285714285</v>
      </c>
      <c r="J8" s="4">
        <f t="shared" si="5"/>
        <v>27.3</v>
      </c>
      <c r="K8" s="4">
        <f t="shared" si="6"/>
        <v>43</v>
      </c>
      <c r="L8" s="4">
        <f t="shared" si="7"/>
        <v>29.8</v>
      </c>
      <c r="M8" s="10">
        <f t="shared" si="8"/>
        <v>5.4817275747508312</v>
      </c>
      <c r="N8" s="10">
        <f t="shared" si="8"/>
        <v>5.4966442953020138</v>
      </c>
      <c r="O8" s="11">
        <v>1</v>
      </c>
      <c r="P8" s="11"/>
      <c r="Q8" s="11"/>
      <c r="R8" s="11"/>
      <c r="S8" s="11">
        <v>1</v>
      </c>
      <c r="T8" s="5">
        <v>1</v>
      </c>
      <c r="U8" s="5">
        <v>1</v>
      </c>
      <c r="V8" s="5">
        <v>0</v>
      </c>
      <c r="W8" s="5">
        <v>1</v>
      </c>
      <c r="X8" s="5">
        <v>1</v>
      </c>
      <c r="Y8" s="5">
        <v>1</v>
      </c>
      <c r="Z8" s="5">
        <v>0</v>
      </c>
      <c r="AA8" s="5">
        <v>2</v>
      </c>
      <c r="AB8" s="8">
        <f t="shared" si="2"/>
        <v>275</v>
      </c>
      <c r="AC8" s="8">
        <v>20</v>
      </c>
      <c r="AD8" s="12">
        <f t="shared" si="0"/>
        <v>0.29090909090909089</v>
      </c>
      <c r="AE8" s="8">
        <v>7</v>
      </c>
      <c r="AF8" s="12">
        <f t="shared" si="1"/>
        <v>0.15272727272727274</v>
      </c>
      <c r="AG8" s="12">
        <f t="shared" si="3"/>
        <v>0.44363636363636361</v>
      </c>
    </row>
    <row r="9" spans="1:33">
      <c r="A9" s="14"/>
      <c r="B9" s="9">
        <v>1</v>
      </c>
      <c r="C9" s="87">
        <v>276</v>
      </c>
      <c r="D9" s="8">
        <v>251</v>
      </c>
      <c r="E9" s="8">
        <v>9</v>
      </c>
      <c r="F9" s="8">
        <v>7</v>
      </c>
      <c r="G9" s="8">
        <v>299</v>
      </c>
      <c r="H9" s="8">
        <v>300</v>
      </c>
      <c r="I9" s="4">
        <f t="shared" si="4"/>
        <v>39.428571428571431</v>
      </c>
      <c r="J9" s="4">
        <f t="shared" si="5"/>
        <v>27.888888888888889</v>
      </c>
      <c r="K9" s="4">
        <f t="shared" si="6"/>
        <v>42.714285714285715</v>
      </c>
      <c r="L9" s="4">
        <f t="shared" si="7"/>
        <v>33.333333333333336</v>
      </c>
      <c r="M9" s="10">
        <f t="shared" si="8"/>
        <v>5.5384615384615383</v>
      </c>
      <c r="N9" s="10">
        <f t="shared" si="8"/>
        <v>5.0199999999999996</v>
      </c>
      <c r="O9" s="11">
        <v>1</v>
      </c>
      <c r="P9" s="11"/>
      <c r="Q9" s="11"/>
      <c r="R9" s="11"/>
      <c r="S9" s="11">
        <v>1</v>
      </c>
      <c r="T9" s="5">
        <v>0</v>
      </c>
      <c r="U9" s="5">
        <v>0</v>
      </c>
      <c r="V9" s="5">
        <v>1</v>
      </c>
      <c r="W9" s="5">
        <v>1</v>
      </c>
      <c r="X9" s="5">
        <v>0</v>
      </c>
      <c r="Y9" s="5">
        <v>0</v>
      </c>
      <c r="Z9" s="5">
        <v>2</v>
      </c>
      <c r="AA9" s="5">
        <v>1</v>
      </c>
      <c r="AB9" s="8">
        <f t="shared" si="2"/>
        <v>276</v>
      </c>
      <c r="AC9" s="8">
        <v>26</v>
      </c>
      <c r="AD9" s="12">
        <f t="shared" si="0"/>
        <v>0.37681159420289856</v>
      </c>
      <c r="AE9" s="8">
        <v>2</v>
      </c>
      <c r="AF9" s="12">
        <f t="shared" si="1"/>
        <v>4.3478260869565216E-2</v>
      </c>
      <c r="AG9" s="12">
        <f t="shared" si="3"/>
        <v>0.42028985507246375</v>
      </c>
    </row>
    <row r="10" spans="1:33">
      <c r="B10" s="9">
        <v>1</v>
      </c>
      <c r="C10" s="94">
        <v>246</v>
      </c>
      <c r="D10" s="8">
        <v>249</v>
      </c>
      <c r="E10" s="8">
        <v>8</v>
      </c>
      <c r="F10" s="8">
        <v>9</v>
      </c>
      <c r="G10" s="8">
        <v>301</v>
      </c>
      <c r="H10" s="8">
        <v>289</v>
      </c>
      <c r="I10" s="4">
        <f t="shared" si="4"/>
        <v>27.333333333333332</v>
      </c>
      <c r="J10" s="4">
        <f t="shared" si="5"/>
        <v>31.125</v>
      </c>
      <c r="K10" s="4">
        <f t="shared" si="6"/>
        <v>33.444444444444443</v>
      </c>
      <c r="L10" s="4">
        <f t="shared" si="7"/>
        <v>36.125</v>
      </c>
      <c r="M10" s="10">
        <f t="shared" si="8"/>
        <v>4.9036544850498345</v>
      </c>
      <c r="N10" s="10">
        <f t="shared" si="8"/>
        <v>5.1695501730103812</v>
      </c>
      <c r="O10" s="11"/>
      <c r="P10" s="11"/>
      <c r="Q10" s="11"/>
      <c r="R10" s="11"/>
      <c r="S10" s="11"/>
      <c r="T10" s="5">
        <v>0</v>
      </c>
      <c r="U10" s="5">
        <v>1</v>
      </c>
      <c r="V10" s="5">
        <v>2</v>
      </c>
      <c r="W10" s="5">
        <v>0</v>
      </c>
      <c r="X10" s="5">
        <v>0</v>
      </c>
      <c r="Y10" s="5">
        <v>0</v>
      </c>
      <c r="Z10" s="5">
        <v>2</v>
      </c>
      <c r="AA10" s="5">
        <v>1</v>
      </c>
      <c r="AB10" s="8">
        <f t="shared" si="2"/>
        <v>246</v>
      </c>
      <c r="AC10" s="8">
        <v>21</v>
      </c>
      <c r="AD10" s="12">
        <f t="shared" si="0"/>
        <v>0.34146341463414637</v>
      </c>
      <c r="AE10" s="8">
        <v>3</v>
      </c>
      <c r="AF10" s="12">
        <f t="shared" si="1"/>
        <v>7.3170731707317069E-2</v>
      </c>
      <c r="AG10" s="12">
        <f t="shared" si="3"/>
        <v>0.41463414634146345</v>
      </c>
    </row>
    <row r="11" spans="1:33">
      <c r="B11" s="9">
        <v>1</v>
      </c>
      <c r="C11" s="87">
        <v>250</v>
      </c>
      <c r="D11" s="8">
        <v>223</v>
      </c>
      <c r="E11" s="8">
        <v>10</v>
      </c>
      <c r="F11" s="8">
        <v>10</v>
      </c>
      <c r="G11" s="8">
        <v>298</v>
      </c>
      <c r="H11" s="8">
        <v>297</v>
      </c>
      <c r="I11" s="4">
        <f t="shared" si="4"/>
        <v>25</v>
      </c>
      <c r="J11" s="4">
        <f t="shared" si="5"/>
        <v>22.3</v>
      </c>
      <c r="K11" s="4">
        <f t="shared" si="6"/>
        <v>29.8</v>
      </c>
      <c r="L11" s="4">
        <f t="shared" si="7"/>
        <v>29.7</v>
      </c>
      <c r="M11" s="10">
        <f t="shared" si="8"/>
        <v>5.0335570469798663</v>
      </c>
      <c r="N11" s="10">
        <f t="shared" si="8"/>
        <v>4.5050505050505052</v>
      </c>
      <c r="O11" s="11">
        <v>1</v>
      </c>
      <c r="P11" s="11"/>
      <c r="Q11" s="11"/>
      <c r="R11" s="11"/>
      <c r="S11" s="11">
        <v>1</v>
      </c>
      <c r="T11" s="5">
        <v>0</v>
      </c>
      <c r="U11" s="5">
        <v>0</v>
      </c>
      <c r="V11" s="5">
        <v>2</v>
      </c>
      <c r="W11" s="5">
        <v>1</v>
      </c>
      <c r="X11" s="5">
        <v>0</v>
      </c>
      <c r="Y11" s="5">
        <v>0</v>
      </c>
      <c r="Z11" s="5">
        <v>2</v>
      </c>
      <c r="AA11" s="5">
        <v>2</v>
      </c>
      <c r="AB11" s="8">
        <f t="shared" si="2"/>
        <v>250</v>
      </c>
      <c r="AC11" s="8">
        <v>27</v>
      </c>
      <c r="AD11" s="12">
        <f t="shared" si="0"/>
        <v>0.432</v>
      </c>
      <c r="AE11" s="8">
        <v>2</v>
      </c>
      <c r="AF11" s="12">
        <f t="shared" si="1"/>
        <v>4.8000000000000001E-2</v>
      </c>
      <c r="AG11" s="12">
        <f t="shared" si="3"/>
        <v>0.48</v>
      </c>
    </row>
    <row r="12" spans="1:33">
      <c r="A12">
        <v>20</v>
      </c>
      <c r="B12" s="9">
        <v>1</v>
      </c>
      <c r="C12" s="8">
        <v>199</v>
      </c>
      <c r="D12" s="8">
        <v>171</v>
      </c>
      <c r="E12" s="8">
        <v>10</v>
      </c>
      <c r="F12" s="8">
        <v>3</v>
      </c>
      <c r="G12" s="8">
        <v>120</v>
      </c>
      <c r="H12" s="8">
        <v>117</v>
      </c>
      <c r="I12" s="4">
        <f t="shared" si="4"/>
        <v>66.333333333333329</v>
      </c>
      <c r="J12" s="4">
        <f t="shared" si="5"/>
        <v>17.100000000000001</v>
      </c>
      <c r="K12" s="4">
        <f t="shared" si="6"/>
        <v>40</v>
      </c>
      <c r="L12" s="4">
        <f>H11/E11</f>
        <v>29.7</v>
      </c>
      <c r="M12" s="10">
        <f t="shared" si="8"/>
        <v>9.9499999999999993</v>
      </c>
      <c r="N12" s="10">
        <f t="shared" si="8"/>
        <v>8.7692307692307701</v>
      </c>
      <c r="O12" s="11">
        <v>1</v>
      </c>
      <c r="P12" s="11"/>
      <c r="Q12" s="11"/>
      <c r="R12" s="11"/>
      <c r="S12" s="11"/>
      <c r="T12" s="5">
        <v>1</v>
      </c>
      <c r="U12" s="5">
        <v>0</v>
      </c>
      <c r="V12" s="5">
        <v>0</v>
      </c>
      <c r="W12" s="5">
        <v>1</v>
      </c>
      <c r="X12" s="5">
        <v>1</v>
      </c>
      <c r="Y12" s="5">
        <v>0</v>
      </c>
      <c r="Z12" s="5">
        <v>1</v>
      </c>
      <c r="AA12" s="5">
        <v>1</v>
      </c>
      <c r="AB12" s="8">
        <f t="shared" si="2"/>
        <v>199</v>
      </c>
      <c r="AC12" s="8">
        <v>20</v>
      </c>
      <c r="AD12" s="12">
        <v>0.09</v>
      </c>
      <c r="AE12" s="8">
        <v>9</v>
      </c>
      <c r="AF12" s="12">
        <f t="shared" si="1"/>
        <v>0.271356783919598</v>
      </c>
      <c r="AG12" s="12">
        <f t="shared" si="3"/>
        <v>0.36135678391959802</v>
      </c>
    </row>
    <row r="13" spans="1:33">
      <c r="B13" s="15"/>
      <c r="C13" s="5"/>
      <c r="D13" s="5"/>
      <c r="E13" s="5"/>
      <c r="F13" s="5"/>
      <c r="G13" s="5"/>
      <c r="H13" s="5"/>
      <c r="I13" s="10" t="e">
        <f t="shared" si="4"/>
        <v>#DIV/0!</v>
      </c>
      <c r="J13" s="10" t="e">
        <f t="shared" si="5"/>
        <v>#DIV/0!</v>
      </c>
      <c r="K13" s="10" t="e">
        <f t="shared" si="6"/>
        <v>#DIV/0!</v>
      </c>
      <c r="L13" s="10">
        <f>H12/E12</f>
        <v>11.7</v>
      </c>
      <c r="M13" s="10" t="e">
        <f t="shared" si="8"/>
        <v>#DIV/0!</v>
      </c>
      <c r="N13" s="10" t="e">
        <f t="shared" si="8"/>
        <v>#DIV/0!</v>
      </c>
      <c r="O13" s="11"/>
      <c r="P13" s="11"/>
      <c r="Q13" s="11"/>
      <c r="R13" s="11"/>
      <c r="S13" s="11"/>
      <c r="T13" s="5"/>
      <c r="U13" s="5"/>
      <c r="V13" s="5"/>
      <c r="W13" s="5"/>
      <c r="X13" s="5"/>
      <c r="Y13" s="5"/>
      <c r="Z13" s="5"/>
      <c r="AA13" s="5"/>
      <c r="AB13" s="5" t="e">
        <f t="shared" si="2"/>
        <v>#DIV/0!</v>
      </c>
      <c r="AC13" s="5"/>
      <c r="AD13" s="16" t="e">
        <f t="shared" si="0"/>
        <v>#DIV/0!</v>
      </c>
      <c r="AE13" s="5"/>
      <c r="AF13" s="16" t="e">
        <f t="shared" si="1"/>
        <v>#DIV/0!</v>
      </c>
      <c r="AG13" s="16" t="e">
        <f t="shared" si="3"/>
        <v>#DIV/0!</v>
      </c>
    </row>
    <row r="14" spans="1:33">
      <c r="A14" s="13" t="s">
        <v>31</v>
      </c>
      <c r="B14" s="17">
        <f t="shared" ref="B14:H14" si="9">SUM(B3:B13)</f>
        <v>9</v>
      </c>
      <c r="C14" s="18">
        <f t="shared" si="9"/>
        <v>2011</v>
      </c>
      <c r="D14" s="18">
        <f t="shared" si="9"/>
        <v>1974</v>
      </c>
      <c r="E14" s="18">
        <f t="shared" si="9"/>
        <v>68</v>
      </c>
      <c r="F14" s="18">
        <f t="shared" si="9"/>
        <v>65</v>
      </c>
      <c r="G14" s="18">
        <f t="shared" si="9"/>
        <v>2176</v>
      </c>
      <c r="H14" s="18">
        <f t="shared" si="9"/>
        <v>2241</v>
      </c>
      <c r="I14" s="19">
        <f t="shared" si="4"/>
        <v>30.938461538461539</v>
      </c>
      <c r="J14" s="19">
        <f t="shared" si="5"/>
        <v>29.029411764705884</v>
      </c>
      <c r="K14" s="19">
        <f t="shared" si="6"/>
        <v>33.476923076923079</v>
      </c>
      <c r="L14" s="19">
        <f t="shared" ref="L14" si="10">H14/E14</f>
        <v>32.955882352941174</v>
      </c>
      <c r="M14" s="19">
        <f t="shared" si="8"/>
        <v>5.5450367647058822</v>
      </c>
      <c r="N14" s="19">
        <f t="shared" si="8"/>
        <v>5.285140562248996</v>
      </c>
      <c r="O14" s="20">
        <f>SUM(O3:O13)</f>
        <v>4</v>
      </c>
      <c r="P14" s="20">
        <f>SUM(P3:P13)</f>
        <v>2</v>
      </c>
      <c r="Q14" s="20"/>
      <c r="R14" s="20"/>
      <c r="S14" s="20">
        <f t="shared" ref="S14:AA14" si="11">SUM(S3:S13)</f>
        <v>4</v>
      </c>
      <c r="T14" s="18">
        <f t="shared" si="11"/>
        <v>2</v>
      </c>
      <c r="U14" s="18">
        <f t="shared" si="11"/>
        <v>2</v>
      </c>
      <c r="V14" s="18">
        <f t="shared" si="11"/>
        <v>10</v>
      </c>
      <c r="W14" s="18">
        <f t="shared" si="11"/>
        <v>10</v>
      </c>
      <c r="X14" s="18">
        <f t="shared" si="11"/>
        <v>3</v>
      </c>
      <c r="Y14" s="18">
        <f t="shared" si="11"/>
        <v>3</v>
      </c>
      <c r="Z14" s="18">
        <f t="shared" si="11"/>
        <v>10</v>
      </c>
      <c r="AA14" s="18">
        <f t="shared" si="11"/>
        <v>9</v>
      </c>
      <c r="AB14" s="17">
        <f t="shared" si="2"/>
        <v>223.44444444444446</v>
      </c>
      <c r="AC14" s="18">
        <f>SUM(AC3:AC13)</f>
        <v>189</v>
      </c>
      <c r="AD14" s="21">
        <f t="shared" si="0"/>
        <v>0.37593237195425161</v>
      </c>
      <c r="AE14" s="18">
        <f>SUM(AE3:AE13)</f>
        <v>31</v>
      </c>
      <c r="AF14" s="21">
        <f t="shared" si="1"/>
        <v>9.2491297861760316E-2</v>
      </c>
      <c r="AG14" s="21">
        <f t="shared" si="3"/>
        <v>0.46842366981601191</v>
      </c>
    </row>
    <row r="15" spans="1:33">
      <c r="B15" s="22"/>
      <c r="C15" s="23"/>
      <c r="D15" s="23"/>
      <c r="E15" s="23"/>
      <c r="F15" s="23"/>
      <c r="G15" s="23"/>
      <c r="H15" s="23"/>
      <c r="I15" s="24"/>
      <c r="J15" s="24"/>
      <c r="K15" s="24"/>
      <c r="L15" s="24"/>
      <c r="M15" s="25"/>
      <c r="N15" s="25"/>
      <c r="O15" s="25"/>
      <c r="P15" s="25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2"/>
      <c r="AC15" s="23"/>
      <c r="AD15" s="26"/>
      <c r="AE15" s="23"/>
      <c r="AF15" s="26"/>
      <c r="AG15" s="26"/>
    </row>
    <row r="16" spans="1:33" ht="15.5">
      <c r="A16" s="1" t="s">
        <v>32</v>
      </c>
      <c r="B16" s="2" t="s">
        <v>1</v>
      </c>
      <c r="C16" s="3" t="s">
        <v>2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5</v>
      </c>
      <c r="I16" s="3" t="s">
        <v>6</v>
      </c>
      <c r="J16" s="3" t="s">
        <v>6</v>
      </c>
      <c r="K16" s="3" t="s">
        <v>7</v>
      </c>
      <c r="L16" s="3" t="s">
        <v>7</v>
      </c>
      <c r="M16" s="3" t="s">
        <v>8</v>
      </c>
      <c r="N16" s="3" t="s">
        <v>8</v>
      </c>
      <c r="O16" s="3" t="s">
        <v>9</v>
      </c>
      <c r="P16" s="3" t="s">
        <v>10</v>
      </c>
      <c r="Q16" s="3" t="s">
        <v>11</v>
      </c>
      <c r="R16" s="3" t="s">
        <v>12</v>
      </c>
      <c r="S16" s="3" t="s">
        <v>13</v>
      </c>
      <c r="T16" s="3">
        <v>100</v>
      </c>
      <c r="U16" s="3">
        <v>100</v>
      </c>
      <c r="V16" s="3">
        <v>50</v>
      </c>
      <c r="W16" s="3">
        <v>50</v>
      </c>
      <c r="X16" s="3" t="s">
        <v>14</v>
      </c>
      <c r="Y16" s="3" t="s">
        <v>14</v>
      </c>
      <c r="Z16" s="3" t="s">
        <v>15</v>
      </c>
      <c r="AA16" s="3" t="s">
        <v>15</v>
      </c>
      <c r="AB16" s="3" t="s">
        <v>16</v>
      </c>
      <c r="AC16" s="2" t="s">
        <v>17</v>
      </c>
      <c r="AD16" s="2" t="s">
        <v>18</v>
      </c>
      <c r="AE16" s="2" t="s">
        <v>19</v>
      </c>
      <c r="AF16" s="2" t="s">
        <v>18</v>
      </c>
      <c r="AG16" s="2" t="s">
        <v>20</v>
      </c>
    </row>
    <row r="17" spans="1:33">
      <c r="A17" s="13"/>
      <c r="B17" s="4"/>
      <c r="C17" s="3" t="s">
        <v>21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21</v>
      </c>
      <c r="J17" s="3" t="s">
        <v>22</v>
      </c>
      <c r="K17" s="3" t="s">
        <v>27</v>
      </c>
      <c r="L17" s="3" t="s">
        <v>28</v>
      </c>
      <c r="M17" s="3" t="s">
        <v>21</v>
      </c>
      <c r="N17" s="3" t="s">
        <v>22</v>
      </c>
      <c r="O17" s="3"/>
      <c r="P17" s="3"/>
      <c r="Q17" s="2"/>
      <c r="R17" s="2"/>
      <c r="S17" s="2"/>
      <c r="T17" s="2" t="s">
        <v>29</v>
      </c>
      <c r="U17" s="2" t="s">
        <v>30</v>
      </c>
      <c r="V17" s="27" t="s">
        <v>29</v>
      </c>
      <c r="W17" s="27" t="s">
        <v>30</v>
      </c>
      <c r="X17" s="27" t="s">
        <v>29</v>
      </c>
      <c r="Y17" s="27" t="s">
        <v>30</v>
      </c>
      <c r="Z17" s="27" t="s">
        <v>29</v>
      </c>
      <c r="AA17" s="27" t="s">
        <v>30</v>
      </c>
      <c r="AB17" s="7"/>
      <c r="AC17" s="8"/>
      <c r="AD17" s="8"/>
      <c r="AE17" s="7"/>
      <c r="AF17" s="7"/>
      <c r="AG17" s="7"/>
    </row>
    <row r="18" spans="1:33">
      <c r="A18" s="13"/>
      <c r="B18" s="6">
        <v>1</v>
      </c>
      <c r="C18" s="91">
        <v>296</v>
      </c>
      <c r="D18" s="6">
        <v>297</v>
      </c>
      <c r="E18" s="6">
        <v>8</v>
      </c>
      <c r="F18" s="6">
        <v>6</v>
      </c>
      <c r="G18" s="6">
        <v>300</v>
      </c>
      <c r="H18" s="6">
        <v>297</v>
      </c>
      <c r="I18" s="4">
        <f t="shared" ref="I18" si="12">C18/F18</f>
        <v>49.333333333333336</v>
      </c>
      <c r="J18" s="4">
        <f t="shared" ref="J18" si="13">D18/E18</f>
        <v>37.125</v>
      </c>
      <c r="K18" s="4">
        <f t="shared" ref="K18" si="14">G18/F18</f>
        <v>50</v>
      </c>
      <c r="L18" s="4" t="e">
        <f>H32/E32</f>
        <v>#VALUE!</v>
      </c>
      <c r="M18" s="10">
        <f t="shared" ref="M18" si="15">C18/(G18/6)</f>
        <v>5.92</v>
      </c>
      <c r="N18" s="10">
        <f t="shared" ref="N18" si="16">D18/(H18/6)</f>
        <v>6</v>
      </c>
      <c r="O18" s="11"/>
      <c r="P18" s="11"/>
      <c r="Q18" s="28"/>
      <c r="R18" s="28"/>
      <c r="S18" s="28">
        <v>1</v>
      </c>
      <c r="T18" s="8">
        <v>0</v>
      </c>
      <c r="U18" s="5">
        <v>0</v>
      </c>
      <c r="V18" s="5">
        <v>3</v>
      </c>
      <c r="W18" s="5">
        <v>2</v>
      </c>
      <c r="X18" s="5">
        <v>1</v>
      </c>
      <c r="Y18" s="8">
        <v>0</v>
      </c>
      <c r="Z18" s="5">
        <v>1</v>
      </c>
      <c r="AA18" s="5">
        <v>2</v>
      </c>
      <c r="AB18" s="8">
        <f t="shared" ref="AB18" si="17">C18/B18</f>
        <v>296</v>
      </c>
      <c r="AC18" s="8">
        <v>24</v>
      </c>
      <c r="AD18" s="12">
        <f t="shared" ref="AD18" si="18">AC18*4/C18</f>
        <v>0.32432432432432434</v>
      </c>
      <c r="AE18" s="8">
        <v>5</v>
      </c>
      <c r="AF18" s="12">
        <f t="shared" ref="AF18" si="19">AE18*6/C18</f>
        <v>0.10135135135135136</v>
      </c>
      <c r="AG18" s="12">
        <f t="shared" ref="AG18" si="20">AD18+AF18</f>
        <v>0.42567567567567571</v>
      </c>
    </row>
    <row r="19" spans="1:33">
      <c r="A19" s="13"/>
      <c r="B19" s="15">
        <v>1</v>
      </c>
      <c r="C19" s="93">
        <v>212</v>
      </c>
      <c r="D19" s="8">
        <v>214</v>
      </c>
      <c r="E19" s="8">
        <v>6</v>
      </c>
      <c r="F19" s="8">
        <v>9</v>
      </c>
      <c r="G19" s="8">
        <v>300</v>
      </c>
      <c r="H19" s="8">
        <v>293</v>
      </c>
      <c r="I19" s="4">
        <f t="shared" si="4"/>
        <v>23.555555555555557</v>
      </c>
      <c r="J19" s="4">
        <f t="shared" si="5"/>
        <v>35.666666666666664</v>
      </c>
      <c r="K19" s="4">
        <f t="shared" si="6"/>
        <v>33.333333333333336</v>
      </c>
      <c r="L19" s="4">
        <f>H33/E33</f>
        <v>28.4</v>
      </c>
      <c r="M19" s="10">
        <f t="shared" si="8"/>
        <v>4.24</v>
      </c>
      <c r="N19" s="10">
        <f t="shared" si="8"/>
        <v>4.3822525597269619</v>
      </c>
      <c r="O19" s="11"/>
      <c r="P19" s="11"/>
      <c r="Q19" s="28"/>
      <c r="R19" s="28"/>
      <c r="S19" s="28"/>
      <c r="T19" s="8">
        <v>0</v>
      </c>
      <c r="U19" s="5">
        <v>0</v>
      </c>
      <c r="V19" s="5">
        <v>1</v>
      </c>
      <c r="W19" s="5">
        <v>2</v>
      </c>
      <c r="X19" s="5">
        <v>0</v>
      </c>
      <c r="Y19" s="8">
        <v>0</v>
      </c>
      <c r="Z19" s="5">
        <v>2</v>
      </c>
      <c r="AA19" s="5">
        <v>1</v>
      </c>
      <c r="AB19" s="8">
        <f t="shared" ref="AB19:AB85" si="21">C19/B19</f>
        <v>212</v>
      </c>
      <c r="AC19" s="8">
        <v>13</v>
      </c>
      <c r="AD19" s="12">
        <f t="shared" ref="AD19:AD29" si="22">AC19*4/C19</f>
        <v>0.24528301886792453</v>
      </c>
      <c r="AE19" s="8">
        <v>6</v>
      </c>
      <c r="AF19" s="12">
        <f t="shared" ref="AF19:AF29" si="23">AE19*6/C19</f>
        <v>0.16981132075471697</v>
      </c>
      <c r="AG19" s="12">
        <f t="shared" ref="AG19:AG27" si="24">AD19+AF19</f>
        <v>0.41509433962264153</v>
      </c>
    </row>
    <row r="20" spans="1:33">
      <c r="A20" s="13" t="s">
        <v>38</v>
      </c>
      <c r="B20" s="9">
        <v>1</v>
      </c>
      <c r="C20" s="93">
        <v>200</v>
      </c>
      <c r="D20" s="8">
        <v>266</v>
      </c>
      <c r="E20" s="8">
        <v>6</v>
      </c>
      <c r="F20" s="8">
        <v>8</v>
      </c>
      <c r="G20" s="8">
        <v>193</v>
      </c>
      <c r="H20" s="8">
        <v>300</v>
      </c>
      <c r="I20" s="4">
        <f t="shared" si="4"/>
        <v>25</v>
      </c>
      <c r="J20" s="4">
        <f t="shared" si="5"/>
        <v>44.333333333333336</v>
      </c>
      <c r="K20" s="4">
        <f t="shared" si="6"/>
        <v>24.125</v>
      </c>
      <c r="L20" s="4">
        <f t="shared" ref="L20:L24" si="25">H19/E19</f>
        <v>48.833333333333336</v>
      </c>
      <c r="M20" s="10">
        <f t="shared" si="8"/>
        <v>6.2176165803108816</v>
      </c>
      <c r="N20" s="10">
        <f t="shared" si="8"/>
        <v>5.32</v>
      </c>
      <c r="O20" s="11"/>
      <c r="P20" s="11">
        <v>1</v>
      </c>
      <c r="Q20" s="28"/>
      <c r="R20" s="28"/>
      <c r="S20" s="28"/>
      <c r="T20" s="8">
        <v>0</v>
      </c>
      <c r="U20" s="5">
        <v>0</v>
      </c>
      <c r="V20" s="5">
        <v>0</v>
      </c>
      <c r="W20" s="5">
        <v>2</v>
      </c>
      <c r="X20" s="5">
        <v>0</v>
      </c>
      <c r="Y20" s="8">
        <v>1</v>
      </c>
      <c r="Z20" s="8">
        <v>1</v>
      </c>
      <c r="AA20" s="8">
        <v>1</v>
      </c>
      <c r="AB20" s="8">
        <f t="shared" si="21"/>
        <v>200</v>
      </c>
      <c r="AC20" s="8">
        <v>15</v>
      </c>
      <c r="AD20" s="12">
        <f t="shared" si="22"/>
        <v>0.3</v>
      </c>
      <c r="AE20" s="8">
        <v>8</v>
      </c>
      <c r="AF20" s="12">
        <f t="shared" si="23"/>
        <v>0.24</v>
      </c>
      <c r="AG20" s="12">
        <f t="shared" si="24"/>
        <v>0.54</v>
      </c>
    </row>
    <row r="21" spans="1:33">
      <c r="A21" s="13"/>
      <c r="B21" s="9">
        <v>1</v>
      </c>
      <c r="C21" s="90">
        <v>264</v>
      </c>
      <c r="D21" s="5">
        <v>287</v>
      </c>
      <c r="E21" s="5">
        <v>10</v>
      </c>
      <c r="F21" s="5">
        <v>10</v>
      </c>
      <c r="G21" s="5">
        <v>301</v>
      </c>
      <c r="H21" s="5">
        <v>301</v>
      </c>
      <c r="I21" s="10">
        <f t="shared" si="4"/>
        <v>26.4</v>
      </c>
      <c r="J21" s="10">
        <f t="shared" si="5"/>
        <v>28.7</v>
      </c>
      <c r="K21" s="10">
        <f t="shared" si="6"/>
        <v>30.1</v>
      </c>
      <c r="L21" s="10">
        <f t="shared" si="25"/>
        <v>50</v>
      </c>
      <c r="M21" s="10">
        <f t="shared" si="8"/>
        <v>5.2624584717607972</v>
      </c>
      <c r="N21" s="10">
        <f t="shared" si="8"/>
        <v>5.7209302325581399</v>
      </c>
      <c r="O21" s="11"/>
      <c r="P21" s="11"/>
      <c r="Q21" s="11"/>
      <c r="R21" s="11"/>
      <c r="S21" s="11">
        <v>1</v>
      </c>
      <c r="T21" s="5">
        <v>0</v>
      </c>
      <c r="U21" s="5">
        <v>0</v>
      </c>
      <c r="V21" s="5">
        <v>1</v>
      </c>
      <c r="W21" s="5">
        <v>1</v>
      </c>
      <c r="X21" s="5">
        <v>0</v>
      </c>
      <c r="Y21" s="5">
        <v>0</v>
      </c>
      <c r="Z21" s="5">
        <v>1</v>
      </c>
      <c r="AA21" s="5">
        <v>1</v>
      </c>
      <c r="AB21" s="5">
        <f t="shared" si="21"/>
        <v>264</v>
      </c>
      <c r="AC21" s="5">
        <v>22</v>
      </c>
      <c r="AD21" s="16">
        <f t="shared" si="22"/>
        <v>0.33333333333333331</v>
      </c>
      <c r="AE21" s="5">
        <v>6</v>
      </c>
      <c r="AF21" s="12">
        <f t="shared" si="23"/>
        <v>0.13636363636363635</v>
      </c>
      <c r="AG21" s="12">
        <f t="shared" si="24"/>
        <v>0.46969696969696967</v>
      </c>
    </row>
    <row r="22" spans="1:33">
      <c r="A22" s="13" t="s">
        <v>38</v>
      </c>
      <c r="B22" s="9">
        <v>1</v>
      </c>
      <c r="C22" s="93">
        <v>249</v>
      </c>
      <c r="D22" s="5">
        <v>392</v>
      </c>
      <c r="E22" s="5">
        <v>3</v>
      </c>
      <c r="F22" s="5">
        <v>3</v>
      </c>
      <c r="G22" s="5">
        <v>208</v>
      </c>
      <c r="H22" s="5">
        <v>302</v>
      </c>
      <c r="I22" s="10">
        <f t="shared" si="4"/>
        <v>83</v>
      </c>
      <c r="J22" s="10">
        <f t="shared" si="5"/>
        <v>130.66666666666666</v>
      </c>
      <c r="K22" s="10">
        <f t="shared" si="6"/>
        <v>69.333333333333329</v>
      </c>
      <c r="L22" s="10">
        <f t="shared" si="25"/>
        <v>30.1</v>
      </c>
      <c r="M22" s="10">
        <f t="shared" si="8"/>
        <v>7.1826923076923084</v>
      </c>
      <c r="N22" s="10">
        <f t="shared" si="8"/>
        <v>7.7880794701986753</v>
      </c>
      <c r="O22" s="11"/>
      <c r="P22" s="11"/>
      <c r="Q22" s="11"/>
      <c r="R22" s="11"/>
      <c r="S22" s="11"/>
      <c r="T22" s="5">
        <v>1</v>
      </c>
      <c r="U22" s="5">
        <v>2</v>
      </c>
      <c r="V22" s="5">
        <v>1</v>
      </c>
      <c r="W22" s="5">
        <v>1</v>
      </c>
      <c r="X22" s="5">
        <v>0</v>
      </c>
      <c r="Y22" s="5">
        <v>1</v>
      </c>
      <c r="Z22" s="5">
        <v>2</v>
      </c>
      <c r="AA22" s="5">
        <v>2</v>
      </c>
      <c r="AB22" s="5">
        <f t="shared" si="21"/>
        <v>249</v>
      </c>
      <c r="AC22" s="5">
        <v>27</v>
      </c>
      <c r="AD22" s="16">
        <f t="shared" si="22"/>
        <v>0.43373493975903615</v>
      </c>
      <c r="AE22" s="5">
        <v>8</v>
      </c>
      <c r="AF22" s="12">
        <f t="shared" si="23"/>
        <v>0.19277108433734941</v>
      </c>
      <c r="AG22" s="12">
        <f t="shared" si="24"/>
        <v>0.62650602409638556</v>
      </c>
    </row>
    <row r="23" spans="1:33">
      <c r="A23" s="29"/>
      <c r="B23" s="9">
        <v>1</v>
      </c>
      <c r="C23" s="92">
        <v>401</v>
      </c>
      <c r="D23" s="5">
        <v>174</v>
      </c>
      <c r="E23" s="5">
        <v>10</v>
      </c>
      <c r="F23" s="5">
        <v>8</v>
      </c>
      <c r="G23" s="5">
        <v>302</v>
      </c>
      <c r="H23" s="5">
        <v>213</v>
      </c>
      <c r="I23" s="10">
        <f t="shared" si="4"/>
        <v>50.125</v>
      </c>
      <c r="J23" s="10">
        <f t="shared" si="5"/>
        <v>17.399999999999999</v>
      </c>
      <c r="K23" s="10">
        <f t="shared" si="6"/>
        <v>37.75</v>
      </c>
      <c r="L23" s="10">
        <f t="shared" si="25"/>
        <v>100.66666666666667</v>
      </c>
      <c r="M23" s="10">
        <f t="shared" si="8"/>
        <v>7.9668874172185431</v>
      </c>
      <c r="N23" s="10">
        <f t="shared" si="8"/>
        <v>4.901408450704225</v>
      </c>
      <c r="O23" s="11">
        <v>1</v>
      </c>
      <c r="P23" s="11"/>
      <c r="Q23" s="11">
        <v>1</v>
      </c>
      <c r="R23" s="11">
        <v>1</v>
      </c>
      <c r="S23" s="11">
        <v>1</v>
      </c>
      <c r="T23" s="5">
        <v>2</v>
      </c>
      <c r="U23" s="5">
        <v>0</v>
      </c>
      <c r="V23" s="5">
        <v>2</v>
      </c>
      <c r="W23" s="5">
        <v>1</v>
      </c>
      <c r="X23" s="5">
        <v>2</v>
      </c>
      <c r="Y23" s="5">
        <v>0</v>
      </c>
      <c r="Z23" s="5">
        <v>1</v>
      </c>
      <c r="AA23" s="5">
        <v>1</v>
      </c>
      <c r="AB23" s="5">
        <f t="shared" si="21"/>
        <v>401</v>
      </c>
      <c r="AC23" s="5">
        <v>37</v>
      </c>
      <c r="AD23" s="16">
        <f t="shared" si="22"/>
        <v>0.36907730673316708</v>
      </c>
      <c r="AE23" s="5">
        <v>14</v>
      </c>
      <c r="AF23" s="12">
        <f t="shared" si="23"/>
        <v>0.20947630922693267</v>
      </c>
      <c r="AG23" s="12">
        <f t="shared" si="24"/>
        <v>0.57855361596009969</v>
      </c>
    </row>
    <row r="24" spans="1:33">
      <c r="A24" s="13"/>
      <c r="B24" s="9">
        <v>1</v>
      </c>
      <c r="C24" s="93">
        <v>240</v>
      </c>
      <c r="D24" s="5">
        <v>237</v>
      </c>
      <c r="E24" s="5">
        <v>10</v>
      </c>
      <c r="F24" s="5">
        <v>3</v>
      </c>
      <c r="G24" s="5">
        <v>236</v>
      </c>
      <c r="H24" s="5">
        <v>260</v>
      </c>
      <c r="I24" s="10">
        <f t="shared" si="4"/>
        <v>80</v>
      </c>
      <c r="J24" s="10">
        <f t="shared" si="5"/>
        <v>23.7</v>
      </c>
      <c r="K24" s="10">
        <f t="shared" si="6"/>
        <v>78.666666666666671</v>
      </c>
      <c r="L24" s="10">
        <f t="shared" si="25"/>
        <v>21.3</v>
      </c>
      <c r="M24" s="10">
        <f t="shared" si="8"/>
        <v>6.101694915254237</v>
      </c>
      <c r="N24" s="10">
        <f t="shared" si="8"/>
        <v>5.4692307692307693</v>
      </c>
      <c r="O24" s="11"/>
      <c r="P24" s="11">
        <v>1</v>
      </c>
      <c r="Q24" s="11"/>
      <c r="R24" s="11"/>
      <c r="S24" s="11"/>
      <c r="T24" s="5">
        <v>1</v>
      </c>
      <c r="U24" s="5">
        <v>0</v>
      </c>
      <c r="V24" s="5">
        <v>2</v>
      </c>
      <c r="W24" s="5">
        <v>2</v>
      </c>
      <c r="X24" s="5">
        <v>1</v>
      </c>
      <c r="Y24" s="5">
        <v>0</v>
      </c>
      <c r="Z24" s="5">
        <v>1</v>
      </c>
      <c r="AA24" s="5">
        <v>2</v>
      </c>
      <c r="AB24" s="5">
        <f t="shared" si="21"/>
        <v>240</v>
      </c>
      <c r="AC24" s="5">
        <v>25</v>
      </c>
      <c r="AD24" s="16">
        <f t="shared" si="22"/>
        <v>0.41666666666666669</v>
      </c>
      <c r="AE24" s="5">
        <v>8</v>
      </c>
      <c r="AF24" s="12">
        <f t="shared" si="23"/>
        <v>0.2</v>
      </c>
      <c r="AG24" s="12">
        <f t="shared" si="24"/>
        <v>0.6166666666666667</v>
      </c>
    </row>
    <row r="25" spans="1:33">
      <c r="A25" s="13"/>
      <c r="B25" s="15">
        <v>1</v>
      </c>
      <c r="C25" s="87">
        <v>336</v>
      </c>
      <c r="D25" s="5">
        <v>288</v>
      </c>
      <c r="E25" s="5">
        <v>10</v>
      </c>
      <c r="F25" s="5">
        <v>7</v>
      </c>
      <c r="G25" s="5">
        <v>302</v>
      </c>
      <c r="H25" s="5">
        <v>293</v>
      </c>
      <c r="I25" s="10">
        <f t="shared" si="4"/>
        <v>48</v>
      </c>
      <c r="J25" s="10">
        <f t="shared" si="5"/>
        <v>28.8</v>
      </c>
      <c r="K25" s="10">
        <f t="shared" si="6"/>
        <v>43.142857142857146</v>
      </c>
      <c r="L25" s="10">
        <f>H25/E25</f>
        <v>29.3</v>
      </c>
      <c r="M25" s="10">
        <f t="shared" si="8"/>
        <v>6.6754966887417213</v>
      </c>
      <c r="N25" s="10">
        <f t="shared" si="8"/>
        <v>5.8976109215017063</v>
      </c>
      <c r="O25" s="11">
        <v>1</v>
      </c>
      <c r="P25" s="11"/>
      <c r="Q25" s="11"/>
      <c r="R25" s="11">
        <v>1</v>
      </c>
      <c r="S25" s="11">
        <v>1</v>
      </c>
      <c r="T25" s="5">
        <v>1</v>
      </c>
      <c r="U25" s="5">
        <v>0</v>
      </c>
      <c r="V25" s="5">
        <v>2</v>
      </c>
      <c r="W25" s="5">
        <v>2</v>
      </c>
      <c r="X25" s="5">
        <v>2</v>
      </c>
      <c r="Y25" s="5" t="s">
        <v>41</v>
      </c>
      <c r="Z25" s="5">
        <v>0</v>
      </c>
      <c r="AA25" s="5">
        <v>3</v>
      </c>
      <c r="AB25" s="5">
        <f t="shared" si="21"/>
        <v>336</v>
      </c>
      <c r="AC25" s="5">
        <v>30</v>
      </c>
      <c r="AD25" s="16">
        <f t="shared" si="22"/>
        <v>0.35714285714285715</v>
      </c>
      <c r="AE25" s="5">
        <v>14</v>
      </c>
      <c r="AF25" s="12">
        <f t="shared" si="23"/>
        <v>0.25</v>
      </c>
      <c r="AG25" s="12">
        <f t="shared" si="24"/>
        <v>0.60714285714285721</v>
      </c>
    </row>
    <row r="26" spans="1:33">
      <c r="A26" s="13"/>
      <c r="B26" s="9">
        <v>1</v>
      </c>
      <c r="C26" s="93">
        <v>247</v>
      </c>
      <c r="D26" s="8">
        <v>249</v>
      </c>
      <c r="E26" s="8">
        <v>5</v>
      </c>
      <c r="F26" s="8">
        <v>10</v>
      </c>
      <c r="G26" s="8">
        <v>300</v>
      </c>
      <c r="H26" s="8">
        <v>297</v>
      </c>
      <c r="I26" s="4">
        <f t="shared" si="4"/>
        <v>24.7</v>
      </c>
      <c r="J26" s="4">
        <f t="shared" si="5"/>
        <v>49.8</v>
      </c>
      <c r="K26" s="4">
        <f t="shared" si="6"/>
        <v>30</v>
      </c>
      <c r="L26" s="4">
        <f>H26/E26</f>
        <v>59.4</v>
      </c>
      <c r="M26" s="10">
        <f t="shared" si="8"/>
        <v>4.9400000000000004</v>
      </c>
      <c r="N26" s="10">
        <f t="shared" si="8"/>
        <v>5.0303030303030303</v>
      </c>
      <c r="O26" s="11"/>
      <c r="P26" s="11"/>
      <c r="Q26" s="28"/>
      <c r="R26" s="28"/>
      <c r="S26" s="28"/>
      <c r="T26" s="8">
        <v>0</v>
      </c>
      <c r="U26" s="8">
        <v>0</v>
      </c>
      <c r="V26" s="8">
        <v>1</v>
      </c>
      <c r="W26" s="8">
        <v>1</v>
      </c>
      <c r="X26" s="8">
        <v>1</v>
      </c>
      <c r="Y26" s="8">
        <v>0</v>
      </c>
      <c r="Z26" s="8">
        <v>0</v>
      </c>
      <c r="AA26" s="8">
        <v>3</v>
      </c>
      <c r="AB26" s="8">
        <f t="shared" si="21"/>
        <v>247</v>
      </c>
      <c r="AC26" s="8">
        <v>20</v>
      </c>
      <c r="AD26" s="12">
        <f t="shared" si="22"/>
        <v>0.32388663967611336</v>
      </c>
      <c r="AE26" s="8">
        <v>4</v>
      </c>
      <c r="AF26" s="12">
        <f t="shared" si="23"/>
        <v>9.7165991902834009E-2</v>
      </c>
      <c r="AG26" s="12">
        <f t="shared" si="24"/>
        <v>0.42105263157894735</v>
      </c>
    </row>
    <row r="27" spans="1:33">
      <c r="A27" s="13"/>
      <c r="B27" s="9"/>
      <c r="C27" s="8"/>
      <c r="D27" s="8"/>
      <c r="E27" s="8"/>
      <c r="F27" s="8"/>
      <c r="G27" s="8"/>
      <c r="H27" s="8"/>
      <c r="I27" s="4" t="e">
        <f t="shared" si="4"/>
        <v>#DIV/0!</v>
      </c>
      <c r="J27" s="4" t="e">
        <f t="shared" si="5"/>
        <v>#DIV/0!</v>
      </c>
      <c r="K27" s="4" t="e">
        <f t="shared" si="6"/>
        <v>#DIV/0!</v>
      </c>
      <c r="L27" s="4">
        <f>H25/E25</f>
        <v>29.3</v>
      </c>
      <c r="M27" s="10" t="e">
        <f t="shared" si="8"/>
        <v>#DIV/0!</v>
      </c>
      <c r="N27" s="10" t="e">
        <f t="shared" si="8"/>
        <v>#DIV/0!</v>
      </c>
      <c r="O27" s="11"/>
      <c r="P27" s="11"/>
      <c r="Q27" s="28"/>
      <c r="R27" s="28"/>
      <c r="S27" s="28"/>
      <c r="T27" s="8"/>
      <c r="U27" s="8"/>
      <c r="V27" s="8"/>
      <c r="W27" s="8"/>
      <c r="X27" s="8"/>
      <c r="Y27" s="8"/>
      <c r="Z27" s="8"/>
      <c r="AA27" s="8"/>
      <c r="AB27" s="8" t="e">
        <f t="shared" si="21"/>
        <v>#DIV/0!</v>
      </c>
      <c r="AC27" s="8"/>
      <c r="AD27" s="12" t="e">
        <f t="shared" si="22"/>
        <v>#DIV/0!</v>
      </c>
      <c r="AE27" s="8"/>
      <c r="AF27" s="12" t="e">
        <f t="shared" si="23"/>
        <v>#DIV/0!</v>
      </c>
      <c r="AG27" s="12" t="e">
        <f t="shared" si="24"/>
        <v>#DIV/0!</v>
      </c>
    </row>
    <row r="28" spans="1:33">
      <c r="A28" s="13"/>
      <c r="B28" s="9"/>
      <c r="C28" s="8"/>
      <c r="D28" s="8"/>
      <c r="E28" s="8"/>
      <c r="F28" s="8"/>
      <c r="G28" s="8"/>
      <c r="H28" s="8"/>
      <c r="I28" s="4" t="e">
        <f t="shared" si="4"/>
        <v>#DIV/0!</v>
      </c>
      <c r="J28" s="4" t="e">
        <f t="shared" si="5"/>
        <v>#DIV/0!</v>
      </c>
      <c r="K28" s="4" t="e">
        <f t="shared" si="6"/>
        <v>#DIV/0!</v>
      </c>
      <c r="L28" s="4">
        <f>H26/E26</f>
        <v>59.4</v>
      </c>
      <c r="M28" s="10" t="e">
        <f t="shared" si="8"/>
        <v>#DIV/0!</v>
      </c>
      <c r="N28" s="10" t="e">
        <f t="shared" si="8"/>
        <v>#DIV/0!</v>
      </c>
      <c r="O28" s="11"/>
      <c r="P28" s="11"/>
      <c r="Q28" s="28"/>
      <c r="R28" s="28"/>
      <c r="S28" s="28"/>
      <c r="T28" s="8"/>
      <c r="U28" s="8"/>
      <c r="V28" s="8"/>
      <c r="W28" s="8"/>
      <c r="X28" s="8"/>
      <c r="Y28" s="8"/>
      <c r="Z28" s="8"/>
      <c r="AA28" s="8"/>
      <c r="AB28" s="8" t="e">
        <f t="shared" si="21"/>
        <v>#DIV/0!</v>
      </c>
      <c r="AC28" s="8"/>
      <c r="AD28" s="12" t="e">
        <f t="shared" si="22"/>
        <v>#DIV/0!</v>
      </c>
      <c r="AE28" s="8"/>
      <c r="AF28" s="12" t="e">
        <f t="shared" si="23"/>
        <v>#DIV/0!</v>
      </c>
      <c r="AG28" s="12" t="e">
        <f t="shared" si="3"/>
        <v>#DIV/0!</v>
      </c>
    </row>
    <row r="29" spans="1:33">
      <c r="A29" s="13" t="s">
        <v>31</v>
      </c>
      <c r="B29" s="17">
        <f t="shared" ref="B29:H29" si="26">SUM(B18:B28)</f>
        <v>9</v>
      </c>
      <c r="C29" s="18">
        <f>SUM(C18:C28)</f>
        <v>2445</v>
      </c>
      <c r="D29" s="18">
        <f>SUM(D18:D28)</f>
        <v>2404</v>
      </c>
      <c r="E29" s="18">
        <f t="shared" si="26"/>
        <v>68</v>
      </c>
      <c r="F29" s="18">
        <f t="shared" si="26"/>
        <v>64</v>
      </c>
      <c r="G29" s="18">
        <f t="shared" si="26"/>
        <v>2442</v>
      </c>
      <c r="H29" s="18">
        <f t="shared" si="26"/>
        <v>2556</v>
      </c>
      <c r="I29" s="19">
        <f t="shared" si="4"/>
        <v>38.203125</v>
      </c>
      <c r="J29" s="19">
        <f t="shared" si="5"/>
        <v>35.352941176470587</v>
      </c>
      <c r="K29" s="19">
        <f t="shared" si="6"/>
        <v>38.15625</v>
      </c>
      <c r="L29" s="19">
        <f>H29/E29</f>
        <v>37.588235294117645</v>
      </c>
      <c r="M29" s="19">
        <f t="shared" si="8"/>
        <v>6.0073710073710069</v>
      </c>
      <c r="N29" s="19">
        <f t="shared" si="8"/>
        <v>5.643192488262911</v>
      </c>
      <c r="O29" s="20">
        <f>SUM(O18:O28)</f>
        <v>2</v>
      </c>
      <c r="P29" s="20">
        <f>SUM(P18:P28)</f>
        <v>2</v>
      </c>
      <c r="Q29" s="20">
        <f t="shared" ref="Q29:Z29" si="27">SUM(Q18:Q28)</f>
        <v>1</v>
      </c>
      <c r="R29" s="20">
        <f t="shared" si="27"/>
        <v>2</v>
      </c>
      <c r="S29" s="20">
        <f>SUM(S18:S28)</f>
        <v>4</v>
      </c>
      <c r="T29" s="18">
        <f t="shared" si="27"/>
        <v>5</v>
      </c>
      <c r="U29" s="18">
        <f t="shared" si="27"/>
        <v>2</v>
      </c>
      <c r="V29" s="18">
        <f t="shared" si="27"/>
        <v>13</v>
      </c>
      <c r="W29" s="18">
        <f t="shared" si="27"/>
        <v>14</v>
      </c>
      <c r="X29" s="18">
        <f t="shared" si="27"/>
        <v>7</v>
      </c>
      <c r="Y29" s="18">
        <f t="shared" si="27"/>
        <v>2</v>
      </c>
      <c r="Z29" s="18">
        <f t="shared" si="27"/>
        <v>9</v>
      </c>
      <c r="AA29" s="18">
        <f>SUM(AA18:AA28)</f>
        <v>16</v>
      </c>
      <c r="AB29" s="17">
        <f t="shared" si="21"/>
        <v>271.66666666666669</v>
      </c>
      <c r="AC29" s="18">
        <f>SUM(AC18:AC28)</f>
        <v>213</v>
      </c>
      <c r="AD29" s="21">
        <f t="shared" si="22"/>
        <v>0.34846625766871164</v>
      </c>
      <c r="AE29" s="18">
        <f>SUM(AE18:AE28)</f>
        <v>73</v>
      </c>
      <c r="AF29" s="21">
        <f t="shared" si="23"/>
        <v>0.17914110429447852</v>
      </c>
      <c r="AG29" s="21">
        <f t="shared" si="3"/>
        <v>0.52760736196319014</v>
      </c>
    </row>
    <row r="30" spans="1:33">
      <c r="A30" s="13"/>
      <c r="B30" s="30"/>
      <c r="C30" s="31"/>
      <c r="D30" s="31"/>
      <c r="E30" s="31"/>
      <c r="F30" s="31"/>
      <c r="G30" s="31"/>
      <c r="H30" s="31"/>
      <c r="I30" s="32"/>
      <c r="J30" s="32"/>
      <c r="K30" s="32"/>
      <c r="L30" s="32"/>
      <c r="M30" s="32"/>
      <c r="N30" s="32"/>
      <c r="O30" s="32"/>
      <c r="P30" s="3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0"/>
      <c r="AC30" s="31"/>
      <c r="AD30" s="33"/>
      <c r="AE30" s="31"/>
      <c r="AF30" s="33"/>
      <c r="AG30" s="33"/>
    </row>
    <row r="31" spans="1:33">
      <c r="A31" s="34" t="s">
        <v>33</v>
      </c>
      <c r="B31" s="2" t="s">
        <v>1</v>
      </c>
      <c r="C31" s="3" t="s">
        <v>2</v>
      </c>
      <c r="D31" s="3" t="s">
        <v>2</v>
      </c>
      <c r="E31" s="35" t="s">
        <v>3</v>
      </c>
      <c r="F31" s="35" t="s">
        <v>4</v>
      </c>
      <c r="G31" s="3" t="s">
        <v>5</v>
      </c>
      <c r="H31" s="3" t="s">
        <v>5</v>
      </c>
      <c r="I31" s="3" t="s">
        <v>6</v>
      </c>
      <c r="J31" s="3" t="s">
        <v>6</v>
      </c>
      <c r="K31" s="3" t="s">
        <v>7</v>
      </c>
      <c r="L31" s="3" t="s">
        <v>7</v>
      </c>
      <c r="M31" s="3" t="s">
        <v>8</v>
      </c>
      <c r="N31" s="3" t="s">
        <v>8</v>
      </c>
      <c r="O31" s="3" t="s">
        <v>9</v>
      </c>
      <c r="P31" s="3" t="s">
        <v>10</v>
      </c>
      <c r="Q31" s="3" t="s">
        <v>11</v>
      </c>
      <c r="R31" s="3" t="s">
        <v>12</v>
      </c>
      <c r="S31" s="3" t="s">
        <v>13</v>
      </c>
      <c r="T31" s="3">
        <v>100</v>
      </c>
      <c r="U31" s="3">
        <v>100</v>
      </c>
      <c r="V31" s="3">
        <v>50</v>
      </c>
      <c r="W31" s="3">
        <v>50</v>
      </c>
      <c r="X31" s="3" t="s">
        <v>14</v>
      </c>
      <c r="Y31" s="3" t="s">
        <v>14</v>
      </c>
      <c r="Z31" s="3" t="s">
        <v>15</v>
      </c>
      <c r="AA31" s="3" t="s">
        <v>15</v>
      </c>
      <c r="AB31" s="3" t="s">
        <v>16</v>
      </c>
      <c r="AC31" s="2" t="s">
        <v>17</v>
      </c>
      <c r="AD31" s="2" t="s">
        <v>18</v>
      </c>
      <c r="AE31" s="2" t="s">
        <v>19</v>
      </c>
      <c r="AF31" s="2" t="s">
        <v>18</v>
      </c>
      <c r="AG31" s="2" t="s">
        <v>20</v>
      </c>
    </row>
    <row r="32" spans="1:33">
      <c r="A32" s="34"/>
      <c r="B32" s="4"/>
      <c r="C32" s="3" t="s">
        <v>21</v>
      </c>
      <c r="D32" s="3" t="s">
        <v>22</v>
      </c>
      <c r="E32" s="36" t="s">
        <v>23</v>
      </c>
      <c r="F32" s="36" t="s">
        <v>24</v>
      </c>
      <c r="G32" s="3" t="s">
        <v>25</v>
      </c>
      <c r="H32" s="3" t="s">
        <v>26</v>
      </c>
      <c r="I32" s="3" t="s">
        <v>21</v>
      </c>
      <c r="J32" s="3" t="s">
        <v>22</v>
      </c>
      <c r="K32" s="3" t="s">
        <v>27</v>
      </c>
      <c r="L32" s="3" t="s">
        <v>28</v>
      </c>
      <c r="M32" s="3" t="s">
        <v>21</v>
      </c>
      <c r="N32" s="3" t="s">
        <v>22</v>
      </c>
      <c r="O32" s="3"/>
      <c r="P32" s="3"/>
      <c r="Q32" s="2"/>
      <c r="R32" s="2"/>
      <c r="S32" s="2"/>
      <c r="T32" s="2" t="s">
        <v>29</v>
      </c>
      <c r="U32" s="2" t="s">
        <v>30</v>
      </c>
      <c r="V32" s="27" t="s">
        <v>29</v>
      </c>
      <c r="W32" s="27" t="s">
        <v>30</v>
      </c>
      <c r="X32" s="27" t="s">
        <v>29</v>
      </c>
      <c r="Y32" s="27" t="s">
        <v>30</v>
      </c>
      <c r="Z32" s="27" t="s">
        <v>29</v>
      </c>
      <c r="AA32" s="27" t="s">
        <v>30</v>
      </c>
      <c r="AB32" s="37"/>
      <c r="AC32" s="8"/>
      <c r="AD32" s="8"/>
      <c r="AE32" s="37"/>
      <c r="AF32" s="37"/>
      <c r="AG32" s="37"/>
    </row>
    <row r="33" spans="1:33">
      <c r="A33" s="34"/>
      <c r="B33" s="9">
        <v>1</v>
      </c>
      <c r="C33" s="5">
        <v>134</v>
      </c>
      <c r="D33" s="8">
        <v>295</v>
      </c>
      <c r="E33" s="8">
        <v>10</v>
      </c>
      <c r="F33" s="8">
        <v>10</v>
      </c>
      <c r="G33" s="8">
        <v>162</v>
      </c>
      <c r="H33" s="8">
        <v>284</v>
      </c>
      <c r="I33" s="4">
        <f>C33/F33</f>
        <v>13.4</v>
      </c>
      <c r="J33" s="4">
        <f>D33/E33</f>
        <v>29.5</v>
      </c>
      <c r="K33" s="4">
        <f>G33/F33</f>
        <v>16.2</v>
      </c>
      <c r="L33" s="4">
        <f t="shared" ref="L33" si="28">H33/E33</f>
        <v>28.4</v>
      </c>
      <c r="M33" s="10">
        <f t="shared" ref="M33:N33" si="29">C33/(G33/6)</f>
        <v>4.9629629629629628</v>
      </c>
      <c r="N33" s="10">
        <f t="shared" si="29"/>
        <v>6.232394366197183</v>
      </c>
      <c r="O33" s="11"/>
      <c r="P33" s="11"/>
      <c r="Q33" s="28"/>
      <c r="R33" s="28"/>
      <c r="S33" s="28"/>
      <c r="T33" s="8">
        <v>0</v>
      </c>
      <c r="U33" s="5">
        <v>1</v>
      </c>
      <c r="V33" s="5">
        <v>0</v>
      </c>
      <c r="W33" s="5">
        <v>0</v>
      </c>
      <c r="X33" s="5">
        <v>0</v>
      </c>
      <c r="Y33" s="8">
        <v>1</v>
      </c>
      <c r="Z33" s="5">
        <v>0</v>
      </c>
      <c r="AA33" s="5">
        <v>1</v>
      </c>
      <c r="AB33" s="8">
        <f>C33/B33</f>
        <v>134</v>
      </c>
      <c r="AC33" s="8">
        <v>17</v>
      </c>
      <c r="AD33" s="12">
        <f>AC33*4/C33</f>
        <v>0.5074626865671642</v>
      </c>
      <c r="AE33" s="8">
        <v>4</v>
      </c>
      <c r="AF33" s="12">
        <f>AE33*6/C33</f>
        <v>0.17910447761194029</v>
      </c>
      <c r="AG33" s="12">
        <f>AD33+AF33</f>
        <v>0.68656716417910446</v>
      </c>
    </row>
    <row r="34" spans="1:33">
      <c r="A34" s="34"/>
      <c r="B34" s="9">
        <v>1</v>
      </c>
      <c r="C34" s="5">
        <v>136</v>
      </c>
      <c r="D34" s="8">
        <v>135</v>
      </c>
      <c r="E34" s="8">
        <v>10</v>
      </c>
      <c r="F34" s="8">
        <v>1</v>
      </c>
      <c r="G34" s="8">
        <v>177</v>
      </c>
      <c r="H34" s="8">
        <v>196</v>
      </c>
      <c r="I34" s="4">
        <f t="shared" si="4"/>
        <v>136</v>
      </c>
      <c r="J34" s="4">
        <f t="shared" si="5"/>
        <v>13.5</v>
      </c>
      <c r="K34" s="4">
        <f t="shared" si="6"/>
        <v>177</v>
      </c>
      <c r="L34" s="4">
        <f t="shared" ref="L34:L42" si="30">H34/E34</f>
        <v>19.600000000000001</v>
      </c>
      <c r="M34" s="10">
        <f t="shared" ref="M34" si="31">C34/(G34/6)</f>
        <v>4.6101694915254239</v>
      </c>
      <c r="N34" s="10">
        <f t="shared" si="8"/>
        <v>4.1326530612244898</v>
      </c>
      <c r="O34" s="11"/>
      <c r="P34" s="11">
        <v>1</v>
      </c>
      <c r="Q34" s="28"/>
      <c r="R34" s="28"/>
      <c r="S34" s="28"/>
      <c r="T34" s="8">
        <v>0</v>
      </c>
      <c r="U34" s="5">
        <v>0</v>
      </c>
      <c r="V34" s="5">
        <v>2</v>
      </c>
      <c r="W34" s="5">
        <v>0</v>
      </c>
      <c r="X34" s="5">
        <v>1</v>
      </c>
      <c r="Y34" s="5">
        <v>0</v>
      </c>
      <c r="Z34" s="5">
        <v>0</v>
      </c>
      <c r="AA34" s="5">
        <v>0</v>
      </c>
      <c r="AB34" s="8">
        <f t="shared" ref="AB34:AB42" si="32">C34/B34</f>
        <v>136</v>
      </c>
      <c r="AC34" s="8">
        <v>14</v>
      </c>
      <c r="AD34" s="12">
        <f t="shared" ref="AD34:AD43" si="33">AC34*4/C34</f>
        <v>0.41176470588235292</v>
      </c>
      <c r="AE34" s="8">
        <v>0</v>
      </c>
      <c r="AF34" s="12">
        <f t="shared" ref="AF34:AF43" si="34">AE34*6/C34</f>
        <v>0</v>
      </c>
      <c r="AG34" s="12">
        <f t="shared" ref="AG34:AG42" si="35">AD34+AF34</f>
        <v>0.41176470588235292</v>
      </c>
    </row>
    <row r="35" spans="1:33">
      <c r="A35" s="34" t="s">
        <v>38</v>
      </c>
      <c r="B35" s="9">
        <v>1</v>
      </c>
      <c r="C35" s="90">
        <v>266</v>
      </c>
      <c r="D35" s="5">
        <v>200</v>
      </c>
      <c r="E35" s="5">
        <v>8</v>
      </c>
      <c r="F35" s="5">
        <v>6</v>
      </c>
      <c r="G35" s="5">
        <v>300</v>
      </c>
      <c r="H35" s="5">
        <v>193</v>
      </c>
      <c r="I35" s="10">
        <f t="shared" si="4"/>
        <v>44.333333333333336</v>
      </c>
      <c r="J35" s="10">
        <f t="shared" si="5"/>
        <v>25</v>
      </c>
      <c r="K35" s="10">
        <f t="shared" si="6"/>
        <v>50</v>
      </c>
      <c r="L35" s="10">
        <f t="shared" si="30"/>
        <v>24.125</v>
      </c>
      <c r="M35" s="10">
        <f t="shared" si="8"/>
        <v>5.32</v>
      </c>
      <c r="N35" s="10">
        <f t="shared" si="8"/>
        <v>6.2176165803108816</v>
      </c>
      <c r="O35" s="11"/>
      <c r="P35" s="11"/>
      <c r="Q35" s="11"/>
      <c r="R35" s="11"/>
      <c r="S35" s="11">
        <v>1</v>
      </c>
      <c r="T35" s="5">
        <v>0</v>
      </c>
      <c r="U35" s="5">
        <v>0</v>
      </c>
      <c r="V35" s="5">
        <v>2</v>
      </c>
      <c r="W35" s="5">
        <v>0</v>
      </c>
      <c r="X35" s="5">
        <v>1</v>
      </c>
      <c r="Y35" s="5">
        <v>0</v>
      </c>
      <c r="Z35" s="5">
        <v>1</v>
      </c>
      <c r="AA35" s="5">
        <v>1</v>
      </c>
      <c r="AB35" s="5">
        <f t="shared" si="32"/>
        <v>266</v>
      </c>
      <c r="AC35" s="5">
        <v>21</v>
      </c>
      <c r="AD35" s="16">
        <f t="shared" si="33"/>
        <v>0.31578947368421051</v>
      </c>
      <c r="AE35" s="5">
        <v>6</v>
      </c>
      <c r="AF35" s="12">
        <f t="shared" si="34"/>
        <v>0.13533834586466165</v>
      </c>
      <c r="AG35" s="12">
        <f t="shared" si="35"/>
        <v>0.45112781954887216</v>
      </c>
    </row>
    <row r="36" spans="1:33">
      <c r="A36" s="34"/>
      <c r="B36" s="9">
        <v>1</v>
      </c>
      <c r="C36" s="90">
        <v>259</v>
      </c>
      <c r="D36" s="5">
        <v>134</v>
      </c>
      <c r="E36" s="5">
        <v>10</v>
      </c>
      <c r="F36" s="5">
        <v>10</v>
      </c>
      <c r="G36" s="5">
        <v>300</v>
      </c>
      <c r="H36" s="5">
        <v>232</v>
      </c>
      <c r="I36" s="10">
        <f t="shared" si="4"/>
        <v>25.9</v>
      </c>
      <c r="J36" s="10">
        <f t="shared" si="5"/>
        <v>13.4</v>
      </c>
      <c r="K36" s="10">
        <f t="shared" si="6"/>
        <v>30</v>
      </c>
      <c r="L36" s="10">
        <f t="shared" si="30"/>
        <v>23.2</v>
      </c>
      <c r="M36" s="10">
        <f t="shared" si="8"/>
        <v>5.18</v>
      </c>
      <c r="N36" s="10">
        <f t="shared" si="8"/>
        <v>3.4655172413793105</v>
      </c>
      <c r="O36" s="11">
        <v>1</v>
      </c>
      <c r="P36" s="11"/>
      <c r="Q36" s="11"/>
      <c r="R36" s="11"/>
      <c r="S36" s="11">
        <v>1</v>
      </c>
      <c r="T36" s="5">
        <v>0</v>
      </c>
      <c r="U36" s="5">
        <v>0</v>
      </c>
      <c r="V36" s="5">
        <v>2</v>
      </c>
      <c r="W36" s="5">
        <v>0</v>
      </c>
      <c r="X36" s="5">
        <v>0</v>
      </c>
      <c r="Y36" s="5">
        <v>0</v>
      </c>
      <c r="Z36" s="5">
        <v>4</v>
      </c>
      <c r="AA36" s="5">
        <v>0</v>
      </c>
      <c r="AB36" s="5">
        <f t="shared" si="32"/>
        <v>259</v>
      </c>
      <c r="AC36" s="5">
        <v>22</v>
      </c>
      <c r="AD36" s="16">
        <f t="shared" si="33"/>
        <v>0.33976833976833976</v>
      </c>
      <c r="AE36" s="5">
        <v>1</v>
      </c>
      <c r="AF36" s="12">
        <f t="shared" si="34"/>
        <v>2.3166023166023165E-2</v>
      </c>
      <c r="AG36" s="12">
        <f t="shared" si="35"/>
        <v>0.36293436293436293</v>
      </c>
    </row>
    <row r="37" spans="1:33">
      <c r="A37" s="34"/>
      <c r="B37" s="9">
        <v>1</v>
      </c>
      <c r="C37" s="90">
        <v>285</v>
      </c>
      <c r="D37" s="5">
        <v>150</v>
      </c>
      <c r="E37" s="5">
        <v>10</v>
      </c>
      <c r="F37" s="5">
        <v>6</v>
      </c>
      <c r="G37" s="5">
        <v>303</v>
      </c>
      <c r="H37" s="5">
        <v>209</v>
      </c>
      <c r="I37" s="10">
        <f t="shared" si="4"/>
        <v>47.5</v>
      </c>
      <c r="J37" s="10">
        <f t="shared" si="5"/>
        <v>15</v>
      </c>
      <c r="K37" s="10">
        <f t="shared" si="6"/>
        <v>50.5</v>
      </c>
      <c r="L37" s="10">
        <f t="shared" si="30"/>
        <v>20.9</v>
      </c>
      <c r="M37" s="10">
        <f t="shared" si="8"/>
        <v>5.6435643564356432</v>
      </c>
      <c r="N37" s="10">
        <f t="shared" si="8"/>
        <v>4.3062200956937797</v>
      </c>
      <c r="O37" s="11">
        <v>1</v>
      </c>
      <c r="P37" s="11"/>
      <c r="Q37" s="11"/>
      <c r="R37" s="11"/>
      <c r="S37" s="11">
        <v>1</v>
      </c>
      <c r="T37" s="5">
        <v>1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2</v>
      </c>
      <c r="AA37" s="5">
        <v>0</v>
      </c>
      <c r="AB37" s="5">
        <f t="shared" si="32"/>
        <v>285</v>
      </c>
      <c r="AC37" s="5">
        <v>18</v>
      </c>
      <c r="AD37" s="16">
        <f t="shared" si="33"/>
        <v>0.25263157894736843</v>
      </c>
      <c r="AE37" s="5">
        <v>9</v>
      </c>
      <c r="AF37" s="12">
        <f t="shared" si="34"/>
        <v>0.18947368421052632</v>
      </c>
      <c r="AG37" s="12">
        <f t="shared" si="35"/>
        <v>0.44210526315789478</v>
      </c>
    </row>
    <row r="38" spans="1:33">
      <c r="A38" s="34"/>
      <c r="B38" s="9">
        <v>1</v>
      </c>
      <c r="C38" s="90">
        <v>273</v>
      </c>
      <c r="D38" s="5">
        <v>275</v>
      </c>
      <c r="E38" s="5">
        <v>7</v>
      </c>
      <c r="F38" s="5">
        <v>10</v>
      </c>
      <c r="G38" s="5">
        <v>298</v>
      </c>
      <c r="H38" s="5">
        <v>301</v>
      </c>
      <c r="I38" s="10">
        <f t="shared" si="4"/>
        <v>27.3</v>
      </c>
      <c r="J38" s="10">
        <f t="shared" si="5"/>
        <v>39.285714285714285</v>
      </c>
      <c r="K38" s="10">
        <f t="shared" si="6"/>
        <v>29.8</v>
      </c>
      <c r="L38" s="10">
        <f t="shared" si="30"/>
        <v>43</v>
      </c>
      <c r="M38" s="10">
        <f t="shared" si="8"/>
        <v>5.4966442953020138</v>
      </c>
      <c r="N38" s="10">
        <f t="shared" si="8"/>
        <v>5.4817275747508312</v>
      </c>
      <c r="O38" s="11"/>
      <c r="P38" s="11"/>
      <c r="Q38" s="11"/>
      <c r="R38" s="11"/>
      <c r="S38" s="11">
        <v>1</v>
      </c>
      <c r="T38" s="5">
        <v>1</v>
      </c>
      <c r="U38" s="5">
        <v>1</v>
      </c>
      <c r="V38" s="5">
        <v>1</v>
      </c>
      <c r="W38" s="5">
        <v>0</v>
      </c>
      <c r="X38" s="5">
        <v>1</v>
      </c>
      <c r="Y38" s="5">
        <v>1</v>
      </c>
      <c r="Z38" s="5">
        <v>2</v>
      </c>
      <c r="AA38" s="5">
        <v>0</v>
      </c>
      <c r="AB38" s="5">
        <f t="shared" si="32"/>
        <v>273</v>
      </c>
      <c r="AC38" s="5">
        <v>26</v>
      </c>
      <c r="AD38" s="16">
        <f t="shared" si="33"/>
        <v>0.38095238095238093</v>
      </c>
      <c r="AE38" s="5">
        <v>4</v>
      </c>
      <c r="AF38" s="12">
        <f t="shared" si="34"/>
        <v>8.7912087912087919E-2</v>
      </c>
      <c r="AG38" s="12">
        <f t="shared" si="35"/>
        <v>0.46886446886446886</v>
      </c>
    </row>
    <row r="39" spans="1:33">
      <c r="A39" s="34"/>
      <c r="B39" s="9">
        <v>1</v>
      </c>
      <c r="C39" s="8">
        <v>174</v>
      </c>
      <c r="D39" s="8">
        <v>401</v>
      </c>
      <c r="E39" s="8">
        <v>8</v>
      </c>
      <c r="F39" s="8">
        <v>10</v>
      </c>
      <c r="G39" s="8">
        <v>213</v>
      </c>
      <c r="H39" s="8">
        <v>302</v>
      </c>
      <c r="I39" s="4">
        <f t="shared" si="4"/>
        <v>17.399999999999999</v>
      </c>
      <c r="J39" s="4">
        <f t="shared" si="5"/>
        <v>50.125</v>
      </c>
      <c r="K39" s="4">
        <f t="shared" si="6"/>
        <v>21.3</v>
      </c>
      <c r="L39" s="4">
        <f t="shared" si="30"/>
        <v>37.75</v>
      </c>
      <c r="M39" s="10">
        <f t="shared" si="8"/>
        <v>4.901408450704225</v>
      </c>
      <c r="N39" s="10">
        <f t="shared" si="8"/>
        <v>7.9668874172185431</v>
      </c>
      <c r="O39" s="11"/>
      <c r="P39" s="11"/>
      <c r="Q39" s="28"/>
      <c r="R39" s="28"/>
      <c r="S39" s="28"/>
      <c r="T39" s="8">
        <v>0</v>
      </c>
      <c r="U39" s="8">
        <v>2</v>
      </c>
      <c r="V39" s="8">
        <v>1</v>
      </c>
      <c r="W39" s="8">
        <v>2</v>
      </c>
      <c r="X39" s="5">
        <v>0</v>
      </c>
      <c r="Y39" s="5">
        <v>2</v>
      </c>
      <c r="Z39" s="5">
        <v>1</v>
      </c>
      <c r="AA39" s="5">
        <v>1</v>
      </c>
      <c r="AB39" s="8">
        <f t="shared" si="32"/>
        <v>174</v>
      </c>
      <c r="AC39" s="8">
        <v>13</v>
      </c>
      <c r="AD39" s="12">
        <f t="shared" si="33"/>
        <v>0.2988505747126437</v>
      </c>
      <c r="AE39" s="8">
        <v>4</v>
      </c>
      <c r="AF39" s="12">
        <f t="shared" si="34"/>
        <v>0.13793103448275862</v>
      </c>
      <c r="AG39" s="12">
        <f t="shared" si="35"/>
        <v>0.43678160919540232</v>
      </c>
    </row>
    <row r="40" spans="1:33">
      <c r="A40" s="34"/>
      <c r="B40" s="9">
        <v>1</v>
      </c>
      <c r="C40" s="90">
        <v>288</v>
      </c>
      <c r="D40" s="8">
        <v>289</v>
      </c>
      <c r="E40" s="8">
        <v>8</v>
      </c>
      <c r="F40" s="8">
        <v>6</v>
      </c>
      <c r="G40" s="8">
        <v>300</v>
      </c>
      <c r="H40" s="8">
        <v>205</v>
      </c>
      <c r="I40" s="4">
        <f t="shared" si="4"/>
        <v>48</v>
      </c>
      <c r="J40" s="4">
        <f t="shared" si="5"/>
        <v>36.125</v>
      </c>
      <c r="K40" s="4">
        <f t="shared" si="6"/>
        <v>50</v>
      </c>
      <c r="L40" s="4">
        <f t="shared" si="30"/>
        <v>25.625</v>
      </c>
      <c r="M40" s="10">
        <f t="shared" si="8"/>
        <v>5.76</v>
      </c>
      <c r="N40" s="10">
        <f t="shared" si="8"/>
        <v>8.4585365853658541</v>
      </c>
      <c r="O40" s="11"/>
      <c r="P40" s="11"/>
      <c r="Q40" s="28"/>
      <c r="R40" s="28"/>
      <c r="S40" s="28">
        <v>1</v>
      </c>
      <c r="T40" s="8">
        <v>0</v>
      </c>
      <c r="U40" s="8">
        <v>1</v>
      </c>
      <c r="V40" s="8">
        <v>3</v>
      </c>
      <c r="W40" s="8">
        <v>0</v>
      </c>
      <c r="X40" s="5">
        <v>0</v>
      </c>
      <c r="Y40" s="5">
        <v>0</v>
      </c>
      <c r="Z40" s="5">
        <v>1</v>
      </c>
      <c r="AA40" s="5">
        <v>2</v>
      </c>
      <c r="AB40" s="8">
        <f t="shared" si="32"/>
        <v>288</v>
      </c>
      <c r="AC40" s="8">
        <v>29</v>
      </c>
      <c r="AD40" s="12">
        <f t="shared" si="33"/>
        <v>0.40277777777777779</v>
      </c>
      <c r="AE40" s="8">
        <v>7</v>
      </c>
      <c r="AF40" s="12">
        <f t="shared" si="34"/>
        <v>0.14583333333333334</v>
      </c>
      <c r="AG40" s="12">
        <f t="shared" si="35"/>
        <v>0.54861111111111116</v>
      </c>
    </row>
    <row r="41" spans="1:33">
      <c r="A41" s="34"/>
      <c r="B41" s="9">
        <v>1</v>
      </c>
      <c r="C41" s="90">
        <v>288</v>
      </c>
      <c r="D41" s="8">
        <v>336</v>
      </c>
      <c r="E41" s="8">
        <v>7</v>
      </c>
      <c r="F41" s="8">
        <v>10</v>
      </c>
      <c r="G41" s="8">
        <v>293</v>
      </c>
      <c r="H41" s="8">
        <v>302</v>
      </c>
      <c r="I41" s="4">
        <f t="shared" si="4"/>
        <v>28.8</v>
      </c>
      <c r="J41" s="4">
        <f t="shared" si="5"/>
        <v>48</v>
      </c>
      <c r="K41" s="4">
        <f t="shared" si="6"/>
        <v>29.3</v>
      </c>
      <c r="L41" s="4">
        <f t="shared" si="30"/>
        <v>43.142857142857146</v>
      </c>
      <c r="M41" s="10">
        <f t="shared" si="8"/>
        <v>5.8976109215017063</v>
      </c>
      <c r="N41" s="4">
        <f>J41/G41</f>
        <v>0.16382252559726962</v>
      </c>
      <c r="O41" s="28"/>
      <c r="P41" s="28"/>
      <c r="Q41" s="28"/>
      <c r="R41" s="28"/>
      <c r="S41" s="28">
        <v>1</v>
      </c>
      <c r="T41" s="8">
        <v>0</v>
      </c>
      <c r="U41" s="8">
        <v>1</v>
      </c>
      <c r="V41" s="8">
        <v>2</v>
      </c>
      <c r="W41" s="8">
        <v>2</v>
      </c>
      <c r="X41" s="5">
        <v>0</v>
      </c>
      <c r="Y41" s="5">
        <v>2</v>
      </c>
      <c r="Z41" s="5">
        <v>3</v>
      </c>
      <c r="AA41" s="5">
        <v>0</v>
      </c>
      <c r="AB41" s="8">
        <f t="shared" si="32"/>
        <v>288</v>
      </c>
      <c r="AC41" s="8">
        <v>22</v>
      </c>
      <c r="AD41" s="12">
        <f t="shared" si="33"/>
        <v>0.30555555555555558</v>
      </c>
      <c r="AE41" s="8">
        <v>15</v>
      </c>
      <c r="AF41" s="12">
        <f t="shared" si="34"/>
        <v>0.3125</v>
      </c>
      <c r="AG41" s="12">
        <f t="shared" si="35"/>
        <v>0.61805555555555558</v>
      </c>
    </row>
    <row r="42" spans="1:33">
      <c r="A42" s="34"/>
      <c r="B42" s="9"/>
      <c r="C42" s="8"/>
      <c r="D42" s="8"/>
      <c r="E42" s="8"/>
      <c r="F42" s="8"/>
      <c r="G42" s="8"/>
      <c r="H42" s="8"/>
      <c r="I42" s="4" t="e">
        <f t="shared" si="4"/>
        <v>#DIV/0!</v>
      </c>
      <c r="J42" s="4" t="e">
        <f t="shared" si="5"/>
        <v>#DIV/0!</v>
      </c>
      <c r="K42" s="4" t="e">
        <f t="shared" si="6"/>
        <v>#DIV/0!</v>
      </c>
      <c r="L42" s="4" t="e">
        <f t="shared" si="30"/>
        <v>#DIV/0!</v>
      </c>
      <c r="M42" s="10" t="e">
        <f t="shared" si="8"/>
        <v>#DIV/0!</v>
      </c>
      <c r="N42" s="4" t="e">
        <f>J42/G42</f>
        <v>#DIV/0!</v>
      </c>
      <c r="O42" s="28"/>
      <c r="P42" s="28"/>
      <c r="Q42" s="28"/>
      <c r="R42" s="28"/>
      <c r="S42" s="28"/>
      <c r="T42" s="8"/>
      <c r="U42" s="8"/>
      <c r="V42" s="8"/>
      <c r="W42" s="8"/>
      <c r="X42" s="5"/>
      <c r="Y42" s="5"/>
      <c r="Z42" s="5"/>
      <c r="AA42" s="5"/>
      <c r="AB42" s="8" t="e">
        <f t="shared" si="32"/>
        <v>#DIV/0!</v>
      </c>
      <c r="AC42" s="8"/>
      <c r="AD42" s="12" t="e">
        <f t="shared" si="33"/>
        <v>#DIV/0!</v>
      </c>
      <c r="AE42" s="8"/>
      <c r="AF42" s="12" t="e">
        <f t="shared" si="34"/>
        <v>#DIV/0!</v>
      </c>
      <c r="AG42" s="12" t="e">
        <f t="shared" si="35"/>
        <v>#DIV/0!</v>
      </c>
    </row>
    <row r="43" spans="1:33">
      <c r="A43" s="34" t="s">
        <v>31</v>
      </c>
      <c r="B43" s="17">
        <f t="shared" ref="B43" si="36">SUM(B33:B42)</f>
        <v>9</v>
      </c>
      <c r="C43" s="18">
        <f t="shared" ref="C43:H43" si="37">SUM(C33:C42)</f>
        <v>2103</v>
      </c>
      <c r="D43" s="18">
        <f t="shared" si="37"/>
        <v>2215</v>
      </c>
      <c r="E43" s="18">
        <f t="shared" si="37"/>
        <v>78</v>
      </c>
      <c r="F43" s="18">
        <f t="shared" si="37"/>
        <v>69</v>
      </c>
      <c r="G43" s="18">
        <f t="shared" si="37"/>
        <v>2346</v>
      </c>
      <c r="H43" s="18">
        <f t="shared" si="37"/>
        <v>2224</v>
      </c>
      <c r="I43" s="19">
        <f t="shared" si="4"/>
        <v>30.478260869565219</v>
      </c>
      <c r="J43" s="19">
        <f t="shared" si="5"/>
        <v>28.397435897435898</v>
      </c>
      <c r="K43" s="19">
        <f t="shared" si="6"/>
        <v>34</v>
      </c>
      <c r="L43" s="19">
        <f>H43/E43</f>
        <v>28.512820512820515</v>
      </c>
      <c r="M43" s="19">
        <f t="shared" ref="M43:N85" si="38">C43/(G43/6)</f>
        <v>5.3785166240409206</v>
      </c>
      <c r="N43" s="19">
        <f t="shared" si="38"/>
        <v>5.975719424460431</v>
      </c>
      <c r="O43" s="20">
        <f t="shared" ref="O43:R43" si="39">SUM(O33:O42)</f>
        <v>2</v>
      </c>
      <c r="P43" s="20">
        <f t="shared" si="39"/>
        <v>1</v>
      </c>
      <c r="Q43" s="20">
        <f t="shared" si="39"/>
        <v>0</v>
      </c>
      <c r="R43" s="20">
        <f t="shared" si="39"/>
        <v>0</v>
      </c>
      <c r="S43" s="20">
        <f t="shared" ref="S43:AA43" si="40">SUM(S33:S42)</f>
        <v>6</v>
      </c>
      <c r="T43" s="18">
        <f t="shared" si="40"/>
        <v>2</v>
      </c>
      <c r="U43" s="18">
        <f t="shared" si="40"/>
        <v>6</v>
      </c>
      <c r="V43" s="18">
        <f t="shared" si="40"/>
        <v>13</v>
      </c>
      <c r="W43" s="18">
        <f t="shared" si="40"/>
        <v>4</v>
      </c>
      <c r="X43" s="18">
        <f t="shared" si="40"/>
        <v>3</v>
      </c>
      <c r="Y43" s="18">
        <f t="shared" si="40"/>
        <v>6</v>
      </c>
      <c r="Z43" s="18">
        <f t="shared" si="40"/>
        <v>14</v>
      </c>
      <c r="AA43" s="18">
        <f t="shared" si="40"/>
        <v>5</v>
      </c>
      <c r="AB43" s="17">
        <f t="shared" si="21"/>
        <v>233.66666666666666</v>
      </c>
      <c r="AC43" s="18">
        <f>SUM(AC33:AC42)</f>
        <v>182</v>
      </c>
      <c r="AD43" s="21">
        <f t="shared" si="33"/>
        <v>0.34617213504517358</v>
      </c>
      <c r="AE43" s="18">
        <f>SUM(AE33:AE42)</f>
        <v>50</v>
      </c>
      <c r="AF43" s="21">
        <f t="shared" si="34"/>
        <v>0.14265335235378032</v>
      </c>
      <c r="AG43" s="21">
        <f t="shared" si="3"/>
        <v>0.48882548739895393</v>
      </c>
    </row>
    <row r="44" spans="1:33">
      <c r="A44" s="34"/>
      <c r="B44" s="30"/>
      <c r="C44" s="31"/>
      <c r="D44" s="31"/>
      <c r="E44" s="31"/>
      <c r="F44" s="31"/>
      <c r="G44" s="31"/>
      <c r="H44" s="31"/>
      <c r="I44" s="32"/>
      <c r="J44" s="32"/>
      <c r="K44" s="32"/>
      <c r="L44" s="32"/>
      <c r="M44" s="32"/>
      <c r="N44" s="32"/>
      <c r="O44" s="32"/>
      <c r="P44" s="32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0"/>
      <c r="AC44" s="31"/>
      <c r="AD44" s="33"/>
      <c r="AE44" s="31"/>
      <c r="AF44" s="33"/>
      <c r="AG44" s="33"/>
    </row>
    <row r="45" spans="1:33" ht="15.5">
      <c r="A45" s="1" t="s">
        <v>34</v>
      </c>
      <c r="B45" s="2" t="s">
        <v>1</v>
      </c>
      <c r="C45" s="2" t="s">
        <v>2</v>
      </c>
      <c r="D45" s="2" t="s">
        <v>2</v>
      </c>
      <c r="E45" s="38" t="s">
        <v>3</v>
      </c>
      <c r="F45" s="38" t="s">
        <v>4</v>
      </c>
      <c r="G45" s="2" t="s">
        <v>5</v>
      </c>
      <c r="H45" s="2" t="s">
        <v>5</v>
      </c>
      <c r="I45" s="2" t="s">
        <v>6</v>
      </c>
      <c r="J45" s="2" t="s">
        <v>6</v>
      </c>
      <c r="K45" s="2" t="s">
        <v>7</v>
      </c>
      <c r="L45" s="2" t="s">
        <v>7</v>
      </c>
      <c r="M45" s="2" t="s">
        <v>8</v>
      </c>
      <c r="N45" s="2" t="s">
        <v>8</v>
      </c>
      <c r="O45" s="3" t="s">
        <v>9</v>
      </c>
      <c r="P45" s="3" t="s">
        <v>10</v>
      </c>
      <c r="Q45" s="3" t="s">
        <v>11</v>
      </c>
      <c r="R45" s="3" t="s">
        <v>12</v>
      </c>
      <c r="S45" s="3" t="s">
        <v>13</v>
      </c>
      <c r="T45" s="3">
        <v>100</v>
      </c>
      <c r="U45" s="3">
        <v>100</v>
      </c>
      <c r="V45" s="3">
        <v>50</v>
      </c>
      <c r="W45" s="3">
        <v>50</v>
      </c>
      <c r="X45" s="3" t="s">
        <v>14</v>
      </c>
      <c r="Y45" s="3" t="s">
        <v>14</v>
      </c>
      <c r="Z45" s="3" t="s">
        <v>15</v>
      </c>
      <c r="AA45" s="3" t="s">
        <v>15</v>
      </c>
      <c r="AB45" s="2" t="s">
        <v>16</v>
      </c>
      <c r="AC45" s="2" t="s">
        <v>17</v>
      </c>
      <c r="AD45" s="2" t="s">
        <v>18</v>
      </c>
      <c r="AE45" s="2" t="s">
        <v>19</v>
      </c>
      <c r="AF45" s="2" t="s">
        <v>18</v>
      </c>
      <c r="AG45" s="2" t="s">
        <v>20</v>
      </c>
    </row>
    <row r="46" spans="1:33" ht="15.5">
      <c r="A46" s="1"/>
      <c r="B46" s="4"/>
      <c r="C46" s="3" t="s">
        <v>21</v>
      </c>
      <c r="D46" s="3" t="s">
        <v>22</v>
      </c>
      <c r="E46" s="36" t="s">
        <v>23</v>
      </c>
      <c r="F46" s="36" t="s">
        <v>24</v>
      </c>
      <c r="G46" s="3" t="s">
        <v>25</v>
      </c>
      <c r="H46" s="3" t="s">
        <v>26</v>
      </c>
      <c r="I46" s="3" t="s">
        <v>21</v>
      </c>
      <c r="J46" s="3" t="s">
        <v>22</v>
      </c>
      <c r="K46" s="3" t="s">
        <v>27</v>
      </c>
      <c r="L46" s="3" t="s">
        <v>28</v>
      </c>
      <c r="M46" s="3" t="s">
        <v>21</v>
      </c>
      <c r="N46" s="3" t="s">
        <v>22</v>
      </c>
      <c r="O46" s="3"/>
      <c r="P46" s="3"/>
      <c r="Q46" s="2"/>
      <c r="R46" s="2"/>
      <c r="S46" s="2"/>
      <c r="T46" s="2" t="s">
        <v>29</v>
      </c>
      <c r="U46" s="2" t="s">
        <v>30</v>
      </c>
      <c r="V46" s="27" t="s">
        <v>29</v>
      </c>
      <c r="W46" s="27" t="s">
        <v>30</v>
      </c>
      <c r="X46" s="27" t="s">
        <v>29</v>
      </c>
      <c r="Y46" s="27" t="s">
        <v>30</v>
      </c>
      <c r="Z46" s="27" t="s">
        <v>29</v>
      </c>
      <c r="AA46" s="27" t="s">
        <v>30</v>
      </c>
      <c r="AB46" s="37"/>
      <c r="AC46" s="8"/>
      <c r="AD46" s="8"/>
      <c r="AE46" s="37"/>
      <c r="AF46" s="37"/>
      <c r="AG46" s="37"/>
    </row>
    <row r="47" spans="1:33" ht="15.5">
      <c r="A47" s="1"/>
      <c r="B47" s="9">
        <v>1</v>
      </c>
      <c r="C47" s="88">
        <v>302</v>
      </c>
      <c r="D47" s="8">
        <v>304</v>
      </c>
      <c r="E47" s="8">
        <v>7</v>
      </c>
      <c r="F47" s="8">
        <v>10</v>
      </c>
      <c r="G47" s="8">
        <v>300</v>
      </c>
      <c r="H47" s="8">
        <v>291</v>
      </c>
      <c r="I47" s="4">
        <f t="shared" ref="I47:I56" si="41">C47/F47</f>
        <v>30.2</v>
      </c>
      <c r="J47" s="4">
        <f t="shared" ref="J47:J56" si="42">D47/E47</f>
        <v>43.428571428571431</v>
      </c>
      <c r="K47" s="4">
        <f t="shared" ref="K47:K56" si="43">G47/F47</f>
        <v>30</v>
      </c>
      <c r="L47" s="4">
        <f t="shared" ref="L47:L55" si="44">H47/E47</f>
        <v>41.571428571428569</v>
      </c>
      <c r="M47" s="10">
        <f t="shared" ref="M47:N56" si="45">C47/(G47/6)</f>
        <v>6.04</v>
      </c>
      <c r="N47" s="10">
        <f t="shared" si="45"/>
        <v>6.268041237113402</v>
      </c>
      <c r="O47" s="11"/>
      <c r="P47" s="11"/>
      <c r="Q47" s="28"/>
      <c r="R47" s="28">
        <v>1</v>
      </c>
      <c r="S47" s="28">
        <v>1</v>
      </c>
      <c r="T47" s="8">
        <v>0</v>
      </c>
      <c r="U47" s="5">
        <v>0</v>
      </c>
      <c r="V47" s="5">
        <v>3</v>
      </c>
      <c r="W47" s="5">
        <v>2</v>
      </c>
      <c r="X47" s="5">
        <v>1</v>
      </c>
      <c r="Y47" s="8">
        <v>0</v>
      </c>
      <c r="Z47" s="5">
        <v>1</v>
      </c>
      <c r="AA47" s="5">
        <v>2</v>
      </c>
      <c r="AB47" s="8">
        <f t="shared" si="21"/>
        <v>302</v>
      </c>
      <c r="AC47" s="8">
        <v>25</v>
      </c>
      <c r="AD47" s="12">
        <f t="shared" ref="AD47:AD57" si="46">AC47*4/C47</f>
        <v>0.33112582781456956</v>
      </c>
      <c r="AE47" s="8">
        <v>10</v>
      </c>
      <c r="AF47" s="12">
        <f t="shared" ref="AF47:AF57" si="47">AE47*6/C47</f>
        <v>0.19867549668874171</v>
      </c>
      <c r="AG47" s="12">
        <f t="shared" si="3"/>
        <v>0.5298013245033113</v>
      </c>
    </row>
    <row r="48" spans="1:33" ht="15.5">
      <c r="A48" s="1"/>
      <c r="B48" s="9">
        <v>1</v>
      </c>
      <c r="C48" s="90">
        <v>238</v>
      </c>
      <c r="D48" s="8">
        <v>257</v>
      </c>
      <c r="E48" s="8">
        <v>10</v>
      </c>
      <c r="F48" s="8">
        <v>10</v>
      </c>
      <c r="G48" s="8">
        <v>279</v>
      </c>
      <c r="H48" s="8">
        <v>293</v>
      </c>
      <c r="I48" s="4">
        <f t="shared" si="41"/>
        <v>23.8</v>
      </c>
      <c r="J48" s="4">
        <f t="shared" si="42"/>
        <v>25.7</v>
      </c>
      <c r="K48" s="4">
        <f t="shared" si="43"/>
        <v>27.9</v>
      </c>
      <c r="L48" s="4">
        <f t="shared" si="44"/>
        <v>29.3</v>
      </c>
      <c r="M48" s="10">
        <f t="shared" si="45"/>
        <v>5.118279569892473</v>
      </c>
      <c r="N48" s="10">
        <f t="shared" si="45"/>
        <v>5.2627986348122864</v>
      </c>
      <c r="O48" s="11"/>
      <c r="P48" s="11"/>
      <c r="Q48" s="28"/>
      <c r="R48" s="28"/>
      <c r="S48" s="28"/>
      <c r="T48" s="8">
        <v>0</v>
      </c>
      <c r="U48" s="5">
        <v>0</v>
      </c>
      <c r="V48" s="5">
        <v>0</v>
      </c>
      <c r="W48" s="5">
        <v>1</v>
      </c>
      <c r="X48" s="5">
        <v>0</v>
      </c>
      <c r="Y48" s="8">
        <v>0</v>
      </c>
      <c r="Z48" s="8">
        <v>1</v>
      </c>
      <c r="AA48" s="8">
        <v>2</v>
      </c>
      <c r="AB48" s="8">
        <f t="shared" si="21"/>
        <v>238</v>
      </c>
      <c r="AC48" s="8">
        <v>24</v>
      </c>
      <c r="AD48" s="12">
        <f t="shared" si="46"/>
        <v>0.40336134453781514</v>
      </c>
      <c r="AE48" s="8">
        <v>1</v>
      </c>
      <c r="AF48" s="12">
        <f t="shared" si="47"/>
        <v>2.5210084033613446E-2</v>
      </c>
      <c r="AG48" s="12">
        <f t="shared" si="3"/>
        <v>0.4285714285714286</v>
      </c>
    </row>
    <row r="49" spans="1:33" ht="15.5">
      <c r="A49" s="1" t="s">
        <v>39</v>
      </c>
      <c r="B49" s="9"/>
      <c r="C49" s="8"/>
      <c r="D49" s="8"/>
      <c r="E49" s="8"/>
      <c r="F49" s="8"/>
      <c r="G49" s="8"/>
      <c r="H49" s="8"/>
      <c r="I49" s="4" t="e">
        <f t="shared" si="41"/>
        <v>#DIV/0!</v>
      </c>
      <c r="J49" s="4" t="e">
        <f t="shared" si="42"/>
        <v>#DIV/0!</v>
      </c>
      <c r="K49" s="4" t="e">
        <f t="shared" si="43"/>
        <v>#DIV/0!</v>
      </c>
      <c r="L49" s="4" t="e">
        <f t="shared" si="44"/>
        <v>#DIV/0!</v>
      </c>
      <c r="M49" s="10" t="e">
        <f t="shared" si="45"/>
        <v>#DIV/0!</v>
      </c>
      <c r="N49" s="10" t="e">
        <f t="shared" si="45"/>
        <v>#DIV/0!</v>
      </c>
      <c r="O49" s="11"/>
      <c r="P49" s="11"/>
      <c r="Q49" s="28"/>
      <c r="R49" s="28"/>
      <c r="S49" s="28"/>
      <c r="T49" s="8"/>
      <c r="U49" s="5"/>
      <c r="V49" s="5"/>
      <c r="W49" s="5"/>
      <c r="X49" s="5"/>
      <c r="Y49" s="8"/>
      <c r="Z49" s="8"/>
      <c r="AA49" s="8"/>
      <c r="AB49" s="8" t="e">
        <f t="shared" si="21"/>
        <v>#DIV/0!</v>
      </c>
      <c r="AC49" s="8"/>
      <c r="AD49" s="12" t="e">
        <f t="shared" si="46"/>
        <v>#DIV/0!</v>
      </c>
      <c r="AE49" s="8"/>
      <c r="AF49" s="12" t="e">
        <f t="shared" si="47"/>
        <v>#DIV/0!</v>
      </c>
      <c r="AG49" s="12" t="e">
        <f t="shared" si="3"/>
        <v>#DIV/0!</v>
      </c>
    </row>
    <row r="50" spans="1:33" ht="15.5">
      <c r="A50" s="1"/>
      <c r="B50" s="15">
        <v>1</v>
      </c>
      <c r="C50" s="89">
        <v>287</v>
      </c>
      <c r="D50" s="5">
        <v>264</v>
      </c>
      <c r="E50" s="5">
        <v>10</v>
      </c>
      <c r="F50" s="5">
        <v>10</v>
      </c>
      <c r="G50" s="5">
        <v>301</v>
      </c>
      <c r="H50" s="5">
        <v>301</v>
      </c>
      <c r="I50" s="10">
        <f t="shared" si="41"/>
        <v>28.7</v>
      </c>
      <c r="J50" s="10">
        <f t="shared" si="42"/>
        <v>26.4</v>
      </c>
      <c r="K50" s="10">
        <f t="shared" si="43"/>
        <v>30.1</v>
      </c>
      <c r="L50" s="10">
        <f t="shared" si="44"/>
        <v>30.1</v>
      </c>
      <c r="M50" s="10">
        <f t="shared" si="45"/>
        <v>5.7209302325581399</v>
      </c>
      <c r="N50" s="10">
        <f t="shared" si="45"/>
        <v>5.2624584717607972</v>
      </c>
      <c r="O50" s="11">
        <v>1</v>
      </c>
      <c r="P50" s="11"/>
      <c r="Q50" s="11"/>
      <c r="R50" s="11"/>
      <c r="S50" s="11">
        <v>1</v>
      </c>
      <c r="T50" s="5">
        <v>0</v>
      </c>
      <c r="U50" s="5">
        <v>0</v>
      </c>
      <c r="V50" s="5">
        <v>1</v>
      </c>
      <c r="W50" s="5">
        <v>1</v>
      </c>
      <c r="X50" s="5">
        <v>0</v>
      </c>
      <c r="Y50" s="5">
        <v>0</v>
      </c>
      <c r="Z50" s="5">
        <v>1</v>
      </c>
      <c r="AA50" s="5">
        <v>1</v>
      </c>
      <c r="AB50" s="5">
        <f t="shared" si="21"/>
        <v>287</v>
      </c>
      <c r="AC50" s="5">
        <v>28</v>
      </c>
      <c r="AD50" s="12">
        <f t="shared" si="46"/>
        <v>0.3902439024390244</v>
      </c>
      <c r="AE50" s="8">
        <v>5</v>
      </c>
      <c r="AF50" s="12">
        <f t="shared" si="47"/>
        <v>0.10452961672473868</v>
      </c>
      <c r="AG50" s="12">
        <f t="shared" si="3"/>
        <v>0.49477351916376311</v>
      </c>
    </row>
    <row r="51" spans="1:33" ht="15.5">
      <c r="A51" s="1"/>
      <c r="B51" s="15">
        <v>1</v>
      </c>
      <c r="C51" s="5">
        <v>134</v>
      </c>
      <c r="D51" s="5">
        <v>259</v>
      </c>
      <c r="E51" s="5">
        <v>10</v>
      </c>
      <c r="F51" s="5">
        <v>10</v>
      </c>
      <c r="G51" s="5">
        <v>232</v>
      </c>
      <c r="H51" s="5">
        <v>300</v>
      </c>
      <c r="I51" s="10">
        <f t="shared" si="41"/>
        <v>13.4</v>
      </c>
      <c r="J51" s="10">
        <f t="shared" si="42"/>
        <v>25.9</v>
      </c>
      <c r="K51" s="10">
        <f t="shared" si="43"/>
        <v>23.2</v>
      </c>
      <c r="L51" s="10">
        <f t="shared" si="44"/>
        <v>30</v>
      </c>
      <c r="M51" s="10">
        <f t="shared" si="45"/>
        <v>3.4655172413793105</v>
      </c>
      <c r="N51" s="10">
        <f t="shared" si="45"/>
        <v>5.18</v>
      </c>
      <c r="O51" s="11"/>
      <c r="P51" s="11"/>
      <c r="Q51" s="11"/>
      <c r="R51" s="11"/>
      <c r="S51" s="11"/>
      <c r="T51" s="5">
        <v>0</v>
      </c>
      <c r="U51" s="5">
        <v>0</v>
      </c>
      <c r="V51" s="5">
        <v>0</v>
      </c>
      <c r="W51" s="5">
        <v>2</v>
      </c>
      <c r="X51" s="5">
        <v>0</v>
      </c>
      <c r="Y51" s="5">
        <v>0</v>
      </c>
      <c r="Z51" s="5">
        <v>0</v>
      </c>
      <c r="AA51" s="5">
        <v>4</v>
      </c>
      <c r="AB51" s="5">
        <f t="shared" si="21"/>
        <v>134</v>
      </c>
      <c r="AC51" s="5">
        <v>13</v>
      </c>
      <c r="AD51" s="12">
        <v>0</v>
      </c>
      <c r="AE51" s="8">
        <v>0</v>
      </c>
      <c r="AF51" s="12">
        <f t="shared" si="47"/>
        <v>0</v>
      </c>
      <c r="AG51" s="12">
        <f t="shared" si="3"/>
        <v>0</v>
      </c>
    </row>
    <row r="52" spans="1:33" ht="15.5">
      <c r="A52" s="1"/>
      <c r="B52" s="15">
        <v>1</v>
      </c>
      <c r="C52" s="88">
        <v>340</v>
      </c>
      <c r="D52" s="8">
        <v>307</v>
      </c>
      <c r="E52" s="8">
        <v>7</v>
      </c>
      <c r="F52" s="8">
        <v>7</v>
      </c>
      <c r="G52" s="8">
        <v>300</v>
      </c>
      <c r="H52" s="8">
        <v>301</v>
      </c>
      <c r="I52" s="4">
        <f t="shared" si="41"/>
        <v>48.571428571428569</v>
      </c>
      <c r="J52" s="4">
        <f t="shared" si="42"/>
        <v>43.857142857142854</v>
      </c>
      <c r="K52" s="4">
        <f t="shared" si="43"/>
        <v>42.857142857142854</v>
      </c>
      <c r="L52" s="4">
        <f t="shared" si="44"/>
        <v>43</v>
      </c>
      <c r="M52" s="10">
        <f t="shared" si="45"/>
        <v>6.8</v>
      </c>
      <c r="N52" s="10">
        <f t="shared" si="45"/>
        <v>6.1196013289036548</v>
      </c>
      <c r="O52" s="11">
        <v>1</v>
      </c>
      <c r="P52" s="11"/>
      <c r="Q52" s="28"/>
      <c r="R52" s="28">
        <v>1</v>
      </c>
      <c r="S52" s="28">
        <v>1</v>
      </c>
      <c r="T52" s="8">
        <v>0</v>
      </c>
      <c r="U52" s="8">
        <v>0</v>
      </c>
      <c r="V52" s="8">
        <v>2</v>
      </c>
      <c r="W52" s="8">
        <v>2</v>
      </c>
      <c r="X52" s="8">
        <v>0</v>
      </c>
      <c r="Y52" s="8">
        <v>0</v>
      </c>
      <c r="Z52" s="8">
        <v>3</v>
      </c>
      <c r="AA52" s="8">
        <v>3</v>
      </c>
      <c r="AB52" s="8">
        <f t="shared" si="21"/>
        <v>340</v>
      </c>
      <c r="AC52" s="8">
        <v>24</v>
      </c>
      <c r="AD52" s="12">
        <f t="shared" si="46"/>
        <v>0.28235294117647058</v>
      </c>
      <c r="AE52" s="8">
        <v>14</v>
      </c>
      <c r="AF52" s="12">
        <f t="shared" si="47"/>
        <v>0.24705882352941178</v>
      </c>
      <c r="AG52" s="12">
        <f t="shared" si="3"/>
        <v>0.52941176470588236</v>
      </c>
    </row>
    <row r="53" spans="1:33" ht="15.5">
      <c r="A53" s="1"/>
      <c r="B53" s="15">
        <v>1</v>
      </c>
      <c r="C53" s="8">
        <v>153</v>
      </c>
      <c r="D53" s="8">
        <v>157</v>
      </c>
      <c r="E53" s="8">
        <v>6</v>
      </c>
      <c r="F53" s="8">
        <v>10</v>
      </c>
      <c r="G53" s="8">
        <v>230</v>
      </c>
      <c r="H53" s="8">
        <v>157</v>
      </c>
      <c r="I53" s="4">
        <f t="shared" si="41"/>
        <v>15.3</v>
      </c>
      <c r="J53" s="4">
        <f t="shared" si="42"/>
        <v>26.166666666666668</v>
      </c>
      <c r="K53" s="4">
        <f t="shared" si="43"/>
        <v>23</v>
      </c>
      <c r="L53" s="4">
        <f t="shared" si="44"/>
        <v>26.166666666666668</v>
      </c>
      <c r="M53" s="10">
        <f t="shared" si="45"/>
        <v>3.9913043478260866</v>
      </c>
      <c r="N53" s="10">
        <f t="shared" si="45"/>
        <v>6</v>
      </c>
      <c r="O53" s="11"/>
      <c r="P53" s="11"/>
      <c r="Q53" s="28"/>
      <c r="R53" s="28"/>
      <c r="S53" s="28"/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2</v>
      </c>
      <c r="AB53" s="8">
        <f t="shared" si="21"/>
        <v>153</v>
      </c>
      <c r="AC53" s="8">
        <v>17</v>
      </c>
      <c r="AD53" s="12">
        <f t="shared" si="46"/>
        <v>0.44444444444444442</v>
      </c>
      <c r="AE53" s="8">
        <v>2</v>
      </c>
      <c r="AF53" s="12">
        <f t="shared" si="47"/>
        <v>7.8431372549019607E-2</v>
      </c>
      <c r="AG53" s="12">
        <f t="shared" si="3"/>
        <v>0.52287581699346397</v>
      </c>
    </row>
    <row r="54" spans="1:33" ht="15.5">
      <c r="A54" s="1"/>
      <c r="B54" s="9">
        <v>1</v>
      </c>
      <c r="C54" s="89">
        <v>289</v>
      </c>
      <c r="D54" s="8">
        <v>288</v>
      </c>
      <c r="E54" s="8">
        <v>6</v>
      </c>
      <c r="F54" s="8">
        <v>8</v>
      </c>
      <c r="G54" s="8">
        <v>205</v>
      </c>
      <c r="H54" s="8">
        <v>300</v>
      </c>
      <c r="I54" s="4">
        <f t="shared" si="41"/>
        <v>36.125</v>
      </c>
      <c r="J54" s="4">
        <f t="shared" si="42"/>
        <v>48</v>
      </c>
      <c r="K54" s="4">
        <f t="shared" si="43"/>
        <v>25.625</v>
      </c>
      <c r="L54" s="4">
        <f t="shared" si="44"/>
        <v>50</v>
      </c>
      <c r="M54" s="10">
        <f t="shared" si="45"/>
        <v>8.4585365853658541</v>
      </c>
      <c r="N54" s="10">
        <f t="shared" si="45"/>
        <v>5.76</v>
      </c>
      <c r="O54" s="11"/>
      <c r="P54" s="11">
        <v>1</v>
      </c>
      <c r="Q54" s="28"/>
      <c r="R54" s="28"/>
      <c r="S54" s="28">
        <v>1</v>
      </c>
      <c r="T54" s="8">
        <v>1</v>
      </c>
      <c r="U54" s="8">
        <v>0</v>
      </c>
      <c r="V54" s="8">
        <v>0</v>
      </c>
      <c r="W54" s="8">
        <v>3</v>
      </c>
      <c r="X54" s="8">
        <v>0</v>
      </c>
      <c r="Y54" s="8">
        <v>0</v>
      </c>
      <c r="Z54" s="8">
        <v>2</v>
      </c>
      <c r="AA54" s="8">
        <v>1</v>
      </c>
      <c r="AB54" s="8">
        <f t="shared" si="21"/>
        <v>289</v>
      </c>
      <c r="AC54" s="8">
        <v>24</v>
      </c>
      <c r="AD54" s="12">
        <f t="shared" si="46"/>
        <v>0.33217993079584773</v>
      </c>
      <c r="AE54" s="8">
        <v>13</v>
      </c>
      <c r="AF54" s="12">
        <f t="shared" si="47"/>
        <v>0.26989619377162632</v>
      </c>
      <c r="AG54" s="12">
        <f t="shared" si="3"/>
        <v>0.60207612456747406</v>
      </c>
    </row>
    <row r="55" spans="1:33" ht="15.5">
      <c r="A55" s="1"/>
      <c r="B55" s="9"/>
      <c r="C55" s="8"/>
      <c r="D55" s="8"/>
      <c r="E55" s="8"/>
      <c r="F55" s="8"/>
      <c r="G55" s="8"/>
      <c r="H55" s="8"/>
      <c r="I55" s="4" t="e">
        <f t="shared" si="41"/>
        <v>#DIV/0!</v>
      </c>
      <c r="J55" s="4" t="e">
        <f t="shared" si="42"/>
        <v>#DIV/0!</v>
      </c>
      <c r="K55" s="4" t="e">
        <f t="shared" si="43"/>
        <v>#DIV/0!</v>
      </c>
      <c r="L55" s="4" t="e">
        <f t="shared" si="44"/>
        <v>#DIV/0!</v>
      </c>
      <c r="M55" s="10" t="e">
        <f t="shared" si="45"/>
        <v>#DIV/0!</v>
      </c>
      <c r="N55" s="10" t="e">
        <f t="shared" si="45"/>
        <v>#DIV/0!</v>
      </c>
      <c r="O55" s="11"/>
      <c r="P55" s="11"/>
      <c r="Q55" s="28"/>
      <c r="R55" s="28"/>
      <c r="S55" s="28"/>
      <c r="T55" s="8"/>
      <c r="U55" s="8"/>
      <c r="V55" s="8"/>
      <c r="W55" s="8"/>
      <c r="X55" s="8"/>
      <c r="Y55" s="8"/>
      <c r="Z55" s="8"/>
      <c r="AA55" s="8"/>
      <c r="AB55" s="8" t="e">
        <f t="shared" si="21"/>
        <v>#DIV/0!</v>
      </c>
      <c r="AC55" s="8"/>
      <c r="AD55" s="12" t="e">
        <f t="shared" si="46"/>
        <v>#DIV/0!</v>
      </c>
      <c r="AE55" s="8"/>
      <c r="AF55" s="12" t="e">
        <f t="shared" si="47"/>
        <v>#DIV/0!</v>
      </c>
      <c r="AG55" s="12" t="e">
        <f t="shared" si="3"/>
        <v>#DIV/0!</v>
      </c>
    </row>
    <row r="56" spans="1:33" ht="15.5">
      <c r="A56" s="1"/>
      <c r="B56" s="4"/>
      <c r="C56" s="8"/>
      <c r="D56" s="8"/>
      <c r="E56" s="8"/>
      <c r="F56" s="8"/>
      <c r="G56" s="8"/>
      <c r="H56" s="8"/>
      <c r="I56" s="4" t="e">
        <f t="shared" si="41"/>
        <v>#DIV/0!</v>
      </c>
      <c r="J56" s="4" t="e">
        <f t="shared" si="42"/>
        <v>#DIV/0!</v>
      </c>
      <c r="K56" s="4" t="e">
        <f t="shared" si="43"/>
        <v>#DIV/0!</v>
      </c>
      <c r="L56" s="4">
        <f t="shared" ref="L56" si="48">H54/E54</f>
        <v>50</v>
      </c>
      <c r="M56" s="10" t="e">
        <f t="shared" si="45"/>
        <v>#DIV/0!</v>
      </c>
      <c r="N56" s="10" t="e">
        <f t="shared" si="45"/>
        <v>#DIV/0!</v>
      </c>
      <c r="O56" s="11"/>
      <c r="P56" s="11"/>
      <c r="Q56" s="28"/>
      <c r="R56" s="28"/>
      <c r="S56" s="28"/>
      <c r="T56" s="8"/>
      <c r="U56" s="8"/>
      <c r="V56" s="8"/>
      <c r="W56" s="8"/>
      <c r="X56" s="8"/>
      <c r="Y56" s="8"/>
      <c r="Z56" s="8"/>
      <c r="AA56" s="8"/>
      <c r="AB56" s="8" t="e">
        <f t="shared" si="21"/>
        <v>#DIV/0!</v>
      </c>
      <c r="AC56" s="8"/>
      <c r="AD56" s="12" t="e">
        <f t="shared" si="46"/>
        <v>#DIV/0!</v>
      </c>
      <c r="AE56" s="8"/>
      <c r="AF56" s="12" t="e">
        <f t="shared" si="47"/>
        <v>#DIV/0!</v>
      </c>
      <c r="AG56" s="12" t="e">
        <f t="shared" si="3"/>
        <v>#DIV/0!</v>
      </c>
    </row>
    <row r="57" spans="1:33" ht="15.5">
      <c r="A57" s="1" t="s">
        <v>31</v>
      </c>
      <c r="B57" s="17">
        <f>SUM(B47:B56)</f>
        <v>7</v>
      </c>
      <c r="C57" s="18">
        <f t="shared" ref="C57:H57" si="49">SUM(C47:C56)</f>
        <v>1743</v>
      </c>
      <c r="D57" s="18">
        <f t="shared" si="49"/>
        <v>1836</v>
      </c>
      <c r="E57" s="18">
        <f t="shared" si="49"/>
        <v>56</v>
      </c>
      <c r="F57" s="18">
        <f>SUM(F47:F56)</f>
        <v>65</v>
      </c>
      <c r="G57" s="18">
        <f t="shared" si="49"/>
        <v>1847</v>
      </c>
      <c r="H57" s="18">
        <f t="shared" si="49"/>
        <v>1943</v>
      </c>
      <c r="I57" s="19">
        <f t="shared" si="4"/>
        <v>26.815384615384616</v>
      </c>
      <c r="J57" s="19">
        <f t="shared" si="5"/>
        <v>32.785714285714285</v>
      </c>
      <c r="K57" s="19">
        <f t="shared" si="6"/>
        <v>28.415384615384614</v>
      </c>
      <c r="L57" s="19">
        <f>H57/E57</f>
        <v>34.696428571428569</v>
      </c>
      <c r="M57" s="19">
        <f t="shared" si="38"/>
        <v>5.6621548456957234</v>
      </c>
      <c r="N57" s="19">
        <f t="shared" si="38"/>
        <v>5.6695831188883172</v>
      </c>
      <c r="O57" s="20">
        <f>SUM(O47:O56)</f>
        <v>2</v>
      </c>
      <c r="P57" s="20">
        <f>SUM(P47:P56)</f>
        <v>1</v>
      </c>
      <c r="Q57" s="20">
        <f t="shared" ref="Q57:AA57" si="50">SUM(Q47:Q56)</f>
        <v>0</v>
      </c>
      <c r="R57" s="20">
        <f t="shared" si="50"/>
        <v>2</v>
      </c>
      <c r="S57" s="20">
        <f>SUM(S47:S56)</f>
        <v>4</v>
      </c>
      <c r="T57" s="18">
        <f t="shared" si="50"/>
        <v>1</v>
      </c>
      <c r="U57" s="18">
        <f t="shared" si="50"/>
        <v>0</v>
      </c>
      <c r="V57" s="18">
        <f t="shared" si="50"/>
        <v>6</v>
      </c>
      <c r="W57" s="18">
        <f t="shared" si="50"/>
        <v>11</v>
      </c>
      <c r="X57" s="18">
        <f t="shared" si="50"/>
        <v>1</v>
      </c>
      <c r="Y57" s="18">
        <f t="shared" si="50"/>
        <v>0</v>
      </c>
      <c r="Z57" s="18">
        <f t="shared" si="50"/>
        <v>8</v>
      </c>
      <c r="AA57" s="18">
        <f t="shared" si="50"/>
        <v>15</v>
      </c>
      <c r="AB57" s="17">
        <f t="shared" si="21"/>
        <v>249</v>
      </c>
      <c r="AC57" s="18">
        <f>SUM(AC47:AC56)</f>
        <v>155</v>
      </c>
      <c r="AD57" s="21">
        <f t="shared" si="46"/>
        <v>0.35570854847963279</v>
      </c>
      <c r="AE57" s="18">
        <f>SUM(AE47:AE56)</f>
        <v>45</v>
      </c>
      <c r="AF57" s="21">
        <f t="shared" si="47"/>
        <v>0.1549053356282272</v>
      </c>
      <c r="AG57" s="21">
        <f t="shared" si="3"/>
        <v>0.51061388410786002</v>
      </c>
    </row>
    <row r="58" spans="1:33">
      <c r="B58" s="30"/>
      <c r="C58" s="31"/>
      <c r="D58" s="31"/>
      <c r="E58" s="31"/>
      <c r="F58" s="31"/>
      <c r="G58" s="31"/>
      <c r="H58" s="31"/>
      <c r="I58" s="32"/>
      <c r="J58" s="32"/>
      <c r="K58" s="32"/>
      <c r="L58" s="32"/>
      <c r="M58" s="32"/>
      <c r="N58" s="32"/>
      <c r="O58" s="32"/>
      <c r="P58" s="32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0"/>
      <c r="AC58" s="31"/>
      <c r="AD58" s="33"/>
      <c r="AE58" s="31"/>
      <c r="AF58" s="33"/>
      <c r="AG58" s="33"/>
    </row>
    <row r="59" spans="1:33">
      <c r="A59" s="34" t="s">
        <v>35</v>
      </c>
      <c r="B59" s="2" t="s">
        <v>1</v>
      </c>
      <c r="C59" s="3" t="s">
        <v>2</v>
      </c>
      <c r="D59" s="3" t="s">
        <v>2</v>
      </c>
      <c r="E59" s="35" t="s">
        <v>3</v>
      </c>
      <c r="F59" s="35" t="s">
        <v>4</v>
      </c>
      <c r="G59" s="3" t="s">
        <v>5</v>
      </c>
      <c r="H59" s="3" t="s">
        <v>5</v>
      </c>
      <c r="I59" s="3" t="s">
        <v>6</v>
      </c>
      <c r="J59" s="3" t="s">
        <v>6</v>
      </c>
      <c r="K59" s="3" t="s">
        <v>7</v>
      </c>
      <c r="L59" s="3" t="s">
        <v>7</v>
      </c>
      <c r="M59" s="3" t="s">
        <v>8</v>
      </c>
      <c r="N59" s="3" t="s">
        <v>8</v>
      </c>
      <c r="O59" s="3" t="s">
        <v>9</v>
      </c>
      <c r="P59" s="3" t="s">
        <v>10</v>
      </c>
      <c r="Q59" s="3" t="s">
        <v>11</v>
      </c>
      <c r="R59" s="3" t="s">
        <v>12</v>
      </c>
      <c r="S59" s="3" t="s">
        <v>13</v>
      </c>
      <c r="T59" s="3">
        <v>100</v>
      </c>
      <c r="U59" s="3">
        <v>100</v>
      </c>
      <c r="V59" s="3">
        <v>50</v>
      </c>
      <c r="W59" s="3">
        <v>50</v>
      </c>
      <c r="X59" s="3" t="s">
        <v>14</v>
      </c>
      <c r="Y59" s="3" t="s">
        <v>14</v>
      </c>
      <c r="Z59" s="3" t="s">
        <v>15</v>
      </c>
      <c r="AA59" s="3" t="s">
        <v>15</v>
      </c>
      <c r="AB59" s="3" t="s">
        <v>16</v>
      </c>
      <c r="AC59" s="2" t="s">
        <v>17</v>
      </c>
      <c r="AD59" s="2" t="s">
        <v>18</v>
      </c>
      <c r="AE59" s="2" t="s">
        <v>19</v>
      </c>
      <c r="AF59" s="2" t="s">
        <v>18</v>
      </c>
      <c r="AG59" s="2" t="s">
        <v>20</v>
      </c>
    </row>
    <row r="60" spans="1:33">
      <c r="B60" s="4"/>
      <c r="C60" s="3" t="s">
        <v>21</v>
      </c>
      <c r="D60" s="3" t="s">
        <v>22</v>
      </c>
      <c r="E60" s="36" t="s">
        <v>23</v>
      </c>
      <c r="F60" s="36" t="s">
        <v>24</v>
      </c>
      <c r="G60" s="3" t="s">
        <v>25</v>
      </c>
      <c r="H60" s="3" t="s">
        <v>26</v>
      </c>
      <c r="I60" s="3" t="s">
        <v>21</v>
      </c>
      <c r="J60" s="3" t="s">
        <v>22</v>
      </c>
      <c r="K60" s="3" t="s">
        <v>27</v>
      </c>
      <c r="L60" s="3" t="s">
        <v>28</v>
      </c>
      <c r="M60" s="3" t="s">
        <v>21</v>
      </c>
      <c r="N60" s="3" t="s">
        <v>22</v>
      </c>
      <c r="O60" s="3"/>
      <c r="P60" s="3"/>
      <c r="Q60" s="2"/>
      <c r="R60" s="2"/>
      <c r="S60" s="2"/>
      <c r="T60" s="2" t="s">
        <v>29</v>
      </c>
      <c r="U60" s="2" t="s">
        <v>30</v>
      </c>
      <c r="V60" s="27" t="s">
        <v>29</v>
      </c>
      <c r="W60" s="27" t="s">
        <v>30</v>
      </c>
      <c r="X60" s="27" t="s">
        <v>29</v>
      </c>
      <c r="Y60" s="27" t="s">
        <v>30</v>
      </c>
      <c r="Z60" s="27" t="s">
        <v>29</v>
      </c>
      <c r="AA60" s="27" t="s">
        <v>30</v>
      </c>
      <c r="AB60" s="37"/>
      <c r="AC60" s="8"/>
      <c r="AD60" s="8"/>
      <c r="AE60" s="37"/>
      <c r="AF60" s="37"/>
      <c r="AG60" s="37"/>
    </row>
    <row r="61" spans="1:33">
      <c r="B61" s="9">
        <v>1</v>
      </c>
      <c r="C61" s="88">
        <v>304</v>
      </c>
      <c r="D61" s="8">
        <v>302</v>
      </c>
      <c r="E61" s="8">
        <v>10</v>
      </c>
      <c r="F61" s="8">
        <v>7</v>
      </c>
      <c r="G61" s="8">
        <v>291</v>
      </c>
      <c r="H61" s="8">
        <v>300</v>
      </c>
      <c r="I61" s="4">
        <f t="shared" si="4"/>
        <v>43.428571428571431</v>
      </c>
      <c r="J61" s="4">
        <f t="shared" si="5"/>
        <v>30.2</v>
      </c>
      <c r="K61" s="4">
        <f t="shared" si="6"/>
        <v>41.571428571428569</v>
      </c>
      <c r="L61" s="4">
        <f>H61/E61</f>
        <v>30</v>
      </c>
      <c r="M61" s="10">
        <f t="shared" si="38"/>
        <v>6.268041237113402</v>
      </c>
      <c r="N61" s="10">
        <f t="shared" si="38"/>
        <v>6.04</v>
      </c>
      <c r="O61" s="11"/>
      <c r="P61" s="11">
        <v>1</v>
      </c>
      <c r="Q61" s="28"/>
      <c r="R61" s="28">
        <v>1</v>
      </c>
      <c r="S61" s="28">
        <v>1</v>
      </c>
      <c r="T61" s="8">
        <v>0</v>
      </c>
      <c r="U61" s="8">
        <v>0</v>
      </c>
      <c r="V61" s="5">
        <v>2</v>
      </c>
      <c r="W61" s="5">
        <v>3</v>
      </c>
      <c r="X61" s="5">
        <v>0</v>
      </c>
      <c r="Y61" s="5">
        <v>1</v>
      </c>
      <c r="Z61" s="5">
        <v>2</v>
      </c>
      <c r="AA61" s="5">
        <v>1</v>
      </c>
      <c r="AB61" s="8">
        <f t="shared" si="21"/>
        <v>304</v>
      </c>
      <c r="AC61" s="8">
        <v>25</v>
      </c>
      <c r="AD61" s="12">
        <f t="shared" ref="AD61:AD71" si="51">AC61*4/C61</f>
        <v>0.32894736842105265</v>
      </c>
      <c r="AE61" s="8">
        <v>12</v>
      </c>
      <c r="AF61" s="12">
        <f t="shared" ref="AF61:AF71" si="52">AE61*6/C61</f>
        <v>0.23684210526315788</v>
      </c>
      <c r="AG61" s="12">
        <f t="shared" si="3"/>
        <v>0.56578947368421051</v>
      </c>
    </row>
    <row r="62" spans="1:33">
      <c r="B62" s="9">
        <v>1</v>
      </c>
      <c r="C62" s="87">
        <v>214</v>
      </c>
      <c r="D62" s="8">
        <v>212</v>
      </c>
      <c r="E62" s="8">
        <v>9</v>
      </c>
      <c r="F62" s="8">
        <v>6</v>
      </c>
      <c r="G62" s="8">
        <v>293</v>
      </c>
      <c r="H62" s="8">
        <v>300</v>
      </c>
      <c r="I62" s="4">
        <f t="shared" si="4"/>
        <v>35.666666666666664</v>
      </c>
      <c r="J62" s="4">
        <f t="shared" si="5"/>
        <v>23.555555555555557</v>
      </c>
      <c r="K62" s="4">
        <f t="shared" si="6"/>
        <v>48.833333333333336</v>
      </c>
      <c r="L62" s="4">
        <f t="shared" ref="L62:L83" si="53">H61/E61</f>
        <v>30</v>
      </c>
      <c r="M62" s="10">
        <f t="shared" si="38"/>
        <v>4.3822525597269619</v>
      </c>
      <c r="N62" s="10">
        <f t="shared" si="38"/>
        <v>4.24</v>
      </c>
      <c r="O62" s="11"/>
      <c r="P62" s="11">
        <v>1</v>
      </c>
      <c r="Q62" s="39"/>
      <c r="R62" s="39"/>
      <c r="S62" s="39"/>
      <c r="T62" s="40"/>
      <c r="U62" s="40"/>
      <c r="V62" s="40">
        <v>2</v>
      </c>
      <c r="W62" s="40">
        <v>1</v>
      </c>
      <c r="X62" s="40">
        <v>0</v>
      </c>
      <c r="Y62" s="40">
        <v>0</v>
      </c>
      <c r="Z62" s="40">
        <v>1</v>
      </c>
      <c r="AA62" s="40">
        <v>2</v>
      </c>
      <c r="AB62" s="8">
        <f t="shared" si="21"/>
        <v>214</v>
      </c>
      <c r="AC62" s="8">
        <v>21</v>
      </c>
      <c r="AD62" s="12">
        <f t="shared" si="51"/>
        <v>0.3925233644859813</v>
      </c>
      <c r="AE62" s="8">
        <v>1</v>
      </c>
      <c r="AF62" s="12">
        <f t="shared" si="52"/>
        <v>2.8037383177570093E-2</v>
      </c>
      <c r="AG62" s="12">
        <f t="shared" si="3"/>
        <v>0.42056074766355139</v>
      </c>
    </row>
    <row r="63" spans="1:33">
      <c r="A63" s="60" t="s">
        <v>39</v>
      </c>
      <c r="B63" s="15"/>
      <c r="C63" s="6"/>
      <c r="D63" s="6"/>
      <c r="E63" s="6"/>
      <c r="F63" s="6"/>
      <c r="G63" s="6"/>
      <c r="H63" s="6"/>
      <c r="I63" s="4" t="e">
        <f t="shared" si="4"/>
        <v>#DIV/0!</v>
      </c>
      <c r="J63" s="4" t="e">
        <f t="shared" si="5"/>
        <v>#DIV/0!</v>
      </c>
      <c r="K63" s="4" t="e">
        <f t="shared" si="6"/>
        <v>#DIV/0!</v>
      </c>
      <c r="L63" s="4">
        <f t="shared" si="53"/>
        <v>33.333333333333336</v>
      </c>
      <c r="M63" s="10" t="e">
        <f t="shared" si="38"/>
        <v>#DIV/0!</v>
      </c>
      <c r="N63" s="10" t="e">
        <f t="shared" si="38"/>
        <v>#DIV/0!</v>
      </c>
      <c r="O63" s="11"/>
      <c r="P63" s="11"/>
      <c r="Q63" s="28"/>
      <c r="R63" s="28"/>
      <c r="S63" s="28"/>
      <c r="T63" s="8"/>
      <c r="U63" s="8"/>
      <c r="V63" s="5"/>
      <c r="W63" s="5"/>
      <c r="X63" s="5"/>
      <c r="Y63" s="5"/>
      <c r="Z63" s="5"/>
      <c r="AA63" s="5"/>
      <c r="AB63" s="5" t="e">
        <f t="shared" si="21"/>
        <v>#DIV/0!</v>
      </c>
      <c r="AC63" s="5"/>
      <c r="AD63" s="16">
        <v>0.02</v>
      </c>
      <c r="AE63" s="5"/>
      <c r="AF63" s="16" t="e">
        <f t="shared" si="52"/>
        <v>#DIV/0!</v>
      </c>
      <c r="AG63" s="16" t="e">
        <f t="shared" si="3"/>
        <v>#DIV/0!</v>
      </c>
    </row>
    <row r="64" spans="1:33">
      <c r="A64" s="60" t="s">
        <v>38</v>
      </c>
      <c r="B64" s="9">
        <v>1</v>
      </c>
      <c r="C64" s="6">
        <v>166</v>
      </c>
      <c r="D64" s="6">
        <v>123</v>
      </c>
      <c r="E64" s="6">
        <v>6</v>
      </c>
      <c r="F64" s="6">
        <v>6</v>
      </c>
      <c r="G64" s="6">
        <v>163</v>
      </c>
      <c r="H64" s="6">
        <v>134</v>
      </c>
      <c r="I64" s="4">
        <f t="shared" si="4"/>
        <v>27.666666666666668</v>
      </c>
      <c r="J64" s="4">
        <f t="shared" si="5"/>
        <v>20.5</v>
      </c>
      <c r="K64" s="4">
        <f t="shared" si="6"/>
        <v>27.166666666666668</v>
      </c>
      <c r="L64" s="4" t="e">
        <f t="shared" si="53"/>
        <v>#DIV/0!</v>
      </c>
      <c r="M64" s="10">
        <f t="shared" si="38"/>
        <v>6.1104294478527601</v>
      </c>
      <c r="N64" s="10">
        <f t="shared" si="38"/>
        <v>5.5074626865671643</v>
      </c>
      <c r="O64" s="11">
        <v>1</v>
      </c>
      <c r="P64" s="11"/>
      <c r="Q64" s="28"/>
      <c r="R64" s="28"/>
      <c r="S64" s="28"/>
      <c r="T64" s="8">
        <v>0</v>
      </c>
      <c r="U64" s="8">
        <v>0</v>
      </c>
      <c r="V64" s="5">
        <v>0</v>
      </c>
      <c r="W64" s="5">
        <v>1</v>
      </c>
      <c r="X64" s="5">
        <v>0</v>
      </c>
      <c r="Y64" s="5">
        <v>0</v>
      </c>
      <c r="Z64" s="5">
        <v>0</v>
      </c>
      <c r="AA64" s="5">
        <v>1</v>
      </c>
      <c r="AB64" s="5">
        <f t="shared" si="21"/>
        <v>166</v>
      </c>
      <c r="AC64" s="5">
        <v>12</v>
      </c>
      <c r="AD64" s="16">
        <f t="shared" si="51"/>
        <v>0.28915662650602408</v>
      </c>
      <c r="AE64" s="5">
        <v>6</v>
      </c>
      <c r="AF64" s="16">
        <f t="shared" si="52"/>
        <v>0.21686746987951808</v>
      </c>
      <c r="AG64" s="16">
        <f t="shared" si="3"/>
        <v>0.50602409638554213</v>
      </c>
    </row>
    <row r="65" spans="1:34">
      <c r="A65" s="60"/>
      <c r="B65" s="9">
        <v>1</v>
      </c>
      <c r="C65" s="6">
        <v>150</v>
      </c>
      <c r="D65" s="6">
        <v>285</v>
      </c>
      <c r="E65" s="6">
        <v>6</v>
      </c>
      <c r="F65" s="6">
        <v>10</v>
      </c>
      <c r="G65" s="6">
        <v>209</v>
      </c>
      <c r="H65" s="6">
        <v>303</v>
      </c>
      <c r="I65" s="4">
        <f t="shared" si="4"/>
        <v>15</v>
      </c>
      <c r="J65" s="4">
        <f t="shared" si="5"/>
        <v>47.5</v>
      </c>
      <c r="K65" s="4">
        <f t="shared" si="6"/>
        <v>20.9</v>
      </c>
      <c r="L65" s="4">
        <f t="shared" si="53"/>
        <v>22.333333333333332</v>
      </c>
      <c r="M65" s="10">
        <f t="shared" si="38"/>
        <v>4.3062200956937797</v>
      </c>
      <c r="N65" s="10">
        <f t="shared" si="38"/>
        <v>5.6435643564356432</v>
      </c>
      <c r="O65" s="11"/>
      <c r="P65" s="11"/>
      <c r="Q65" s="28"/>
      <c r="R65" s="28"/>
      <c r="S65" s="28"/>
      <c r="T65" s="8">
        <v>0</v>
      </c>
      <c r="U65" s="8">
        <v>1</v>
      </c>
      <c r="V65" s="8">
        <v>0</v>
      </c>
      <c r="W65" s="8">
        <v>0</v>
      </c>
      <c r="X65" s="8">
        <v>0</v>
      </c>
      <c r="Y65" s="8">
        <v>0</v>
      </c>
      <c r="Z65" s="5">
        <v>0</v>
      </c>
      <c r="AA65" s="5">
        <v>2</v>
      </c>
      <c r="AB65" s="5">
        <f t="shared" si="21"/>
        <v>150</v>
      </c>
      <c r="AC65" s="5">
        <v>16</v>
      </c>
      <c r="AD65" s="16">
        <f t="shared" si="51"/>
        <v>0.42666666666666669</v>
      </c>
      <c r="AE65" s="5">
        <v>2</v>
      </c>
      <c r="AF65" s="16">
        <f t="shared" si="52"/>
        <v>0.08</v>
      </c>
      <c r="AG65" s="16">
        <f t="shared" si="3"/>
        <v>0.50666666666666671</v>
      </c>
    </row>
    <row r="66" spans="1:34">
      <c r="A66" s="60"/>
      <c r="B66" s="9">
        <v>1</v>
      </c>
      <c r="C66" s="6">
        <v>157</v>
      </c>
      <c r="D66" s="6">
        <v>153</v>
      </c>
      <c r="E66" s="6">
        <v>10</v>
      </c>
      <c r="F66" s="6">
        <v>6</v>
      </c>
      <c r="G66" s="6">
        <v>157</v>
      </c>
      <c r="H66" s="6">
        <v>230</v>
      </c>
      <c r="I66" s="4">
        <f t="shared" si="4"/>
        <v>26.166666666666668</v>
      </c>
      <c r="J66" s="4">
        <f t="shared" si="5"/>
        <v>15.3</v>
      </c>
      <c r="K66" s="4">
        <f t="shared" si="6"/>
        <v>26.166666666666668</v>
      </c>
      <c r="L66" s="4">
        <f t="shared" si="53"/>
        <v>50.5</v>
      </c>
      <c r="M66" s="10">
        <f t="shared" si="38"/>
        <v>6</v>
      </c>
      <c r="N66" s="10">
        <f t="shared" si="38"/>
        <v>3.9913043478260866</v>
      </c>
      <c r="O66" s="11"/>
      <c r="P66" s="11">
        <v>1</v>
      </c>
      <c r="Q66" s="28"/>
      <c r="R66" s="28"/>
      <c r="S66" s="28"/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5">
        <v>2</v>
      </c>
      <c r="AA66" s="5">
        <v>0</v>
      </c>
      <c r="AB66" s="5">
        <f t="shared" si="21"/>
        <v>157</v>
      </c>
      <c r="AC66" s="5">
        <v>21</v>
      </c>
      <c r="AD66" s="16">
        <f t="shared" si="51"/>
        <v>0.53503184713375795</v>
      </c>
      <c r="AE66" s="5">
        <v>4</v>
      </c>
      <c r="AF66" s="16">
        <f t="shared" si="52"/>
        <v>0.15286624203821655</v>
      </c>
      <c r="AG66" s="16">
        <f t="shared" si="3"/>
        <v>0.68789808917197448</v>
      </c>
    </row>
    <row r="67" spans="1:34">
      <c r="A67" s="60"/>
      <c r="B67" s="15">
        <v>1</v>
      </c>
      <c r="C67" s="85">
        <v>249</v>
      </c>
      <c r="D67" s="41">
        <v>246</v>
      </c>
      <c r="E67" s="41">
        <v>9</v>
      </c>
      <c r="F67" s="41">
        <v>8</v>
      </c>
      <c r="G67" s="41">
        <v>289</v>
      </c>
      <c r="H67" s="41">
        <v>301</v>
      </c>
      <c r="I67" s="10">
        <f t="shared" si="4"/>
        <v>31.125</v>
      </c>
      <c r="J67" s="10">
        <f t="shared" si="5"/>
        <v>27.333333333333332</v>
      </c>
      <c r="K67" s="10">
        <f t="shared" si="6"/>
        <v>36.125</v>
      </c>
      <c r="L67" s="10">
        <f t="shared" si="53"/>
        <v>23</v>
      </c>
      <c r="M67" s="10">
        <f t="shared" si="38"/>
        <v>5.1695501730103812</v>
      </c>
      <c r="N67" s="10">
        <f t="shared" si="38"/>
        <v>4.9036544850498345</v>
      </c>
      <c r="O67" s="11"/>
      <c r="P67" s="11">
        <v>1</v>
      </c>
      <c r="Q67" s="11"/>
      <c r="R67" s="11"/>
      <c r="S67" s="11"/>
      <c r="T67" s="5">
        <v>1</v>
      </c>
      <c r="U67" s="5">
        <v>0</v>
      </c>
      <c r="V67" s="5">
        <v>0</v>
      </c>
      <c r="W67" s="5">
        <v>2</v>
      </c>
      <c r="X67" s="5">
        <v>0</v>
      </c>
      <c r="Y67" s="5">
        <v>0</v>
      </c>
      <c r="Z67" s="5">
        <v>1</v>
      </c>
      <c r="AA67" s="5">
        <v>2</v>
      </c>
      <c r="AB67" s="5">
        <f t="shared" si="21"/>
        <v>249</v>
      </c>
      <c r="AC67" s="5">
        <v>24</v>
      </c>
      <c r="AD67" s="16">
        <f t="shared" si="51"/>
        <v>0.38554216867469882</v>
      </c>
      <c r="AE67" s="5">
        <v>3</v>
      </c>
      <c r="AF67" s="16">
        <f t="shared" si="52"/>
        <v>7.2289156626506021E-2</v>
      </c>
      <c r="AG67" s="16">
        <f t="shared" si="3"/>
        <v>0.45783132530120485</v>
      </c>
    </row>
    <row r="68" spans="1:34">
      <c r="B68" s="9">
        <v>1</v>
      </c>
      <c r="C68" s="85">
        <v>223</v>
      </c>
      <c r="D68" s="6">
        <v>250</v>
      </c>
      <c r="E68" s="6">
        <v>10</v>
      </c>
      <c r="F68" s="6">
        <v>10</v>
      </c>
      <c r="G68" s="6">
        <v>297</v>
      </c>
      <c r="H68" s="6">
        <v>298</v>
      </c>
      <c r="I68" s="4">
        <f t="shared" si="4"/>
        <v>22.3</v>
      </c>
      <c r="J68" s="4">
        <f t="shared" si="5"/>
        <v>25</v>
      </c>
      <c r="K68" s="4">
        <f t="shared" si="6"/>
        <v>29.7</v>
      </c>
      <c r="L68" s="4">
        <f t="shared" si="53"/>
        <v>33.444444444444443</v>
      </c>
      <c r="M68" s="10">
        <f t="shared" si="38"/>
        <v>4.5050505050505052</v>
      </c>
      <c r="N68" s="10">
        <f t="shared" si="38"/>
        <v>5.0335570469798663</v>
      </c>
      <c r="O68" s="11"/>
      <c r="P68" s="11"/>
      <c r="Q68" s="28"/>
      <c r="R68" s="28"/>
      <c r="S68" s="28"/>
      <c r="T68" s="8">
        <v>0</v>
      </c>
      <c r="U68" s="8">
        <v>0</v>
      </c>
      <c r="V68" s="8">
        <v>1</v>
      </c>
      <c r="W68" s="8">
        <v>2</v>
      </c>
      <c r="X68" s="8">
        <v>0</v>
      </c>
      <c r="Y68" s="8">
        <v>0</v>
      </c>
      <c r="Z68" s="8">
        <v>2</v>
      </c>
      <c r="AA68" s="8">
        <v>2</v>
      </c>
      <c r="AB68" s="8">
        <f t="shared" si="21"/>
        <v>223</v>
      </c>
      <c r="AC68" s="8">
        <v>19</v>
      </c>
      <c r="AD68" s="16">
        <f t="shared" si="51"/>
        <v>0.34080717488789236</v>
      </c>
      <c r="AE68" s="8">
        <v>2</v>
      </c>
      <c r="AF68" s="12">
        <f t="shared" si="52"/>
        <v>5.3811659192825115E-2</v>
      </c>
      <c r="AG68" s="12">
        <f t="shared" si="3"/>
        <v>0.39461883408071746</v>
      </c>
    </row>
    <row r="69" spans="1:34">
      <c r="B69" s="9">
        <v>1</v>
      </c>
      <c r="C69" s="85">
        <v>249</v>
      </c>
      <c r="D69" s="6">
        <v>247</v>
      </c>
      <c r="E69" s="6">
        <v>10</v>
      </c>
      <c r="F69" s="6">
        <v>5</v>
      </c>
      <c r="G69" s="6">
        <v>297</v>
      </c>
      <c r="H69" s="6">
        <v>300</v>
      </c>
      <c r="I69" s="4">
        <f t="shared" si="4"/>
        <v>49.8</v>
      </c>
      <c r="J69" s="4">
        <f t="shared" si="5"/>
        <v>24.7</v>
      </c>
      <c r="K69" s="4">
        <f t="shared" si="6"/>
        <v>59.4</v>
      </c>
      <c r="L69" s="4">
        <f t="shared" si="53"/>
        <v>29.8</v>
      </c>
      <c r="M69" s="10">
        <f t="shared" si="38"/>
        <v>5.0303030303030303</v>
      </c>
      <c r="N69" s="10">
        <f t="shared" si="38"/>
        <v>4.9400000000000004</v>
      </c>
      <c r="O69" s="11"/>
      <c r="P69" s="11">
        <v>1</v>
      </c>
      <c r="Q69" s="28"/>
      <c r="R69" s="28"/>
      <c r="S69" s="28"/>
      <c r="T69" s="8">
        <v>0</v>
      </c>
      <c r="U69" s="8">
        <v>0</v>
      </c>
      <c r="V69" s="8">
        <v>1</v>
      </c>
      <c r="W69" s="8">
        <v>1</v>
      </c>
      <c r="X69" s="8">
        <v>0</v>
      </c>
      <c r="Y69" s="8">
        <v>1</v>
      </c>
      <c r="Z69" s="8">
        <v>3</v>
      </c>
      <c r="AA69" s="8">
        <v>0</v>
      </c>
      <c r="AB69" s="8">
        <f t="shared" si="21"/>
        <v>249</v>
      </c>
      <c r="AC69" s="8">
        <v>21</v>
      </c>
      <c r="AD69" s="12">
        <f t="shared" si="51"/>
        <v>0.33734939759036142</v>
      </c>
      <c r="AE69" s="8">
        <v>4</v>
      </c>
      <c r="AF69" s="12">
        <f t="shared" si="52"/>
        <v>9.6385542168674704E-2</v>
      </c>
      <c r="AG69" s="12">
        <f t="shared" si="3"/>
        <v>0.4337349397590361</v>
      </c>
    </row>
    <row r="70" spans="1:34">
      <c r="B70" s="42">
        <v>1</v>
      </c>
      <c r="C70" s="43">
        <v>171</v>
      </c>
      <c r="D70" s="43">
        <v>199</v>
      </c>
      <c r="E70" s="43">
        <v>3</v>
      </c>
      <c r="F70" s="43">
        <v>10</v>
      </c>
      <c r="G70" s="43">
        <v>117</v>
      </c>
      <c r="H70" s="43">
        <v>120</v>
      </c>
      <c r="I70" s="44">
        <f t="shared" si="4"/>
        <v>17.100000000000001</v>
      </c>
      <c r="J70" s="44">
        <f t="shared" si="5"/>
        <v>66.333333333333329</v>
      </c>
      <c r="K70" s="44">
        <f t="shared" si="6"/>
        <v>11.7</v>
      </c>
      <c r="L70" s="44">
        <f t="shared" si="53"/>
        <v>30</v>
      </c>
      <c r="M70" s="45">
        <f t="shared" si="38"/>
        <v>8.7692307692307701</v>
      </c>
      <c r="N70" s="45">
        <f t="shared" si="38"/>
        <v>9.9499999999999993</v>
      </c>
      <c r="O70" s="46"/>
      <c r="P70" s="46"/>
      <c r="Q70" s="47"/>
      <c r="R70" s="47"/>
      <c r="S70" s="47"/>
      <c r="T70" s="48">
        <v>0</v>
      </c>
      <c r="U70" s="48">
        <v>1</v>
      </c>
      <c r="V70" s="48">
        <v>1</v>
      </c>
      <c r="W70" s="48">
        <v>0</v>
      </c>
      <c r="X70" s="48">
        <v>0</v>
      </c>
      <c r="Y70" s="48">
        <v>1</v>
      </c>
      <c r="Z70" s="48">
        <v>1</v>
      </c>
      <c r="AA70" s="48">
        <v>1</v>
      </c>
      <c r="AB70" s="48">
        <f t="shared" si="21"/>
        <v>171</v>
      </c>
      <c r="AC70" s="48">
        <v>23</v>
      </c>
      <c r="AD70" s="49">
        <f t="shared" si="51"/>
        <v>0.53801169590643272</v>
      </c>
      <c r="AE70" s="48">
        <v>2</v>
      </c>
      <c r="AF70" s="49">
        <f t="shared" si="52"/>
        <v>7.0175438596491224E-2</v>
      </c>
      <c r="AG70" s="49">
        <f t="shared" si="3"/>
        <v>0.60818713450292394</v>
      </c>
    </row>
    <row r="71" spans="1:34">
      <c r="B71" s="17">
        <f t="shared" ref="B71:H71" si="54">SUM(B61:B70)</f>
        <v>9</v>
      </c>
      <c r="C71" s="18">
        <f t="shared" si="54"/>
        <v>1883</v>
      </c>
      <c r="D71" s="18">
        <f t="shared" si="54"/>
        <v>2017</v>
      </c>
      <c r="E71" s="18">
        <f t="shared" si="54"/>
        <v>73</v>
      </c>
      <c r="F71" s="18">
        <f t="shared" si="54"/>
        <v>68</v>
      </c>
      <c r="G71" s="18">
        <f t="shared" si="54"/>
        <v>2113</v>
      </c>
      <c r="H71" s="18">
        <f t="shared" si="54"/>
        <v>2286</v>
      </c>
      <c r="I71" s="19">
        <f t="shared" si="4"/>
        <v>27.691176470588236</v>
      </c>
      <c r="J71" s="19">
        <f t="shared" si="5"/>
        <v>27.63013698630137</v>
      </c>
      <c r="K71" s="19">
        <f t="shared" si="6"/>
        <v>31.073529411764707</v>
      </c>
      <c r="L71" s="19">
        <f>H71/E71</f>
        <v>31.315068493150687</v>
      </c>
      <c r="M71" s="19">
        <f t="shared" si="38"/>
        <v>5.3469001419782298</v>
      </c>
      <c r="N71" s="19">
        <f t="shared" si="38"/>
        <v>5.2939632545931756</v>
      </c>
      <c r="O71" s="20">
        <f>SUM(O60:O70)</f>
        <v>1</v>
      </c>
      <c r="P71" s="20">
        <f>SUM(P61:P70)</f>
        <v>5</v>
      </c>
      <c r="Q71" s="20">
        <f t="shared" ref="Q71:AA71" si="55">SUM(Q61:Q70)</f>
        <v>0</v>
      </c>
      <c r="R71" s="20">
        <f t="shared" si="55"/>
        <v>1</v>
      </c>
      <c r="S71" s="20">
        <f>SUM(S61:S70)</f>
        <v>1</v>
      </c>
      <c r="T71" s="18">
        <f t="shared" si="55"/>
        <v>1</v>
      </c>
      <c r="U71" s="18">
        <f t="shared" si="55"/>
        <v>2</v>
      </c>
      <c r="V71" s="18">
        <f t="shared" si="55"/>
        <v>7</v>
      </c>
      <c r="W71" s="18">
        <f t="shared" si="55"/>
        <v>10</v>
      </c>
      <c r="X71" s="18">
        <f t="shared" si="55"/>
        <v>0</v>
      </c>
      <c r="Y71" s="18">
        <f t="shared" si="55"/>
        <v>3</v>
      </c>
      <c r="Z71" s="18">
        <f t="shared" si="55"/>
        <v>12</v>
      </c>
      <c r="AA71" s="18">
        <f t="shared" si="55"/>
        <v>11</v>
      </c>
      <c r="AB71" s="17">
        <f t="shared" si="21"/>
        <v>209.22222222222223</v>
      </c>
      <c r="AC71" s="18">
        <f>SUM(AC61:AC70)</f>
        <v>182</v>
      </c>
      <c r="AD71" s="21">
        <f t="shared" si="51"/>
        <v>0.38661710037174724</v>
      </c>
      <c r="AE71" s="18">
        <f>SUM(AE61:AE70)</f>
        <v>36</v>
      </c>
      <c r="AF71" s="21">
        <f t="shared" si="52"/>
        <v>0.11471056824216676</v>
      </c>
      <c r="AG71" s="21">
        <f t="shared" si="3"/>
        <v>0.50132766861391398</v>
      </c>
    </row>
    <row r="72" spans="1:34">
      <c r="B72" s="30"/>
      <c r="C72" s="31"/>
      <c r="D72" s="31"/>
      <c r="E72" s="31"/>
      <c r="F72" s="31"/>
      <c r="G72" s="31"/>
      <c r="H72" s="31"/>
      <c r="I72" s="32"/>
      <c r="J72" s="32"/>
      <c r="K72" s="32"/>
      <c r="L72" s="32"/>
      <c r="M72" s="32"/>
      <c r="N72" s="32"/>
      <c r="O72" s="32"/>
      <c r="P72" s="32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0"/>
      <c r="AC72" s="31"/>
      <c r="AD72" s="33"/>
      <c r="AE72" s="31"/>
      <c r="AF72" s="33"/>
      <c r="AG72" s="33"/>
    </row>
    <row r="73" spans="1:34" ht="15.5">
      <c r="A73" s="1" t="s">
        <v>36</v>
      </c>
      <c r="B73" s="2" t="s">
        <v>1</v>
      </c>
      <c r="C73" s="3" t="s">
        <v>2</v>
      </c>
      <c r="D73" s="3" t="s">
        <v>2</v>
      </c>
      <c r="E73" s="35" t="s">
        <v>3</v>
      </c>
      <c r="F73" s="35" t="s">
        <v>4</v>
      </c>
      <c r="G73" s="3" t="s">
        <v>5</v>
      </c>
      <c r="H73" s="3" t="s">
        <v>5</v>
      </c>
      <c r="I73" s="3" t="s">
        <v>6</v>
      </c>
      <c r="J73" s="3" t="s">
        <v>6</v>
      </c>
      <c r="K73" s="3" t="s">
        <v>7</v>
      </c>
      <c r="L73" s="3" t="s">
        <v>7</v>
      </c>
      <c r="M73" s="3" t="s">
        <v>8</v>
      </c>
      <c r="N73" s="3" t="s">
        <v>8</v>
      </c>
      <c r="O73" s="3" t="s">
        <v>9</v>
      </c>
      <c r="P73" s="3" t="s">
        <v>10</v>
      </c>
      <c r="Q73" s="3" t="s">
        <v>11</v>
      </c>
      <c r="R73" s="3" t="s">
        <v>12</v>
      </c>
      <c r="S73" s="3" t="s">
        <v>13</v>
      </c>
      <c r="T73" s="3">
        <v>100</v>
      </c>
      <c r="U73" s="3">
        <v>100</v>
      </c>
      <c r="V73" s="3">
        <v>50</v>
      </c>
      <c r="W73" s="3">
        <v>50</v>
      </c>
      <c r="X73" s="3" t="s">
        <v>14</v>
      </c>
      <c r="Y73" s="3" t="s">
        <v>14</v>
      </c>
      <c r="Z73" s="3" t="s">
        <v>15</v>
      </c>
      <c r="AA73" s="3" t="s">
        <v>15</v>
      </c>
      <c r="AB73" s="3" t="s">
        <v>16</v>
      </c>
      <c r="AC73" s="2" t="s">
        <v>17</v>
      </c>
      <c r="AD73" s="2" t="s">
        <v>18</v>
      </c>
      <c r="AE73" s="2" t="s">
        <v>19</v>
      </c>
      <c r="AF73" s="2" t="s">
        <v>18</v>
      </c>
      <c r="AG73" s="2" t="s">
        <v>20</v>
      </c>
    </row>
    <row r="74" spans="1:34" ht="15.5">
      <c r="A74" s="1"/>
      <c r="B74" s="4"/>
      <c r="C74" s="3" t="s">
        <v>21</v>
      </c>
      <c r="D74" s="3" t="s">
        <v>22</v>
      </c>
      <c r="E74" s="36" t="s">
        <v>23</v>
      </c>
      <c r="F74" s="36" t="s">
        <v>24</v>
      </c>
      <c r="G74" s="3" t="s">
        <v>25</v>
      </c>
      <c r="H74" s="3" t="s">
        <v>26</v>
      </c>
      <c r="I74" s="3" t="s">
        <v>21</v>
      </c>
      <c r="J74" s="3" t="s">
        <v>22</v>
      </c>
      <c r="K74" s="3" t="s">
        <v>27</v>
      </c>
      <c r="L74" s="3" t="s">
        <v>28</v>
      </c>
      <c r="M74" s="3" t="s">
        <v>21</v>
      </c>
      <c r="N74" s="3" t="s">
        <v>22</v>
      </c>
      <c r="O74" s="3"/>
      <c r="P74" s="3"/>
      <c r="Q74" s="2"/>
      <c r="R74" s="2"/>
      <c r="S74" s="2"/>
      <c r="T74" s="2" t="s">
        <v>29</v>
      </c>
      <c r="U74" s="2" t="s">
        <v>30</v>
      </c>
      <c r="V74" s="27" t="s">
        <v>29</v>
      </c>
      <c r="W74" s="27" t="s">
        <v>30</v>
      </c>
      <c r="X74" s="27" t="s">
        <v>29</v>
      </c>
      <c r="Y74" s="27" t="s">
        <v>30</v>
      </c>
      <c r="Z74" s="27" t="s">
        <v>29</v>
      </c>
      <c r="AA74" s="27" t="s">
        <v>30</v>
      </c>
      <c r="AB74" s="37"/>
      <c r="AC74" s="8"/>
      <c r="AD74" s="8"/>
      <c r="AE74" s="37"/>
      <c r="AF74" s="37"/>
      <c r="AG74" s="37"/>
    </row>
    <row r="75" spans="1:34" ht="15.5">
      <c r="A75" s="1"/>
      <c r="B75" s="9">
        <v>1</v>
      </c>
      <c r="C75" s="85">
        <v>295</v>
      </c>
      <c r="D75" s="66">
        <v>134</v>
      </c>
      <c r="E75" s="66">
        <v>10</v>
      </c>
      <c r="F75" s="66">
        <v>10</v>
      </c>
      <c r="G75" s="66">
        <v>284</v>
      </c>
      <c r="H75" s="66">
        <v>162</v>
      </c>
      <c r="I75" s="63">
        <f t="shared" si="4"/>
        <v>29.5</v>
      </c>
      <c r="J75" s="63">
        <f t="shared" si="5"/>
        <v>13.4</v>
      </c>
      <c r="K75" s="63">
        <f t="shared" si="6"/>
        <v>28.4</v>
      </c>
      <c r="L75" s="63">
        <f>H71/E71</f>
        <v>31.315068493150687</v>
      </c>
      <c r="M75" s="63">
        <f t="shared" si="38"/>
        <v>6.232394366197183</v>
      </c>
      <c r="N75" s="63">
        <f t="shared" si="38"/>
        <v>4.9629629629629628</v>
      </c>
      <c r="O75" s="61">
        <v>1</v>
      </c>
      <c r="P75" s="61"/>
      <c r="Q75" s="61"/>
      <c r="R75" s="61"/>
      <c r="S75" s="61">
        <v>1</v>
      </c>
      <c r="T75" s="62">
        <v>1</v>
      </c>
      <c r="U75" s="62">
        <v>0</v>
      </c>
      <c r="V75" s="62">
        <v>0</v>
      </c>
      <c r="W75" s="62">
        <v>0</v>
      </c>
      <c r="X75" s="62">
        <v>1</v>
      </c>
      <c r="Y75" s="62">
        <v>0</v>
      </c>
      <c r="Z75" s="62">
        <v>1</v>
      </c>
      <c r="AA75" s="62">
        <v>0</v>
      </c>
      <c r="AB75" s="62">
        <f t="shared" si="21"/>
        <v>295</v>
      </c>
      <c r="AC75" s="62">
        <v>24</v>
      </c>
      <c r="AD75" s="67">
        <f t="shared" ref="AD75:AD85" si="56">AC75*4/C75</f>
        <v>0.3254237288135593</v>
      </c>
      <c r="AE75" s="62">
        <v>9</v>
      </c>
      <c r="AF75" s="12">
        <f t="shared" ref="AF75:AF85" si="57">AE75*6/C75</f>
        <v>0.18305084745762712</v>
      </c>
      <c r="AG75" s="12">
        <f t="shared" si="3"/>
        <v>0.50847457627118642</v>
      </c>
    </row>
    <row r="76" spans="1:34" ht="15.5">
      <c r="A76" s="1"/>
      <c r="B76" s="9">
        <v>1</v>
      </c>
      <c r="C76" s="85">
        <v>257</v>
      </c>
      <c r="D76" s="6">
        <v>238</v>
      </c>
      <c r="E76" s="6">
        <v>10</v>
      </c>
      <c r="F76" s="6">
        <v>10</v>
      </c>
      <c r="G76" s="6">
        <v>293</v>
      </c>
      <c r="H76" s="6">
        <v>279</v>
      </c>
      <c r="I76" s="4">
        <f t="shared" si="4"/>
        <v>25.7</v>
      </c>
      <c r="J76" s="4">
        <f t="shared" si="5"/>
        <v>23.8</v>
      </c>
      <c r="K76" s="4">
        <f t="shared" si="6"/>
        <v>29.3</v>
      </c>
      <c r="L76" s="4">
        <f t="shared" si="53"/>
        <v>16.2</v>
      </c>
      <c r="M76" s="10">
        <f t="shared" si="38"/>
        <v>5.2627986348122864</v>
      </c>
      <c r="N76" s="10">
        <f t="shared" si="38"/>
        <v>5.118279569892473</v>
      </c>
      <c r="O76" s="11">
        <v>1</v>
      </c>
      <c r="P76" s="11"/>
      <c r="Q76" s="28"/>
      <c r="R76" s="28"/>
      <c r="S76" s="28">
        <v>1</v>
      </c>
      <c r="T76" s="8">
        <v>0</v>
      </c>
      <c r="U76" s="5">
        <v>0</v>
      </c>
      <c r="V76" s="5">
        <v>1</v>
      </c>
      <c r="W76" s="5">
        <v>0</v>
      </c>
      <c r="X76" s="5">
        <v>0</v>
      </c>
      <c r="Y76" s="5">
        <v>0</v>
      </c>
      <c r="Z76" s="5">
        <v>2</v>
      </c>
      <c r="AA76" s="5">
        <v>1</v>
      </c>
      <c r="AB76" s="5">
        <f t="shared" si="21"/>
        <v>257</v>
      </c>
      <c r="AC76" s="5">
        <v>30</v>
      </c>
      <c r="AD76" s="12">
        <f t="shared" si="56"/>
        <v>0.46692607003891051</v>
      </c>
      <c r="AE76" s="8">
        <v>5</v>
      </c>
      <c r="AF76" s="12">
        <f t="shared" si="57"/>
        <v>0.11673151750972763</v>
      </c>
      <c r="AG76" s="12">
        <f t="shared" ref="AG76:AG85" si="58">AD76+AF76</f>
        <v>0.58365758754863817</v>
      </c>
    </row>
    <row r="77" spans="1:34" ht="15.5">
      <c r="A77" s="1" t="s">
        <v>39</v>
      </c>
      <c r="B77" s="9"/>
      <c r="C77" s="85"/>
      <c r="D77" s="6"/>
      <c r="E77" s="6"/>
      <c r="F77" s="6"/>
      <c r="G77" s="6"/>
      <c r="H77" s="6"/>
      <c r="I77" s="4" t="e">
        <f t="shared" ref="I77:I85" si="59">C77/F77</f>
        <v>#DIV/0!</v>
      </c>
      <c r="J77" s="4" t="e">
        <f t="shared" ref="J77:J85" si="60">D77/E77</f>
        <v>#DIV/0!</v>
      </c>
      <c r="K77" s="4" t="e">
        <f t="shared" ref="K77:K85" si="61">G77/F77</f>
        <v>#DIV/0!</v>
      </c>
      <c r="L77" s="4">
        <f t="shared" si="53"/>
        <v>27.9</v>
      </c>
      <c r="M77" s="10" t="e">
        <f t="shared" si="38"/>
        <v>#DIV/0!</v>
      </c>
      <c r="N77" s="10" t="e">
        <f t="shared" si="38"/>
        <v>#DIV/0!</v>
      </c>
      <c r="O77" s="11"/>
      <c r="P77" s="11"/>
      <c r="Q77" s="28"/>
      <c r="R77" s="28"/>
      <c r="S77" s="28"/>
      <c r="T77" s="8"/>
      <c r="U77" s="5"/>
      <c r="V77" s="5"/>
      <c r="W77" s="5"/>
      <c r="X77" s="5"/>
      <c r="Y77" s="5"/>
      <c r="Z77" s="5"/>
      <c r="AA77" s="5"/>
      <c r="AB77" s="5" t="e">
        <f t="shared" si="21"/>
        <v>#DIV/0!</v>
      </c>
      <c r="AC77" s="5"/>
      <c r="AD77" s="16" t="e">
        <f t="shared" si="56"/>
        <v>#DIV/0!</v>
      </c>
      <c r="AE77" s="5"/>
      <c r="AF77" s="16" t="e">
        <f t="shared" si="57"/>
        <v>#DIV/0!</v>
      </c>
      <c r="AG77" s="16" t="e">
        <f t="shared" si="58"/>
        <v>#DIV/0!</v>
      </c>
    </row>
    <row r="78" spans="1:34" ht="15.5">
      <c r="A78" s="1" t="s">
        <v>38</v>
      </c>
      <c r="B78" s="15">
        <v>1</v>
      </c>
      <c r="C78" s="86">
        <v>392</v>
      </c>
      <c r="D78" s="41">
        <v>249</v>
      </c>
      <c r="E78" s="41">
        <v>3</v>
      </c>
      <c r="F78" s="41">
        <v>3</v>
      </c>
      <c r="G78" s="41">
        <v>302</v>
      </c>
      <c r="H78" s="41">
        <v>208</v>
      </c>
      <c r="I78" s="10">
        <f t="shared" si="59"/>
        <v>130.66666666666666</v>
      </c>
      <c r="J78" s="10">
        <f t="shared" si="60"/>
        <v>83</v>
      </c>
      <c r="K78" s="10">
        <f t="shared" si="61"/>
        <v>100.66666666666667</v>
      </c>
      <c r="L78" s="10" t="e">
        <f t="shared" si="53"/>
        <v>#DIV/0!</v>
      </c>
      <c r="M78" s="10">
        <f t="shared" si="38"/>
        <v>7.7880794701986753</v>
      </c>
      <c r="N78" s="10">
        <f t="shared" si="38"/>
        <v>7.1826923076923084</v>
      </c>
      <c r="O78" s="11">
        <v>1</v>
      </c>
      <c r="P78" s="11"/>
      <c r="Q78" s="11"/>
      <c r="R78" s="11">
        <v>1</v>
      </c>
      <c r="S78" s="11">
        <v>1</v>
      </c>
      <c r="T78" s="5">
        <v>2</v>
      </c>
      <c r="U78" s="5">
        <v>1</v>
      </c>
      <c r="V78" s="5">
        <v>1</v>
      </c>
      <c r="W78" s="5">
        <v>1</v>
      </c>
      <c r="X78" s="5">
        <v>1</v>
      </c>
      <c r="Y78" s="5">
        <v>0</v>
      </c>
      <c r="Z78" s="5">
        <v>2</v>
      </c>
      <c r="AA78" s="5">
        <v>2</v>
      </c>
      <c r="AB78" s="5">
        <f t="shared" si="21"/>
        <v>392</v>
      </c>
      <c r="AC78" s="5">
        <v>40</v>
      </c>
      <c r="AD78" s="16">
        <v>0.13</v>
      </c>
      <c r="AE78" s="5">
        <v>13</v>
      </c>
      <c r="AF78" s="16">
        <f t="shared" si="57"/>
        <v>0.19897959183673469</v>
      </c>
      <c r="AG78" s="16">
        <f t="shared" si="58"/>
        <v>0.3289795918367347</v>
      </c>
      <c r="AH78" s="64"/>
    </row>
    <row r="79" spans="1:34">
      <c r="A79" s="50"/>
      <c r="B79" s="51">
        <v>1</v>
      </c>
      <c r="C79" s="41">
        <v>209</v>
      </c>
      <c r="D79" s="41">
        <v>210</v>
      </c>
      <c r="E79" s="41">
        <v>5</v>
      </c>
      <c r="F79" s="41">
        <v>8</v>
      </c>
      <c r="G79" s="41">
        <v>300</v>
      </c>
      <c r="H79" s="41">
        <v>230</v>
      </c>
      <c r="I79" s="10">
        <f t="shared" si="59"/>
        <v>26.125</v>
      </c>
      <c r="J79" s="10">
        <f t="shared" si="60"/>
        <v>42</v>
      </c>
      <c r="K79" s="10">
        <f t="shared" si="61"/>
        <v>37.5</v>
      </c>
      <c r="L79" s="10">
        <f t="shared" si="53"/>
        <v>69.333333333333329</v>
      </c>
      <c r="M79" s="10">
        <f t="shared" si="38"/>
        <v>4.18</v>
      </c>
      <c r="N79" s="10">
        <f t="shared" si="38"/>
        <v>5.4782608695652169</v>
      </c>
      <c r="O79" s="11"/>
      <c r="P79" s="11"/>
      <c r="Q79" s="11"/>
      <c r="R79" s="11"/>
      <c r="S79" s="11"/>
      <c r="T79" s="5">
        <v>0</v>
      </c>
      <c r="U79" s="5">
        <v>0</v>
      </c>
      <c r="V79" s="5">
        <v>1</v>
      </c>
      <c r="W79" s="5">
        <v>2</v>
      </c>
      <c r="X79" s="5">
        <v>0</v>
      </c>
      <c r="Y79" s="5">
        <v>1</v>
      </c>
      <c r="Z79" s="5">
        <v>1</v>
      </c>
      <c r="AA79" s="5"/>
      <c r="AB79" s="5">
        <f t="shared" si="21"/>
        <v>209</v>
      </c>
      <c r="AC79" s="5">
        <v>9</v>
      </c>
      <c r="AD79" s="16">
        <f t="shared" si="56"/>
        <v>0.17224880382775121</v>
      </c>
      <c r="AE79" s="5">
        <v>4</v>
      </c>
      <c r="AF79" s="16">
        <f t="shared" si="57"/>
        <v>0.11483253588516747</v>
      </c>
      <c r="AG79" s="16">
        <f t="shared" si="58"/>
        <v>0.28708133971291866</v>
      </c>
      <c r="AH79" s="64"/>
    </row>
    <row r="80" spans="1:34" ht="15.5">
      <c r="A80" s="1"/>
      <c r="B80" s="15">
        <v>1</v>
      </c>
      <c r="C80" s="86">
        <v>307</v>
      </c>
      <c r="D80" s="41">
        <v>340</v>
      </c>
      <c r="E80" s="41">
        <v>7</v>
      </c>
      <c r="F80" s="41">
        <v>7</v>
      </c>
      <c r="G80" s="41">
        <v>301</v>
      </c>
      <c r="H80" s="41">
        <v>300</v>
      </c>
      <c r="I80" s="10">
        <f t="shared" si="59"/>
        <v>43.857142857142854</v>
      </c>
      <c r="J80" s="10">
        <f t="shared" si="60"/>
        <v>48.571428571428569</v>
      </c>
      <c r="K80" s="10">
        <f t="shared" si="61"/>
        <v>43</v>
      </c>
      <c r="L80" s="10">
        <f t="shared" si="53"/>
        <v>46</v>
      </c>
      <c r="M80" s="10">
        <f t="shared" si="38"/>
        <v>6.1196013289036548</v>
      </c>
      <c r="N80" s="10">
        <f t="shared" si="38"/>
        <v>6.8</v>
      </c>
      <c r="O80" s="11"/>
      <c r="P80" s="11"/>
      <c r="Q80" s="11"/>
      <c r="R80" s="11">
        <v>1</v>
      </c>
      <c r="S80" s="11">
        <v>1</v>
      </c>
      <c r="T80" s="5">
        <v>0</v>
      </c>
      <c r="U80" s="5">
        <v>0</v>
      </c>
      <c r="V80" s="5">
        <v>2</v>
      </c>
      <c r="W80" s="5">
        <v>2</v>
      </c>
      <c r="X80" s="5">
        <v>0</v>
      </c>
      <c r="Y80" s="5">
        <v>0</v>
      </c>
      <c r="Z80" s="5">
        <v>3</v>
      </c>
      <c r="AA80" s="5">
        <v>3</v>
      </c>
      <c r="AB80" s="5">
        <f t="shared" si="21"/>
        <v>307</v>
      </c>
      <c r="AC80" s="5">
        <v>27</v>
      </c>
      <c r="AD80" s="16">
        <f t="shared" si="56"/>
        <v>0.3517915309446254</v>
      </c>
      <c r="AE80" s="5">
        <v>8</v>
      </c>
      <c r="AF80" s="16">
        <f t="shared" si="57"/>
        <v>0.15635179153094461</v>
      </c>
      <c r="AG80" s="16">
        <f t="shared" si="58"/>
        <v>0.50814332247557004</v>
      </c>
      <c r="AH80" s="64"/>
    </row>
    <row r="81" spans="1:33" ht="15.5">
      <c r="A81" s="1"/>
      <c r="B81" s="9">
        <v>1</v>
      </c>
      <c r="C81" s="85">
        <v>251</v>
      </c>
      <c r="D81" s="41">
        <v>276</v>
      </c>
      <c r="E81" s="41">
        <v>7</v>
      </c>
      <c r="F81" s="41">
        <v>9</v>
      </c>
      <c r="G81" s="41">
        <v>300</v>
      </c>
      <c r="H81" s="41">
        <v>299</v>
      </c>
      <c r="I81" s="4">
        <f t="shared" si="59"/>
        <v>27.888888888888889</v>
      </c>
      <c r="J81" s="4">
        <f t="shared" si="60"/>
        <v>39.428571428571431</v>
      </c>
      <c r="K81" s="4">
        <f t="shared" si="61"/>
        <v>33.333333333333336</v>
      </c>
      <c r="L81" s="4">
        <f t="shared" si="53"/>
        <v>42.857142857142854</v>
      </c>
      <c r="M81" s="10">
        <f t="shared" si="38"/>
        <v>5.0199999999999996</v>
      </c>
      <c r="N81" s="10">
        <f t="shared" si="38"/>
        <v>5.5384615384615383</v>
      </c>
      <c r="O81" s="11"/>
      <c r="P81" s="11"/>
      <c r="Q81" s="28"/>
      <c r="R81" s="28"/>
      <c r="S81" s="28">
        <v>1</v>
      </c>
      <c r="T81" s="8">
        <v>0</v>
      </c>
      <c r="U81" s="8">
        <v>0</v>
      </c>
      <c r="V81" s="8">
        <v>1</v>
      </c>
      <c r="W81" s="8">
        <v>1</v>
      </c>
      <c r="X81" s="5">
        <v>0</v>
      </c>
      <c r="Y81" s="5">
        <v>0</v>
      </c>
      <c r="Z81" s="5">
        <v>1</v>
      </c>
      <c r="AA81" s="5">
        <v>2</v>
      </c>
      <c r="AB81" s="5">
        <f t="shared" si="21"/>
        <v>251</v>
      </c>
      <c r="AC81" s="5">
        <v>14</v>
      </c>
      <c r="AD81" s="12">
        <f t="shared" si="56"/>
        <v>0.22310756972111553</v>
      </c>
      <c r="AE81" s="8">
        <v>1</v>
      </c>
      <c r="AF81" s="12">
        <f t="shared" si="57"/>
        <v>2.3904382470119521E-2</v>
      </c>
      <c r="AG81" s="12">
        <f t="shared" si="58"/>
        <v>0.24701195219123506</v>
      </c>
    </row>
    <row r="82" spans="1:33" ht="15.5">
      <c r="A82" s="1"/>
      <c r="B82" s="9">
        <v>1</v>
      </c>
      <c r="C82" s="41">
        <v>237</v>
      </c>
      <c r="D82" s="41">
        <v>240</v>
      </c>
      <c r="E82" s="41">
        <v>3</v>
      </c>
      <c r="F82" s="41">
        <v>10</v>
      </c>
      <c r="G82" s="41">
        <v>260</v>
      </c>
      <c r="H82" s="41">
        <v>236</v>
      </c>
      <c r="I82" s="4">
        <f t="shared" si="59"/>
        <v>23.7</v>
      </c>
      <c r="J82" s="4">
        <f t="shared" si="60"/>
        <v>80</v>
      </c>
      <c r="K82" s="4">
        <f t="shared" si="61"/>
        <v>26</v>
      </c>
      <c r="L82" s="4">
        <f t="shared" si="53"/>
        <v>42.714285714285715</v>
      </c>
      <c r="M82" s="10">
        <f t="shared" si="38"/>
        <v>5.4692307692307693</v>
      </c>
      <c r="N82" s="10">
        <f t="shared" si="38"/>
        <v>6.101694915254237</v>
      </c>
      <c r="O82" s="11"/>
      <c r="P82" s="11"/>
      <c r="Q82" s="28"/>
      <c r="R82" s="28"/>
      <c r="S82" s="28"/>
      <c r="T82" s="8">
        <v>0</v>
      </c>
      <c r="U82" s="8">
        <v>1</v>
      </c>
      <c r="V82" s="8">
        <v>2</v>
      </c>
      <c r="W82" s="8">
        <v>2</v>
      </c>
      <c r="X82" s="5">
        <v>0</v>
      </c>
      <c r="Y82" s="5">
        <v>1</v>
      </c>
      <c r="Z82" s="5">
        <v>2</v>
      </c>
      <c r="AA82" s="5">
        <v>1</v>
      </c>
      <c r="AB82" s="5">
        <f t="shared" si="21"/>
        <v>237</v>
      </c>
      <c r="AC82" s="5">
        <v>17</v>
      </c>
      <c r="AD82" s="12">
        <f t="shared" si="56"/>
        <v>0.28691983122362869</v>
      </c>
      <c r="AE82" s="8">
        <v>11</v>
      </c>
      <c r="AF82" s="12">
        <f t="shared" si="57"/>
        <v>0.27848101265822783</v>
      </c>
      <c r="AG82" s="12">
        <f t="shared" si="58"/>
        <v>0.56540084388185652</v>
      </c>
    </row>
    <row r="83" spans="1:33" ht="15.5">
      <c r="A83" s="1"/>
      <c r="B83" s="9"/>
      <c r="C83" s="41"/>
      <c r="D83" s="41"/>
      <c r="E83" s="41"/>
      <c r="F83" s="41"/>
      <c r="G83" s="41"/>
      <c r="H83" s="41"/>
      <c r="I83" s="4" t="e">
        <f t="shared" si="59"/>
        <v>#DIV/0!</v>
      </c>
      <c r="J83" s="4" t="e">
        <f t="shared" si="60"/>
        <v>#DIV/0!</v>
      </c>
      <c r="K83" s="4" t="e">
        <f t="shared" si="61"/>
        <v>#DIV/0!</v>
      </c>
      <c r="L83" s="4">
        <f t="shared" si="53"/>
        <v>78.666666666666671</v>
      </c>
      <c r="M83" s="10" t="e">
        <f t="shared" si="38"/>
        <v>#DIV/0!</v>
      </c>
      <c r="N83" s="10" t="e">
        <f t="shared" si="38"/>
        <v>#DIV/0!</v>
      </c>
      <c r="O83" s="11"/>
      <c r="P83" s="11"/>
      <c r="Q83" s="28"/>
      <c r="R83" s="28"/>
      <c r="S83" s="28"/>
      <c r="T83" s="8"/>
      <c r="U83" s="8"/>
      <c r="V83" s="8"/>
      <c r="W83" s="8"/>
      <c r="X83" s="5"/>
      <c r="Y83" s="5"/>
      <c r="Z83" s="5"/>
      <c r="AA83" s="5"/>
      <c r="AB83" s="5" t="e">
        <f t="shared" si="21"/>
        <v>#DIV/0!</v>
      </c>
      <c r="AC83" s="5"/>
      <c r="AD83" s="12" t="e">
        <f t="shared" si="56"/>
        <v>#DIV/0!</v>
      </c>
      <c r="AE83" s="8"/>
      <c r="AF83" s="12" t="e">
        <f t="shared" si="57"/>
        <v>#DIV/0!</v>
      </c>
      <c r="AG83" s="12" t="e">
        <f t="shared" si="58"/>
        <v>#DIV/0!</v>
      </c>
    </row>
    <row r="84" spans="1:33" ht="15.5">
      <c r="A84" s="1"/>
      <c r="B84" s="9"/>
      <c r="C84" s="41"/>
      <c r="D84" s="41"/>
      <c r="E84" s="41"/>
      <c r="F84" s="41"/>
      <c r="G84" s="41"/>
      <c r="H84" s="41"/>
      <c r="I84" s="4" t="e">
        <f t="shared" si="59"/>
        <v>#DIV/0!</v>
      </c>
      <c r="J84" s="4" t="e">
        <f t="shared" si="60"/>
        <v>#DIV/0!</v>
      </c>
      <c r="K84" s="4" t="e">
        <f t="shared" si="61"/>
        <v>#DIV/0!</v>
      </c>
      <c r="L84" s="4">
        <f>H82/E82</f>
        <v>78.666666666666671</v>
      </c>
      <c r="M84" s="10" t="e">
        <f t="shared" si="38"/>
        <v>#DIV/0!</v>
      </c>
      <c r="N84" s="10" t="e">
        <f t="shared" si="38"/>
        <v>#DIV/0!</v>
      </c>
      <c r="O84" s="11"/>
      <c r="P84" s="11"/>
      <c r="Q84" s="28"/>
      <c r="R84" s="28"/>
      <c r="S84" s="28"/>
      <c r="T84" s="8"/>
      <c r="U84" s="8"/>
      <c r="V84" s="8"/>
      <c r="W84" s="8"/>
      <c r="X84" s="5"/>
      <c r="Y84" s="5"/>
      <c r="Z84" s="5"/>
      <c r="AA84" s="5"/>
      <c r="AB84" s="5" t="e">
        <f t="shared" si="21"/>
        <v>#DIV/0!</v>
      </c>
      <c r="AC84" s="5"/>
      <c r="AD84" s="12" t="e">
        <f t="shared" si="56"/>
        <v>#DIV/0!</v>
      </c>
      <c r="AE84" s="8"/>
      <c r="AF84" s="12" t="e">
        <f t="shared" si="57"/>
        <v>#DIV/0!</v>
      </c>
      <c r="AG84" s="12" t="e">
        <f t="shared" si="58"/>
        <v>#DIV/0!</v>
      </c>
    </row>
    <row r="85" spans="1:33" ht="15.5">
      <c r="A85" s="1" t="s">
        <v>31</v>
      </c>
      <c r="B85" s="17">
        <f t="shared" ref="B85" si="62">SUM(B75:B84)</f>
        <v>7</v>
      </c>
      <c r="C85" s="18">
        <f t="shared" ref="C85:H85" si="63">SUM(C75:C84)</f>
        <v>1948</v>
      </c>
      <c r="D85" s="18">
        <f t="shared" si="63"/>
        <v>1687</v>
      </c>
      <c r="E85" s="18">
        <f t="shared" si="63"/>
        <v>45</v>
      </c>
      <c r="F85" s="18">
        <f t="shared" si="63"/>
        <v>57</v>
      </c>
      <c r="G85" s="18">
        <f t="shared" si="63"/>
        <v>2040</v>
      </c>
      <c r="H85" s="18">
        <f t="shared" si="63"/>
        <v>1714</v>
      </c>
      <c r="I85" s="19">
        <f t="shared" si="59"/>
        <v>34.175438596491226</v>
      </c>
      <c r="J85" s="19">
        <f t="shared" si="60"/>
        <v>37.488888888888887</v>
      </c>
      <c r="K85" s="19">
        <f t="shared" si="61"/>
        <v>35.789473684210527</v>
      </c>
      <c r="L85" s="19">
        <f>H85/E85</f>
        <v>38.088888888888889</v>
      </c>
      <c r="M85" s="19">
        <f t="shared" si="38"/>
        <v>5.7294117647058824</v>
      </c>
      <c r="N85" s="19">
        <f t="shared" si="38"/>
        <v>5.9054842473745621</v>
      </c>
      <c r="O85" s="20">
        <v>3</v>
      </c>
      <c r="P85" s="20"/>
      <c r="Q85" s="20"/>
      <c r="R85" s="20">
        <f t="shared" ref="R85:Z85" si="64">SUM(R75:R84)</f>
        <v>2</v>
      </c>
      <c r="S85" s="20">
        <f t="shared" si="64"/>
        <v>5</v>
      </c>
      <c r="T85" s="18">
        <f t="shared" si="64"/>
        <v>3</v>
      </c>
      <c r="U85" s="18">
        <f t="shared" si="64"/>
        <v>2</v>
      </c>
      <c r="V85" s="18">
        <f t="shared" si="64"/>
        <v>8</v>
      </c>
      <c r="W85" s="18">
        <f t="shared" si="64"/>
        <v>8</v>
      </c>
      <c r="X85" s="18">
        <f t="shared" si="64"/>
        <v>2</v>
      </c>
      <c r="Y85" s="18">
        <f t="shared" si="64"/>
        <v>2</v>
      </c>
      <c r="Z85" s="18">
        <f t="shared" si="64"/>
        <v>12</v>
      </c>
      <c r="AA85" s="18">
        <f t="shared" ref="AA85" si="65">SUM(AA75:AA84)</f>
        <v>9</v>
      </c>
      <c r="AB85" s="17">
        <f t="shared" si="21"/>
        <v>278.28571428571428</v>
      </c>
      <c r="AC85" s="18">
        <f>SUM(AC75:AC84)</f>
        <v>161</v>
      </c>
      <c r="AD85" s="21">
        <f t="shared" si="56"/>
        <v>0.33059548254620125</v>
      </c>
      <c r="AE85" s="18">
        <f>SUM(AE75:AE84)</f>
        <v>51</v>
      </c>
      <c r="AF85" s="21">
        <f t="shared" si="57"/>
        <v>0.15708418891170431</v>
      </c>
      <c r="AG85" s="21">
        <f t="shared" si="58"/>
        <v>0.48767967145790558</v>
      </c>
    </row>
    <row r="86" spans="1:33">
      <c r="B86" s="52"/>
      <c r="C86" s="53"/>
      <c r="D86" s="53"/>
      <c r="E86" s="53"/>
      <c r="F86" s="54"/>
      <c r="G86" s="53"/>
      <c r="H86" s="53"/>
      <c r="I86" s="55"/>
      <c r="J86" s="55"/>
      <c r="K86" s="55"/>
      <c r="L86" s="55"/>
      <c r="M86" s="56"/>
      <c r="N86" s="56"/>
      <c r="O86" s="56"/>
      <c r="P86" s="56"/>
      <c r="Q86" s="57"/>
      <c r="R86" s="57"/>
      <c r="S86" s="57"/>
      <c r="T86" s="57"/>
      <c r="U86" s="57"/>
      <c r="V86" s="57"/>
      <c r="W86" s="57"/>
      <c r="X86" s="58"/>
      <c r="Y86" s="58"/>
      <c r="Z86" s="58"/>
      <c r="AA86" s="58"/>
      <c r="AB86" s="58"/>
      <c r="AC86" s="58"/>
      <c r="AD86" s="59"/>
      <c r="AE86" s="57"/>
      <c r="AF86" s="59"/>
      <c r="AG86" s="59"/>
    </row>
    <row r="87" spans="1:33">
      <c r="A87" s="74"/>
      <c r="B87" s="75" t="s">
        <v>1</v>
      </c>
      <c r="C87" s="76" t="s">
        <v>2</v>
      </c>
      <c r="D87" s="76" t="s">
        <v>2</v>
      </c>
      <c r="E87" s="76" t="s">
        <v>3</v>
      </c>
      <c r="F87" s="76" t="s">
        <v>4</v>
      </c>
      <c r="G87" s="76" t="s">
        <v>5</v>
      </c>
      <c r="H87" s="76" t="s">
        <v>5</v>
      </c>
      <c r="I87" s="76" t="s">
        <v>6</v>
      </c>
      <c r="J87" s="76" t="s">
        <v>6</v>
      </c>
      <c r="K87" s="76" t="s">
        <v>7</v>
      </c>
      <c r="L87" s="76" t="s">
        <v>7</v>
      </c>
      <c r="M87" s="76" t="s">
        <v>8</v>
      </c>
      <c r="N87" s="76" t="s">
        <v>8</v>
      </c>
      <c r="O87" s="76" t="s">
        <v>9</v>
      </c>
      <c r="P87" s="76" t="s">
        <v>10</v>
      </c>
      <c r="Q87" s="76" t="s">
        <v>11</v>
      </c>
      <c r="R87" s="76" t="s">
        <v>12</v>
      </c>
      <c r="S87" s="76" t="s">
        <v>13</v>
      </c>
      <c r="T87" s="76" t="s">
        <v>37</v>
      </c>
      <c r="U87" s="76" t="s">
        <v>37</v>
      </c>
      <c r="V87" s="76">
        <v>50</v>
      </c>
      <c r="W87" s="76">
        <v>50</v>
      </c>
      <c r="X87" s="76" t="s">
        <v>14</v>
      </c>
      <c r="Y87" s="76" t="s">
        <v>14</v>
      </c>
      <c r="Z87" s="76" t="s">
        <v>15</v>
      </c>
      <c r="AA87" s="76" t="s">
        <v>15</v>
      </c>
      <c r="AB87" s="3" t="s">
        <v>16</v>
      </c>
      <c r="AC87" s="2" t="s">
        <v>17</v>
      </c>
      <c r="AD87" s="2" t="s">
        <v>18</v>
      </c>
      <c r="AE87" s="2" t="s">
        <v>19</v>
      </c>
      <c r="AF87" s="2" t="s">
        <v>18</v>
      </c>
      <c r="AG87" s="2" t="s">
        <v>20</v>
      </c>
    </row>
    <row r="88" spans="1:33">
      <c r="A88" s="74"/>
      <c r="B88" s="77"/>
      <c r="C88" s="78" t="s">
        <v>21</v>
      </c>
      <c r="D88" s="78" t="s">
        <v>22</v>
      </c>
      <c r="E88" s="78" t="s">
        <v>23</v>
      </c>
      <c r="F88" s="78" t="s">
        <v>24</v>
      </c>
      <c r="G88" s="78" t="s">
        <v>25</v>
      </c>
      <c r="H88" s="78" t="s">
        <v>26</v>
      </c>
      <c r="I88" s="78" t="s">
        <v>21</v>
      </c>
      <c r="J88" s="78" t="s">
        <v>22</v>
      </c>
      <c r="K88" s="78" t="s">
        <v>27</v>
      </c>
      <c r="L88" s="78" t="s">
        <v>28</v>
      </c>
      <c r="M88" s="78" t="s">
        <v>21</v>
      </c>
      <c r="N88" s="78" t="s">
        <v>22</v>
      </c>
      <c r="O88" s="79"/>
      <c r="P88" s="79"/>
      <c r="Q88" s="80"/>
      <c r="R88" s="80"/>
      <c r="S88" s="80"/>
      <c r="T88" s="75" t="s">
        <v>29</v>
      </c>
      <c r="U88" s="75" t="s">
        <v>30</v>
      </c>
      <c r="V88" s="81" t="s">
        <v>29</v>
      </c>
      <c r="W88" s="81" t="s">
        <v>30</v>
      </c>
      <c r="X88" s="81" t="s">
        <v>29</v>
      </c>
      <c r="Y88" s="81" t="s">
        <v>30</v>
      </c>
      <c r="Z88" s="81" t="s">
        <v>29</v>
      </c>
      <c r="AA88" s="81" t="s">
        <v>30</v>
      </c>
      <c r="AB88" s="5"/>
      <c r="AC88" s="5"/>
      <c r="AD88" s="12"/>
      <c r="AE88" s="8"/>
      <c r="AF88" s="12"/>
      <c r="AG88" s="12"/>
    </row>
    <row r="89" spans="1:33">
      <c r="A89" s="82" t="s">
        <v>36</v>
      </c>
      <c r="B89" s="8">
        <v>7</v>
      </c>
      <c r="C89" s="8">
        <v>1948</v>
      </c>
      <c r="D89" s="8">
        <v>1687</v>
      </c>
      <c r="E89" s="8">
        <v>45</v>
      </c>
      <c r="F89" s="8">
        <v>57</v>
      </c>
      <c r="G89" s="8">
        <v>2040</v>
      </c>
      <c r="H89" s="8">
        <v>1714</v>
      </c>
      <c r="I89" s="4">
        <v>34.175438596491226</v>
      </c>
      <c r="J89" s="4">
        <v>37.488888888888887</v>
      </c>
      <c r="K89" s="4">
        <v>35.789473684210527</v>
      </c>
      <c r="L89" s="4">
        <v>38.088888888888889</v>
      </c>
      <c r="M89" s="10">
        <v>5.7294117647058824</v>
      </c>
      <c r="N89" s="10">
        <v>5.9054842473745621</v>
      </c>
      <c r="O89" s="11">
        <v>3</v>
      </c>
      <c r="P89" s="11"/>
      <c r="Q89" s="61"/>
      <c r="R89" s="61">
        <v>2</v>
      </c>
      <c r="S89" s="11">
        <v>5</v>
      </c>
      <c r="T89" s="8">
        <v>3</v>
      </c>
      <c r="U89" s="8">
        <v>2</v>
      </c>
      <c r="V89" s="8">
        <v>8</v>
      </c>
      <c r="W89" s="8">
        <v>8</v>
      </c>
      <c r="X89" s="5">
        <v>2</v>
      </c>
      <c r="Y89" s="5">
        <v>2</v>
      </c>
      <c r="Z89" s="5">
        <v>12</v>
      </c>
      <c r="AA89" s="5">
        <v>9</v>
      </c>
      <c r="AB89" s="5">
        <v>278.28571428571428</v>
      </c>
      <c r="AC89" s="5">
        <v>161</v>
      </c>
      <c r="AD89" s="16">
        <v>0.33059548254620125</v>
      </c>
      <c r="AE89" s="5">
        <v>51</v>
      </c>
      <c r="AF89" s="16">
        <v>0.15708418891170431</v>
      </c>
      <c r="AG89" s="16">
        <v>0.48767967145790558</v>
      </c>
    </row>
    <row r="90" spans="1:33">
      <c r="A90" s="82" t="s">
        <v>0</v>
      </c>
      <c r="B90" s="15">
        <v>9</v>
      </c>
      <c r="C90" s="5">
        <v>2011</v>
      </c>
      <c r="D90" s="5">
        <v>1974</v>
      </c>
      <c r="E90" s="5">
        <v>68</v>
      </c>
      <c r="F90" s="5">
        <v>65</v>
      </c>
      <c r="G90" s="5">
        <v>2176</v>
      </c>
      <c r="H90" s="5">
        <v>2241</v>
      </c>
      <c r="I90" s="10">
        <v>30.938461538461539</v>
      </c>
      <c r="J90" s="10">
        <v>29.029411764705884</v>
      </c>
      <c r="K90" s="10">
        <v>33.476923076923079</v>
      </c>
      <c r="L90" s="10">
        <v>32.955882352941174</v>
      </c>
      <c r="M90" s="10">
        <v>5.5450367647058822</v>
      </c>
      <c r="N90" s="10">
        <v>5.285140562248996</v>
      </c>
      <c r="O90" s="11">
        <v>4</v>
      </c>
      <c r="P90" s="11">
        <v>2</v>
      </c>
      <c r="Q90" s="61"/>
      <c r="R90" s="61"/>
      <c r="S90" s="11">
        <v>4</v>
      </c>
      <c r="T90" s="5">
        <v>2</v>
      </c>
      <c r="U90" s="5">
        <v>2</v>
      </c>
      <c r="V90" s="5">
        <v>10</v>
      </c>
      <c r="W90" s="5">
        <v>10</v>
      </c>
      <c r="X90" s="5">
        <v>3</v>
      </c>
      <c r="Y90" s="5">
        <v>3</v>
      </c>
      <c r="Z90" s="5">
        <v>10</v>
      </c>
      <c r="AA90" s="5">
        <v>9</v>
      </c>
      <c r="AB90" s="5">
        <v>223.44444444444446</v>
      </c>
      <c r="AC90" s="5">
        <v>189</v>
      </c>
      <c r="AD90" s="16">
        <v>0.37593237195425161</v>
      </c>
      <c r="AE90" s="5">
        <v>31</v>
      </c>
      <c r="AF90" s="16">
        <v>9.2491297861760316E-2</v>
      </c>
      <c r="AG90" s="16">
        <v>0.46842366981601191</v>
      </c>
    </row>
    <row r="91" spans="1:33">
      <c r="A91" s="82" t="s">
        <v>32</v>
      </c>
      <c r="B91" s="9">
        <v>9</v>
      </c>
      <c r="C91" s="8">
        <v>2445</v>
      </c>
      <c r="D91" s="8">
        <v>2404</v>
      </c>
      <c r="E91" s="8">
        <v>68</v>
      </c>
      <c r="F91" s="8">
        <v>64</v>
      </c>
      <c r="G91" s="5">
        <v>2442</v>
      </c>
      <c r="H91" s="8">
        <v>2556</v>
      </c>
      <c r="I91" s="4">
        <v>38.203125</v>
      </c>
      <c r="J91" s="4">
        <v>35.352941176470587</v>
      </c>
      <c r="K91" s="4">
        <v>38.15625</v>
      </c>
      <c r="L91" s="4">
        <v>37.588235294117645</v>
      </c>
      <c r="M91" s="10">
        <v>6.0073710073710069</v>
      </c>
      <c r="N91" s="10">
        <v>5.643192488262911</v>
      </c>
      <c r="O91" s="11">
        <v>2</v>
      </c>
      <c r="P91" s="11">
        <v>2</v>
      </c>
      <c r="Q91" s="61">
        <v>1</v>
      </c>
      <c r="R91" s="61">
        <v>2</v>
      </c>
      <c r="S91" s="11">
        <v>4</v>
      </c>
      <c r="T91" s="8">
        <v>5</v>
      </c>
      <c r="U91" s="8">
        <v>2</v>
      </c>
      <c r="V91" s="8">
        <v>13</v>
      </c>
      <c r="W91" s="8">
        <v>14</v>
      </c>
      <c r="X91" s="5">
        <v>7</v>
      </c>
      <c r="Y91" s="5">
        <v>2</v>
      </c>
      <c r="Z91" s="5">
        <v>9</v>
      </c>
      <c r="AA91" s="5">
        <v>16</v>
      </c>
      <c r="AB91" s="5">
        <v>271.66666666666669</v>
      </c>
      <c r="AC91" s="5">
        <v>213</v>
      </c>
      <c r="AD91" s="12">
        <v>0.34846625766871164</v>
      </c>
      <c r="AE91" s="8">
        <v>73</v>
      </c>
      <c r="AF91" s="12">
        <v>0.17914110429447852</v>
      </c>
      <c r="AG91" s="12">
        <v>0.52760736196319014</v>
      </c>
    </row>
    <row r="92" spans="1:33">
      <c r="A92" s="82" t="s">
        <v>33</v>
      </c>
      <c r="B92" s="8">
        <v>9</v>
      </c>
      <c r="C92" s="8">
        <v>2103</v>
      </c>
      <c r="D92" s="8">
        <v>2215</v>
      </c>
      <c r="E92" s="8">
        <v>78</v>
      </c>
      <c r="F92" s="8">
        <v>69</v>
      </c>
      <c r="G92" s="8">
        <v>2346</v>
      </c>
      <c r="H92" s="8">
        <v>2224</v>
      </c>
      <c r="I92" s="4">
        <v>30.478260869565219</v>
      </c>
      <c r="J92" s="4">
        <v>28.397435897435898</v>
      </c>
      <c r="K92" s="4">
        <v>34</v>
      </c>
      <c r="L92" s="4">
        <v>28.512820512820515</v>
      </c>
      <c r="M92" s="10">
        <v>5.3785166240409206</v>
      </c>
      <c r="N92" s="10">
        <v>5.975719424460431</v>
      </c>
      <c r="O92" s="11">
        <v>2</v>
      </c>
      <c r="P92" s="11">
        <v>1</v>
      </c>
      <c r="Q92" s="61">
        <v>0</v>
      </c>
      <c r="R92" s="61">
        <v>0</v>
      </c>
      <c r="S92" s="11">
        <v>6</v>
      </c>
      <c r="T92" s="8">
        <v>2</v>
      </c>
      <c r="U92" s="8">
        <v>6</v>
      </c>
      <c r="V92" s="8">
        <v>13</v>
      </c>
      <c r="W92" s="8">
        <v>4</v>
      </c>
      <c r="X92" s="5">
        <v>3</v>
      </c>
      <c r="Y92" s="5">
        <v>6</v>
      </c>
      <c r="Z92" s="5">
        <v>14</v>
      </c>
      <c r="AA92" s="5">
        <v>5</v>
      </c>
      <c r="AB92" s="5">
        <v>233.66666666666666</v>
      </c>
      <c r="AC92" s="5">
        <v>182</v>
      </c>
      <c r="AD92" s="16">
        <v>0.34617213504517358</v>
      </c>
      <c r="AE92" s="5">
        <v>50</v>
      </c>
      <c r="AF92" s="16">
        <v>0.14265335235378032</v>
      </c>
      <c r="AG92" s="16">
        <v>0.48882548739895393</v>
      </c>
    </row>
    <row r="93" spans="1:33">
      <c r="A93" s="82" t="s">
        <v>34</v>
      </c>
      <c r="B93" s="15">
        <v>7</v>
      </c>
      <c r="C93" s="5">
        <v>1743</v>
      </c>
      <c r="D93" s="5">
        <v>1836</v>
      </c>
      <c r="E93" s="5">
        <v>56</v>
      </c>
      <c r="F93" s="5">
        <v>65</v>
      </c>
      <c r="G93" s="5">
        <v>1847</v>
      </c>
      <c r="H93" s="5">
        <v>1943</v>
      </c>
      <c r="I93" s="10">
        <v>26.815384615384616</v>
      </c>
      <c r="J93" s="10">
        <v>32.785714285714285</v>
      </c>
      <c r="K93" s="10">
        <v>28.415384615384614</v>
      </c>
      <c r="L93" s="10">
        <v>34.696428571428569</v>
      </c>
      <c r="M93" s="10">
        <v>5.6621548456957234</v>
      </c>
      <c r="N93" s="10">
        <v>5.6695831188883172</v>
      </c>
      <c r="O93" s="11">
        <v>2</v>
      </c>
      <c r="P93" s="11">
        <v>1</v>
      </c>
      <c r="Q93" s="61">
        <v>0</v>
      </c>
      <c r="R93" s="61">
        <v>2</v>
      </c>
      <c r="S93" s="11">
        <v>4</v>
      </c>
      <c r="T93" s="5">
        <v>1</v>
      </c>
      <c r="U93" s="5">
        <v>0</v>
      </c>
      <c r="V93" s="5">
        <v>6</v>
      </c>
      <c r="W93" s="5">
        <v>11</v>
      </c>
      <c r="X93" s="5">
        <v>1</v>
      </c>
      <c r="Y93" s="5">
        <v>0</v>
      </c>
      <c r="Z93" s="5">
        <v>8</v>
      </c>
      <c r="AA93" s="5">
        <v>15</v>
      </c>
      <c r="AB93" s="5">
        <v>249</v>
      </c>
      <c r="AC93" s="5">
        <v>155</v>
      </c>
      <c r="AD93" s="16">
        <v>0.35570854847963279</v>
      </c>
      <c r="AE93" s="5">
        <v>45</v>
      </c>
      <c r="AF93" s="16">
        <v>0.1549053356282272</v>
      </c>
      <c r="AG93" s="16">
        <v>0.51061388410786002</v>
      </c>
    </row>
    <row r="94" spans="1:33">
      <c r="A94" s="82" t="s">
        <v>35</v>
      </c>
      <c r="B94" s="15">
        <v>9</v>
      </c>
      <c r="C94" s="5">
        <v>1883</v>
      </c>
      <c r="D94" s="5">
        <v>2017</v>
      </c>
      <c r="E94" s="5">
        <v>73</v>
      </c>
      <c r="F94" s="5">
        <v>68</v>
      </c>
      <c r="G94" s="5">
        <v>2113</v>
      </c>
      <c r="H94" s="5">
        <v>2286</v>
      </c>
      <c r="I94" s="10">
        <v>27.691176470588236</v>
      </c>
      <c r="J94" s="10">
        <v>27.63013698630137</v>
      </c>
      <c r="K94" s="10">
        <v>31.073529411764707</v>
      </c>
      <c r="L94" s="10">
        <v>31.315068493150687</v>
      </c>
      <c r="M94" s="10">
        <v>5.3469001419782298</v>
      </c>
      <c r="N94" s="10">
        <v>5.2939632545931756</v>
      </c>
      <c r="O94" s="11">
        <v>1</v>
      </c>
      <c r="P94" s="11">
        <v>5</v>
      </c>
      <c r="Q94" s="61">
        <v>0</v>
      </c>
      <c r="R94" s="61">
        <v>1</v>
      </c>
      <c r="S94" s="11">
        <v>1</v>
      </c>
      <c r="T94" s="5">
        <v>1</v>
      </c>
      <c r="U94" s="5">
        <v>2</v>
      </c>
      <c r="V94" s="5">
        <v>7</v>
      </c>
      <c r="W94" s="5">
        <v>10</v>
      </c>
      <c r="X94" s="5">
        <v>0</v>
      </c>
      <c r="Y94" s="5">
        <v>3</v>
      </c>
      <c r="Z94" s="5">
        <v>12</v>
      </c>
      <c r="AA94" s="5">
        <v>11</v>
      </c>
      <c r="AB94" s="5">
        <v>209.22222222222223</v>
      </c>
      <c r="AC94" s="5">
        <v>182</v>
      </c>
      <c r="AD94" s="16">
        <v>0.38661710037174724</v>
      </c>
      <c r="AE94" s="5">
        <v>36</v>
      </c>
      <c r="AF94" s="16">
        <v>0.11471056824216676</v>
      </c>
      <c r="AG94" s="16">
        <v>0.50132766861391398</v>
      </c>
    </row>
    <row r="95" spans="1:33">
      <c r="A95" s="74"/>
      <c r="B95" s="68">
        <f t="shared" ref="B95:H95" si="66">SUM(B89:B94)</f>
        <v>50</v>
      </c>
      <c r="C95" s="68">
        <f>SUM(C89:C94)</f>
        <v>12133</v>
      </c>
      <c r="D95" s="68">
        <f t="shared" si="66"/>
        <v>12133</v>
      </c>
      <c r="E95" s="68">
        <f t="shared" si="66"/>
        <v>388</v>
      </c>
      <c r="F95" s="68">
        <f t="shared" si="66"/>
        <v>388</v>
      </c>
      <c r="G95" s="68">
        <f t="shared" si="66"/>
        <v>12964</v>
      </c>
      <c r="H95" s="68">
        <f t="shared" si="66"/>
        <v>12964</v>
      </c>
      <c r="I95" s="83">
        <f t="shared" ref="I95" si="67">C95/F95</f>
        <v>31.270618556701031</v>
      </c>
      <c r="J95" s="83">
        <f t="shared" ref="J95" si="68">D95/E95</f>
        <v>31.270618556701031</v>
      </c>
      <c r="K95" s="83">
        <f t="shared" ref="K95" si="69">G95/F95</f>
        <v>33.412371134020617</v>
      </c>
      <c r="L95" s="83">
        <f t="shared" ref="L95" si="70">H95/E95</f>
        <v>33.412371134020617</v>
      </c>
      <c r="M95" s="83">
        <f t="shared" ref="M95:N95" si="71">C95/(G95/6)</f>
        <v>5.6153964825671094</v>
      </c>
      <c r="N95" s="83">
        <f t="shared" si="71"/>
        <v>5.6153964825671094</v>
      </c>
      <c r="O95" s="84">
        <f>SUM(O88:O94)</f>
        <v>14</v>
      </c>
      <c r="P95" s="84">
        <f>SUM(P88:P94)</f>
        <v>11</v>
      </c>
      <c r="Q95" s="20">
        <f t="shared" ref="Q95:AA95" si="72">SUM(Q89:Q94)</f>
        <v>1</v>
      </c>
      <c r="R95" s="20">
        <f t="shared" si="72"/>
        <v>7</v>
      </c>
      <c r="S95" s="84">
        <f t="shared" si="72"/>
        <v>24</v>
      </c>
      <c r="T95" s="68">
        <f t="shared" si="72"/>
        <v>14</v>
      </c>
      <c r="U95" s="68">
        <f t="shared" si="72"/>
        <v>14</v>
      </c>
      <c r="V95" s="68">
        <f t="shared" si="72"/>
        <v>57</v>
      </c>
      <c r="W95" s="68">
        <f t="shared" si="72"/>
        <v>57</v>
      </c>
      <c r="X95" s="68">
        <f t="shared" si="72"/>
        <v>16</v>
      </c>
      <c r="Y95" s="68">
        <f t="shared" si="72"/>
        <v>16</v>
      </c>
      <c r="Z95" s="68">
        <f t="shared" si="72"/>
        <v>65</v>
      </c>
      <c r="AA95" s="68">
        <f t="shared" si="72"/>
        <v>65</v>
      </c>
      <c r="AB95" s="69">
        <f t="shared" ref="AB95" si="73">C95/B95</f>
        <v>242.66</v>
      </c>
      <c r="AC95" s="68">
        <f>SUM(AC89:AC94)</f>
        <v>1082</v>
      </c>
      <c r="AD95" s="70">
        <f>AC95*4/C95</f>
        <v>0.35671309651364047</v>
      </c>
      <c r="AE95" s="68">
        <f>SUM(AE89:AE94)</f>
        <v>286</v>
      </c>
      <c r="AF95" s="70">
        <f>AE95*6/C95</f>
        <v>0.14143245693563011</v>
      </c>
      <c r="AG95" s="70">
        <f t="shared" ref="AG95" si="74">AD95+AF95</f>
        <v>0.49814555344927058</v>
      </c>
    </row>
    <row r="96" spans="1:33">
      <c r="B96" s="71"/>
      <c r="C96" s="3" t="s">
        <v>2</v>
      </c>
      <c r="D96" s="3" t="s">
        <v>2</v>
      </c>
      <c r="E96" s="3" t="s">
        <v>3</v>
      </c>
      <c r="F96" s="3" t="s">
        <v>4</v>
      </c>
      <c r="G96" s="3" t="s">
        <v>5</v>
      </c>
      <c r="H96" s="3" t="s">
        <v>5</v>
      </c>
      <c r="I96" s="3" t="s">
        <v>6</v>
      </c>
      <c r="J96" s="3" t="s">
        <v>6</v>
      </c>
      <c r="K96" s="3" t="s">
        <v>7</v>
      </c>
      <c r="L96" s="3" t="s">
        <v>7</v>
      </c>
      <c r="M96" s="3" t="s">
        <v>8</v>
      </c>
      <c r="N96" s="3" t="s">
        <v>8</v>
      </c>
      <c r="O96" s="3" t="s">
        <v>9</v>
      </c>
      <c r="P96" s="3" t="s">
        <v>10</v>
      </c>
      <c r="Q96" s="3" t="s">
        <v>11</v>
      </c>
      <c r="R96" s="3" t="s">
        <v>12</v>
      </c>
      <c r="S96" s="3" t="s">
        <v>13</v>
      </c>
      <c r="T96" s="3" t="s">
        <v>37</v>
      </c>
      <c r="U96" s="3" t="s">
        <v>37</v>
      </c>
      <c r="V96" s="3">
        <v>50</v>
      </c>
      <c r="W96" s="3">
        <v>50</v>
      </c>
      <c r="X96" s="3" t="s">
        <v>14</v>
      </c>
      <c r="Y96" s="3" t="s">
        <v>14</v>
      </c>
      <c r="Z96" s="3" t="s">
        <v>15</v>
      </c>
      <c r="AA96" s="3" t="s">
        <v>15</v>
      </c>
      <c r="AB96" s="3" t="s">
        <v>16</v>
      </c>
      <c r="AC96" s="2" t="s">
        <v>17</v>
      </c>
      <c r="AD96" s="2" t="s">
        <v>18</v>
      </c>
      <c r="AE96" s="2" t="s">
        <v>19</v>
      </c>
      <c r="AF96" s="2" t="s">
        <v>18</v>
      </c>
      <c r="AG96" s="2" t="s">
        <v>20</v>
      </c>
    </row>
    <row r="97" spans="2:33">
      <c r="B97" s="72"/>
      <c r="C97" s="72"/>
      <c r="D97" s="72"/>
      <c r="E97" s="72"/>
      <c r="F97" s="58"/>
      <c r="G97" s="72"/>
      <c r="H97" s="58"/>
      <c r="I97" s="72"/>
      <c r="J97" s="72"/>
      <c r="K97" s="72"/>
      <c r="L97" s="72"/>
      <c r="M97" s="72"/>
      <c r="N97" s="72"/>
      <c r="O97" s="73"/>
      <c r="P97" s="73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</row>
    <row r="98" spans="2:33">
      <c r="B98" s="64" t="s">
        <v>40</v>
      </c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2:33">
      <c r="S99" s="64"/>
    </row>
    <row r="100" spans="2:33">
      <c r="S100" s="6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2017-01-15T05:01:34Z</dcterms:created>
  <dcterms:modified xsi:type="dcterms:W3CDTF">2019-03-20T22:49:36Z</dcterms:modified>
</cp:coreProperties>
</file>