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60" yWindow="380" windowWidth="18370" windowHeight="70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V104" i="1"/>
  <c r="V105"/>
  <c r="V106"/>
  <c r="V107"/>
  <c r="V108"/>
  <c r="V109"/>
  <c r="V110"/>
  <c r="T110"/>
  <c r="S110"/>
  <c r="R110"/>
  <c r="T95" l="1"/>
  <c r="T85"/>
  <c r="T43"/>
  <c r="T14"/>
  <c r="T29"/>
  <c r="O85"/>
  <c r="H85"/>
  <c r="G57"/>
  <c r="H57"/>
  <c r="G71"/>
  <c r="H71"/>
  <c r="AD95"/>
  <c r="S71" l="1"/>
  <c r="O95" l="1"/>
  <c r="P85"/>
  <c r="Q85"/>
  <c r="N19"/>
  <c r="M19"/>
  <c r="L19"/>
  <c r="K19"/>
  <c r="J19"/>
  <c r="I19"/>
  <c r="N18"/>
  <c r="M18"/>
  <c r="L18"/>
  <c r="K18"/>
  <c r="J18"/>
  <c r="I18"/>
  <c r="AF95"/>
  <c r="AB95"/>
  <c r="AA95"/>
  <c r="Z95"/>
  <c r="Y95"/>
  <c r="X95"/>
  <c r="W95"/>
  <c r="V95"/>
  <c r="U95"/>
  <c r="S95"/>
  <c r="R95"/>
  <c r="Q95"/>
  <c r="P95"/>
  <c r="H95"/>
  <c r="G95"/>
  <c r="F95"/>
  <c r="E95"/>
  <c r="D95"/>
  <c r="C95"/>
  <c r="B95"/>
  <c r="AF85"/>
  <c r="AD85"/>
  <c r="AB85"/>
  <c r="AA85"/>
  <c r="Z85"/>
  <c r="Y85"/>
  <c r="X85"/>
  <c r="W85"/>
  <c r="V85"/>
  <c r="U85"/>
  <c r="S85"/>
  <c r="R85"/>
  <c r="G85"/>
  <c r="F85"/>
  <c r="E85"/>
  <c r="D85"/>
  <c r="C85"/>
  <c r="AC85" s="1"/>
  <c r="B85"/>
  <c r="AG84"/>
  <c r="AE84"/>
  <c r="AC84"/>
  <c r="N84"/>
  <c r="M84"/>
  <c r="L84"/>
  <c r="K84"/>
  <c r="J84"/>
  <c r="I84"/>
  <c r="AG83"/>
  <c r="AE83"/>
  <c r="AC83"/>
  <c r="N83"/>
  <c r="M83"/>
  <c r="L83"/>
  <c r="K83"/>
  <c r="J83"/>
  <c r="I83"/>
  <c r="AG82"/>
  <c r="AE82"/>
  <c r="AC82"/>
  <c r="N82"/>
  <c r="M82"/>
  <c r="L82"/>
  <c r="K82"/>
  <c r="J82"/>
  <c r="I82"/>
  <c r="AG81"/>
  <c r="AE81"/>
  <c r="AC81"/>
  <c r="N81"/>
  <c r="M81"/>
  <c r="L81"/>
  <c r="K81"/>
  <c r="J81"/>
  <c r="I81"/>
  <c r="AG80"/>
  <c r="AE80"/>
  <c r="AC80"/>
  <c r="N80"/>
  <c r="M80"/>
  <c r="L80"/>
  <c r="K80"/>
  <c r="J80"/>
  <c r="I80"/>
  <c r="AG79"/>
  <c r="AE79"/>
  <c r="AC79"/>
  <c r="N79"/>
  <c r="M79"/>
  <c r="L79"/>
  <c r="K79"/>
  <c r="J79"/>
  <c r="I79"/>
  <c r="AG78"/>
  <c r="AH78" s="1"/>
  <c r="AC78"/>
  <c r="N78"/>
  <c r="M78"/>
  <c r="L78"/>
  <c r="K78"/>
  <c r="J78"/>
  <c r="I78"/>
  <c r="AG77"/>
  <c r="AE77"/>
  <c r="AC77"/>
  <c r="N77"/>
  <c r="M77"/>
  <c r="L77"/>
  <c r="K77"/>
  <c r="J77"/>
  <c r="I77"/>
  <c r="AG76"/>
  <c r="AE76"/>
  <c r="AC76"/>
  <c r="N76"/>
  <c r="M76"/>
  <c r="L76"/>
  <c r="K76"/>
  <c r="J76"/>
  <c r="I76"/>
  <c r="AG75"/>
  <c r="AE75"/>
  <c r="AC75"/>
  <c r="N75"/>
  <c r="M75"/>
  <c r="K75"/>
  <c r="J75"/>
  <c r="I75"/>
  <c r="AF71"/>
  <c r="AD71"/>
  <c r="AB71"/>
  <c r="AA71"/>
  <c r="Z71"/>
  <c r="Y71"/>
  <c r="X71"/>
  <c r="W71"/>
  <c r="V71"/>
  <c r="U71"/>
  <c r="R71"/>
  <c r="Q71"/>
  <c r="P71"/>
  <c r="O71"/>
  <c r="F71"/>
  <c r="E71"/>
  <c r="D71"/>
  <c r="C71"/>
  <c r="B71"/>
  <c r="AH70"/>
  <c r="AG70"/>
  <c r="AE70"/>
  <c r="AC70"/>
  <c r="N70"/>
  <c r="M70"/>
  <c r="L70"/>
  <c r="K70"/>
  <c r="J70"/>
  <c r="I70"/>
  <c r="AG69"/>
  <c r="AE69"/>
  <c r="AC69"/>
  <c r="N69"/>
  <c r="M69"/>
  <c r="L69"/>
  <c r="K69"/>
  <c r="J69"/>
  <c r="I69"/>
  <c r="AG68"/>
  <c r="AE68"/>
  <c r="AC68"/>
  <c r="N68"/>
  <c r="M68"/>
  <c r="L68"/>
  <c r="K68"/>
  <c r="J68"/>
  <c r="I68"/>
  <c r="AG67"/>
  <c r="AE67"/>
  <c r="AC67"/>
  <c r="N67"/>
  <c r="M67"/>
  <c r="L67"/>
  <c r="K67"/>
  <c r="J67"/>
  <c r="I67"/>
  <c r="AG66"/>
  <c r="AE66"/>
  <c r="AC66"/>
  <c r="N66"/>
  <c r="M66"/>
  <c r="L66"/>
  <c r="K66"/>
  <c r="J66"/>
  <c r="I66"/>
  <c r="AG65"/>
  <c r="AE65"/>
  <c r="AC65"/>
  <c r="N65"/>
  <c r="M65"/>
  <c r="L65"/>
  <c r="K65"/>
  <c r="J65"/>
  <c r="I65"/>
  <c r="AG64"/>
  <c r="AH64" s="1"/>
  <c r="AE64"/>
  <c r="AC64"/>
  <c r="N64"/>
  <c r="M64"/>
  <c r="L64"/>
  <c r="K64"/>
  <c r="J64"/>
  <c r="I64"/>
  <c r="AG63"/>
  <c r="AH63" s="1"/>
  <c r="AC63"/>
  <c r="N63"/>
  <c r="M63"/>
  <c r="L63"/>
  <c r="K63"/>
  <c r="J63"/>
  <c r="I63"/>
  <c r="AG62"/>
  <c r="AE62"/>
  <c r="AC62"/>
  <c r="N62"/>
  <c r="M62"/>
  <c r="L62"/>
  <c r="K62"/>
  <c r="J62"/>
  <c r="I62"/>
  <c r="AG61"/>
  <c r="AE61"/>
  <c r="AC61"/>
  <c r="N61"/>
  <c r="M61"/>
  <c r="L61"/>
  <c r="K61"/>
  <c r="J61"/>
  <c r="I61"/>
  <c r="AF57"/>
  <c r="AD57"/>
  <c r="AB57"/>
  <c r="AA57"/>
  <c r="Z57"/>
  <c r="Y57"/>
  <c r="X57"/>
  <c r="W57"/>
  <c r="V57"/>
  <c r="U57"/>
  <c r="S57"/>
  <c r="R57"/>
  <c r="Q57"/>
  <c r="P57"/>
  <c r="O57"/>
  <c r="F57"/>
  <c r="E57"/>
  <c r="D57"/>
  <c r="C57"/>
  <c r="B57"/>
  <c r="AG56"/>
  <c r="AE56"/>
  <c r="AC56"/>
  <c r="N56"/>
  <c r="M56"/>
  <c r="L56"/>
  <c r="K56"/>
  <c r="J56"/>
  <c r="I56"/>
  <c r="AH55"/>
  <c r="AG55"/>
  <c r="AE55"/>
  <c r="AC55"/>
  <c r="N55"/>
  <c r="M55"/>
  <c r="L55"/>
  <c r="K55"/>
  <c r="J55"/>
  <c r="I55"/>
  <c r="AG54"/>
  <c r="AE54"/>
  <c r="AC54"/>
  <c r="N54"/>
  <c r="M54"/>
  <c r="L54"/>
  <c r="K54"/>
  <c r="J54"/>
  <c r="I54"/>
  <c r="AG53"/>
  <c r="AE53"/>
  <c r="AC53"/>
  <c r="N53"/>
  <c r="M53"/>
  <c r="L53"/>
  <c r="K53"/>
  <c r="J53"/>
  <c r="I53"/>
  <c r="AG52"/>
  <c r="AE52"/>
  <c r="AC52"/>
  <c r="N52"/>
  <c r="M52"/>
  <c r="L52"/>
  <c r="K52"/>
  <c r="J52"/>
  <c r="I52"/>
  <c r="AG51"/>
  <c r="AH51" s="1"/>
  <c r="AC51"/>
  <c r="N51"/>
  <c r="M51"/>
  <c r="L51"/>
  <c r="K51"/>
  <c r="J51"/>
  <c r="I51"/>
  <c r="AG50"/>
  <c r="AE50"/>
  <c r="AC50"/>
  <c r="N50"/>
  <c r="M50"/>
  <c r="L50"/>
  <c r="K50"/>
  <c r="J50"/>
  <c r="I50"/>
  <c r="AG49"/>
  <c r="AE49"/>
  <c r="AH49" s="1"/>
  <c r="AC49"/>
  <c r="N49"/>
  <c r="M49"/>
  <c r="L49"/>
  <c r="K49"/>
  <c r="J49"/>
  <c r="I49"/>
  <c r="AG48"/>
  <c r="AE48"/>
  <c r="AC48"/>
  <c r="N48"/>
  <c r="M48"/>
  <c r="L48"/>
  <c r="K48"/>
  <c r="J48"/>
  <c r="I48"/>
  <c r="AG47"/>
  <c r="AE47"/>
  <c r="AC47"/>
  <c r="N47"/>
  <c r="M47"/>
  <c r="L47"/>
  <c r="K47"/>
  <c r="J47"/>
  <c r="I47"/>
  <c r="AF43"/>
  <c r="AD43"/>
  <c r="AB43"/>
  <c r="AA43"/>
  <c r="Z43"/>
  <c r="Y43"/>
  <c r="X43"/>
  <c r="W43"/>
  <c r="V43"/>
  <c r="U43"/>
  <c r="S43"/>
  <c r="R43"/>
  <c r="Q43"/>
  <c r="P43"/>
  <c r="O43"/>
  <c r="H43"/>
  <c r="G43"/>
  <c r="F43"/>
  <c r="E43"/>
  <c r="D43"/>
  <c r="C43"/>
  <c r="B43"/>
  <c r="AG42"/>
  <c r="AE42"/>
  <c r="AC42"/>
  <c r="M42"/>
  <c r="L42"/>
  <c r="K42"/>
  <c r="J42"/>
  <c r="N42" s="1"/>
  <c r="I42"/>
  <c r="AH41"/>
  <c r="AG41"/>
  <c r="AE41"/>
  <c r="AC41"/>
  <c r="M41"/>
  <c r="L41"/>
  <c r="K41"/>
  <c r="J41"/>
  <c r="N41" s="1"/>
  <c r="I41"/>
  <c r="AG40"/>
  <c r="AE40"/>
  <c r="AC40"/>
  <c r="N40"/>
  <c r="M40"/>
  <c r="L40"/>
  <c r="K40"/>
  <c r="J40"/>
  <c r="I40"/>
  <c r="AG39"/>
  <c r="AE39"/>
  <c r="AC39"/>
  <c r="N39"/>
  <c r="M39"/>
  <c r="L39"/>
  <c r="K39"/>
  <c r="J39"/>
  <c r="I39"/>
  <c r="AG38"/>
  <c r="AE38"/>
  <c r="AC38"/>
  <c r="N38"/>
  <c r="M38"/>
  <c r="L38"/>
  <c r="K38"/>
  <c r="J38"/>
  <c r="I38"/>
  <c r="AG37"/>
  <c r="AE37"/>
  <c r="AC37"/>
  <c r="N37"/>
  <c r="M37"/>
  <c r="L37"/>
  <c r="K37"/>
  <c r="J37"/>
  <c r="I37"/>
  <c r="AG36"/>
  <c r="AE36"/>
  <c r="AC36"/>
  <c r="N36"/>
  <c r="M36"/>
  <c r="L36"/>
  <c r="K36"/>
  <c r="J36"/>
  <c r="I36"/>
  <c r="AG35"/>
  <c r="AE35"/>
  <c r="AC35"/>
  <c r="N35"/>
  <c r="M35"/>
  <c r="L35"/>
  <c r="K35"/>
  <c r="J35"/>
  <c r="I35"/>
  <c r="AG34"/>
  <c r="AE34"/>
  <c r="AC34"/>
  <c r="N34"/>
  <c r="M34"/>
  <c r="L34"/>
  <c r="K34"/>
  <c r="J34"/>
  <c r="I34"/>
  <c r="AG33"/>
  <c r="AE33"/>
  <c r="AC33"/>
  <c r="N33"/>
  <c r="M33"/>
  <c r="L33"/>
  <c r="K33"/>
  <c r="J33"/>
  <c r="I33"/>
  <c r="AF29"/>
  <c r="AD29"/>
  <c r="AB29"/>
  <c r="AA29"/>
  <c r="Z29"/>
  <c r="Y29"/>
  <c r="X29"/>
  <c r="W29"/>
  <c r="V29"/>
  <c r="U29"/>
  <c r="S29"/>
  <c r="R29"/>
  <c r="Q29"/>
  <c r="P29"/>
  <c r="O29"/>
  <c r="H29"/>
  <c r="G29"/>
  <c r="F29"/>
  <c r="E29"/>
  <c r="D29"/>
  <c r="C29"/>
  <c r="B29"/>
  <c r="AG28"/>
  <c r="AE28"/>
  <c r="AH28" s="1"/>
  <c r="AC28"/>
  <c r="N28"/>
  <c r="M28"/>
  <c r="L28"/>
  <c r="K28"/>
  <c r="J28"/>
  <c r="I28"/>
  <c r="AG27"/>
  <c r="AE27"/>
  <c r="AH27" s="1"/>
  <c r="AC27"/>
  <c r="N27"/>
  <c r="M27"/>
  <c r="L27"/>
  <c r="K27"/>
  <c r="J27"/>
  <c r="I27"/>
  <c r="AG26"/>
  <c r="AE26"/>
  <c r="AC26"/>
  <c r="N26"/>
  <c r="M26"/>
  <c r="L26"/>
  <c r="K26"/>
  <c r="J26"/>
  <c r="I26"/>
  <c r="AG25"/>
  <c r="AE25"/>
  <c r="AC25"/>
  <c r="N25"/>
  <c r="M25"/>
  <c r="L25"/>
  <c r="K25"/>
  <c r="J25"/>
  <c r="I25"/>
  <c r="AG24"/>
  <c r="AE24"/>
  <c r="AH24" s="1"/>
  <c r="AC24"/>
  <c r="N24"/>
  <c r="M24"/>
  <c r="L24"/>
  <c r="K24"/>
  <c r="J24"/>
  <c r="I24"/>
  <c r="AG23"/>
  <c r="AE23"/>
  <c r="AC23"/>
  <c r="N23"/>
  <c r="M23"/>
  <c r="L23"/>
  <c r="K23"/>
  <c r="J23"/>
  <c r="AG22"/>
  <c r="AE22"/>
  <c r="AC22"/>
  <c r="N22"/>
  <c r="M22"/>
  <c r="L22"/>
  <c r="K22"/>
  <c r="J22"/>
  <c r="I22"/>
  <c r="AG21"/>
  <c r="AE21"/>
  <c r="AC21"/>
  <c r="N21"/>
  <c r="M21"/>
  <c r="L21"/>
  <c r="K21"/>
  <c r="J21"/>
  <c r="I21"/>
  <c r="AG20"/>
  <c r="AE20"/>
  <c r="AC20"/>
  <c r="N20"/>
  <c r="M20"/>
  <c r="L20"/>
  <c r="K20"/>
  <c r="J20"/>
  <c r="I20"/>
  <c r="AG19"/>
  <c r="AE19"/>
  <c r="AC19"/>
  <c r="AG18"/>
  <c r="AE18"/>
  <c r="AC18"/>
  <c r="AF14"/>
  <c r="AD14"/>
  <c r="AB14"/>
  <c r="AA14"/>
  <c r="Z14"/>
  <c r="Y14"/>
  <c r="X14"/>
  <c r="W14"/>
  <c r="V14"/>
  <c r="U14"/>
  <c r="S14"/>
  <c r="P14"/>
  <c r="O14"/>
  <c r="H14"/>
  <c r="G14"/>
  <c r="F14"/>
  <c r="E14"/>
  <c r="D14"/>
  <c r="C14"/>
  <c r="B14"/>
  <c r="AG13"/>
  <c r="AE13"/>
  <c r="AC13"/>
  <c r="N13"/>
  <c r="M13"/>
  <c r="L13"/>
  <c r="K13"/>
  <c r="J13"/>
  <c r="I13"/>
  <c r="AG12"/>
  <c r="AH12" s="1"/>
  <c r="AC12"/>
  <c r="N12"/>
  <c r="M12"/>
  <c r="L12"/>
  <c r="K12"/>
  <c r="J12"/>
  <c r="I12"/>
  <c r="AG11"/>
  <c r="AE11"/>
  <c r="AC11"/>
  <c r="N11"/>
  <c r="M11"/>
  <c r="L11"/>
  <c r="K11"/>
  <c r="J11"/>
  <c r="I11"/>
  <c r="AG10"/>
  <c r="AE10"/>
  <c r="AC10"/>
  <c r="N10"/>
  <c r="M10"/>
  <c r="L10"/>
  <c r="K10"/>
  <c r="J10"/>
  <c r="I10"/>
  <c r="AG9"/>
  <c r="AE9"/>
  <c r="AC9"/>
  <c r="N9"/>
  <c r="M9"/>
  <c r="L9"/>
  <c r="K9"/>
  <c r="J9"/>
  <c r="I9"/>
  <c r="AG8"/>
  <c r="AE8"/>
  <c r="AC8"/>
  <c r="N8"/>
  <c r="M8"/>
  <c r="L8"/>
  <c r="K8"/>
  <c r="J8"/>
  <c r="I8"/>
  <c r="AG7"/>
  <c r="AE7"/>
  <c r="AC7"/>
  <c r="N7"/>
  <c r="M7"/>
  <c r="L7"/>
  <c r="K7"/>
  <c r="J7"/>
  <c r="I7"/>
  <c r="AG6"/>
  <c r="AE6"/>
  <c r="AC6"/>
  <c r="N6"/>
  <c r="M6"/>
  <c r="L6"/>
  <c r="K6"/>
  <c r="J6"/>
  <c r="I6"/>
  <c r="AG5"/>
  <c r="AE5"/>
  <c r="AC5"/>
  <c r="N5"/>
  <c r="M5"/>
  <c r="L5"/>
  <c r="K5"/>
  <c r="J5"/>
  <c r="I5"/>
  <c r="AG4"/>
  <c r="AE4"/>
  <c r="AC4"/>
  <c r="N4"/>
  <c r="M4"/>
  <c r="L4"/>
  <c r="K4"/>
  <c r="J4"/>
  <c r="I4"/>
  <c r="AG3"/>
  <c r="AE3"/>
  <c r="AC3"/>
  <c r="N3"/>
  <c r="M3"/>
  <c r="L3"/>
  <c r="K3"/>
  <c r="J3"/>
  <c r="I3"/>
  <c r="AH84" l="1"/>
  <c r="AH10"/>
  <c r="AH67"/>
  <c r="AH39"/>
  <c r="AH9"/>
  <c r="AH52"/>
  <c r="K57"/>
  <c r="L57"/>
  <c r="AH5"/>
  <c r="L43"/>
  <c r="I43"/>
  <c r="AH34"/>
  <c r="K29"/>
  <c r="AH19"/>
  <c r="AH48"/>
  <c r="N71"/>
  <c r="L14"/>
  <c r="N85"/>
  <c r="M57"/>
  <c r="AG14"/>
  <c r="AE14"/>
  <c r="AC95"/>
  <c r="N29"/>
  <c r="AE29"/>
  <c r="AG95"/>
  <c r="J43"/>
  <c r="K95"/>
  <c r="K71"/>
  <c r="L75"/>
  <c r="AH66"/>
  <c r="AG71"/>
  <c r="AH69"/>
  <c r="AH61"/>
  <c r="AH68"/>
  <c r="AH56"/>
  <c r="AH53"/>
  <c r="AH47"/>
  <c r="AH54"/>
  <c r="AH37"/>
  <c r="AH35"/>
  <c r="AH33"/>
  <c r="AH38"/>
  <c r="J95"/>
  <c r="N95"/>
  <c r="M95"/>
  <c r="AE95"/>
  <c r="I95"/>
  <c r="L95"/>
  <c r="AH76"/>
  <c r="AH81"/>
  <c r="AH80"/>
  <c r="L85"/>
  <c r="AH75"/>
  <c r="AH79"/>
  <c r="AH77"/>
  <c r="AH83"/>
  <c r="K85"/>
  <c r="AH82"/>
  <c r="J85"/>
  <c r="AE71"/>
  <c r="M71"/>
  <c r="I71"/>
  <c r="AC71"/>
  <c r="AH65"/>
  <c r="AH62"/>
  <c r="J71"/>
  <c r="I57"/>
  <c r="AC57"/>
  <c r="AH50"/>
  <c r="N57"/>
  <c r="AG43"/>
  <c r="AE43"/>
  <c r="AH42"/>
  <c r="AH40"/>
  <c r="K43"/>
  <c r="AC43"/>
  <c r="AH36"/>
  <c r="AH23"/>
  <c r="AH26"/>
  <c r="AH25"/>
  <c r="AH21"/>
  <c r="AH7"/>
  <c r="AH6"/>
  <c r="AH11"/>
  <c r="L29"/>
  <c r="AH22"/>
  <c r="AC29"/>
  <c r="AH20"/>
  <c r="AH18"/>
  <c r="J29"/>
  <c r="AH13"/>
  <c r="K14"/>
  <c r="AH4"/>
  <c r="AH3"/>
  <c r="J14"/>
  <c r="I14"/>
  <c r="AH8"/>
  <c r="N14"/>
  <c r="N43"/>
  <c r="M85"/>
  <c r="AG85"/>
  <c r="M14"/>
  <c r="I29"/>
  <c r="M43"/>
  <c r="J57"/>
  <c r="AE85"/>
  <c r="AC14"/>
  <c r="L71"/>
  <c r="I85"/>
  <c r="AG29"/>
  <c r="M29"/>
  <c r="AE57"/>
  <c r="AG57"/>
  <c r="AH14" l="1"/>
  <c r="AH71"/>
  <c r="AH95"/>
  <c r="AH29"/>
  <c r="AH43"/>
  <c r="AH57"/>
  <c r="AH85"/>
</calcChain>
</file>

<file path=xl/sharedStrings.xml><?xml version="1.0" encoding="utf-8"?>
<sst xmlns="http://schemas.openxmlformats.org/spreadsheetml/2006/main" count="398" uniqueCount="43">
  <si>
    <t>C</t>
  </si>
  <si>
    <t>Ins</t>
  </si>
  <si>
    <t>Runs</t>
  </si>
  <si>
    <t xml:space="preserve">Wkts </t>
  </si>
  <si>
    <t>Wkts</t>
  </si>
  <si>
    <t xml:space="preserve">Balls </t>
  </si>
  <si>
    <t>R/W</t>
  </si>
  <si>
    <t>S/R</t>
  </si>
  <si>
    <t>R/O</t>
  </si>
  <si>
    <t>Bat 1</t>
  </si>
  <si>
    <t>Bat 2</t>
  </si>
  <si>
    <t>400+</t>
  </si>
  <si>
    <t>300+</t>
  </si>
  <si>
    <t>250+</t>
  </si>
  <si>
    <t xml:space="preserve">100 part </t>
  </si>
  <si>
    <t xml:space="preserve">50 part </t>
  </si>
  <si>
    <t>r/inns</t>
  </si>
  <si>
    <t>Fours</t>
  </si>
  <si>
    <t>% of runs</t>
  </si>
  <si>
    <t>Sixes</t>
  </si>
  <si>
    <t>Total%</t>
  </si>
  <si>
    <t>For</t>
  </si>
  <si>
    <t>Against</t>
  </si>
  <si>
    <t>taken</t>
  </si>
  <si>
    <t>lost</t>
  </si>
  <si>
    <t>faced</t>
  </si>
  <si>
    <t>bowled</t>
  </si>
  <si>
    <t>Lost</t>
  </si>
  <si>
    <t>Taken</t>
  </si>
  <si>
    <t>for</t>
  </si>
  <si>
    <t>agn</t>
  </si>
  <si>
    <t>Total</t>
  </si>
  <si>
    <t>CD</t>
  </si>
  <si>
    <t>ND</t>
  </si>
  <si>
    <t>O</t>
  </si>
  <si>
    <t>W</t>
  </si>
  <si>
    <t>A</t>
  </si>
  <si>
    <t>Cent</t>
  </si>
  <si>
    <t>100 part</t>
  </si>
  <si>
    <t>50 part f</t>
  </si>
  <si>
    <t>-</t>
  </si>
  <si>
    <t>N/R</t>
  </si>
  <si>
    <t>200-249</t>
  </si>
</sst>
</file>

<file path=xl/styles.xml><?xml version="1.0" encoding="utf-8"?>
<styleSheet xmlns="http://schemas.openxmlformats.org/spreadsheetml/2006/main">
  <fonts count="20">
    <font>
      <sz val="11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Arial"/>
      <family val="2"/>
    </font>
    <font>
      <b/>
      <sz val="8"/>
      <color rgb="FFFF0000"/>
      <name val="Arial"/>
      <family val="2"/>
    </font>
    <font>
      <sz val="9"/>
      <name val="Calibri"/>
      <family val="2"/>
      <scheme val="minor"/>
    </font>
    <font>
      <b/>
      <sz val="11"/>
      <color rgb="FFFF0000"/>
      <name val="Arial"/>
      <family val="2"/>
    </font>
    <font>
      <b/>
      <sz val="9"/>
      <name val="Arial"/>
      <family val="2"/>
    </font>
    <font>
      <b/>
      <sz val="9"/>
      <name val="Times New Roman"/>
      <family val="1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u/>
      <sz val="10"/>
      <name val="Arial"/>
      <family val="2"/>
    </font>
    <font>
      <b/>
      <sz val="8"/>
      <name val="Times New Roman"/>
      <family val="1"/>
    </font>
    <font>
      <u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1" fontId="3" fillId="0" borderId="1" xfId="0" applyNumberFormat="1" applyFont="1" applyFill="1" applyBorder="1" applyAlignment="1">
      <alignment horizontal="center"/>
    </xf>
    <xf numFmtId="10" fontId="3" fillId="0" borderId="1" xfId="0" applyNumberFormat="1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/>
    </xf>
    <xf numFmtId="0" fontId="8" fillId="2" borderId="1" xfId="0" applyNumberFormat="1" applyFont="1" applyFill="1" applyBorder="1" applyAlignment="1">
      <alignment horizontal="center"/>
    </xf>
    <xf numFmtId="10" fontId="8" fillId="2" borderId="1" xfId="0" applyNumberFormat="1" applyFont="1" applyFill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0" fontId="9" fillId="0" borderId="0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0" fillId="0" borderId="0" xfId="0" applyFont="1"/>
    <xf numFmtId="1" fontId="11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0" fontId="11" fillId="0" borderId="0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" xfId="0" applyBorder="1"/>
    <xf numFmtId="0" fontId="12" fillId="0" borderId="1" xfId="0" applyFont="1" applyFill="1" applyBorder="1" applyAlignment="1">
      <alignment horizontal="center"/>
    </xf>
    <xf numFmtId="0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0" xfId="0" applyFont="1"/>
    <xf numFmtId="0" fontId="5" fillId="0" borderId="1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0" fontId="3" fillId="0" borderId="2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0" fillId="0" borderId="0" xfId="0" applyBorder="1"/>
    <xf numFmtId="0" fontId="17" fillId="0" borderId="0" xfId="0" applyFont="1" applyBorder="1"/>
    <xf numFmtId="2" fontId="3" fillId="0" borderId="0" xfId="0" applyNumberFormat="1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10" fontId="8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18" fillId="0" borderId="1" xfId="0" applyFont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0" fontId="4" fillId="0" borderId="1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19" fillId="0" borderId="0" xfId="0" applyFont="1" applyFill="1"/>
    <xf numFmtId="0" fontId="0" fillId="0" borderId="0" xfId="0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10"/>
  <sheetViews>
    <sheetView tabSelected="1" workbookViewId="0">
      <selection activeCell="C11" sqref="C11"/>
    </sheetView>
  </sheetViews>
  <sheetFormatPr defaultRowHeight="14"/>
  <cols>
    <col min="1" max="1" width="4.9140625" customWidth="1"/>
    <col min="2" max="2" width="3.58203125" customWidth="1"/>
    <col min="3" max="3" width="5" customWidth="1"/>
    <col min="4" max="4" width="5.1640625" customWidth="1"/>
    <col min="5" max="5" width="5.25" customWidth="1"/>
    <col min="6" max="6" width="4.4140625" customWidth="1"/>
    <col min="7" max="7" width="5.5" customWidth="1"/>
    <col min="8" max="8" width="5.58203125" customWidth="1"/>
    <col min="9" max="9" width="6.08203125" customWidth="1"/>
    <col min="10" max="10" width="5.5" customWidth="1"/>
    <col min="11" max="11" width="5.1640625" customWidth="1"/>
    <col min="12" max="12" width="5.33203125" customWidth="1"/>
    <col min="13" max="13" width="4.58203125" customWidth="1"/>
    <col min="14" max="14" width="5.6640625" customWidth="1"/>
    <col min="15" max="15" width="4.6640625" customWidth="1"/>
    <col min="16" max="16" width="4.83203125" customWidth="1"/>
    <col min="17" max="17" width="4.9140625" customWidth="1"/>
    <col min="18" max="18" width="4.5" customWidth="1"/>
    <col min="19" max="19" width="4.83203125" customWidth="1"/>
    <col min="20" max="20" width="6.1640625" customWidth="1"/>
    <col min="21" max="21" width="4.5" customWidth="1"/>
    <col min="22" max="22" width="5.4140625" customWidth="1"/>
    <col min="23" max="23" width="3.6640625" customWidth="1"/>
    <col min="24" max="24" width="5.25" customWidth="1"/>
    <col min="25" max="25" width="5.5" customWidth="1"/>
    <col min="26" max="26" width="5.75" customWidth="1"/>
    <col min="27" max="27" width="5.08203125" customWidth="1"/>
    <col min="28" max="28" width="4.6640625" customWidth="1"/>
    <col min="29" max="29" width="4.9140625" customWidth="1"/>
    <col min="30" max="30" width="4.5" customWidth="1"/>
    <col min="31" max="31" width="6.83203125" customWidth="1"/>
    <col min="32" max="32" width="4.33203125" customWidth="1"/>
    <col min="33" max="33" width="6.58203125" customWidth="1"/>
    <col min="34" max="34" width="6.6640625" customWidth="1"/>
    <col min="35" max="35" width="4.6640625" customWidth="1"/>
  </cols>
  <sheetData>
    <row r="1" spans="1:34" ht="15.5">
      <c r="A1" s="1" t="s">
        <v>0</v>
      </c>
      <c r="B1" s="2" t="s">
        <v>1</v>
      </c>
      <c r="C1" s="3" t="s">
        <v>2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5</v>
      </c>
      <c r="I1" s="3" t="s">
        <v>6</v>
      </c>
      <c r="J1" s="3" t="s">
        <v>6</v>
      </c>
      <c r="K1" s="3" t="s">
        <v>7</v>
      </c>
      <c r="L1" s="3" t="s">
        <v>7</v>
      </c>
      <c r="M1" s="3" t="s">
        <v>8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42</v>
      </c>
      <c r="U1" s="3">
        <v>100</v>
      </c>
      <c r="V1" s="3">
        <v>100</v>
      </c>
      <c r="W1" s="3">
        <v>50</v>
      </c>
      <c r="X1" s="3">
        <v>50</v>
      </c>
      <c r="Y1" s="3" t="s">
        <v>14</v>
      </c>
      <c r="Z1" s="3" t="s">
        <v>14</v>
      </c>
      <c r="AA1" s="3" t="s">
        <v>15</v>
      </c>
      <c r="AB1" s="3" t="s">
        <v>15</v>
      </c>
      <c r="AC1" s="3" t="s">
        <v>16</v>
      </c>
      <c r="AD1" s="2" t="s">
        <v>17</v>
      </c>
      <c r="AE1" s="2" t="s">
        <v>18</v>
      </c>
      <c r="AF1" s="2" t="s">
        <v>19</v>
      </c>
      <c r="AG1" s="2" t="s">
        <v>18</v>
      </c>
      <c r="AH1" s="2" t="s">
        <v>20</v>
      </c>
    </row>
    <row r="2" spans="1:34">
      <c r="B2" s="4"/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21</v>
      </c>
      <c r="J2" s="3" t="s">
        <v>22</v>
      </c>
      <c r="K2" s="3" t="s">
        <v>27</v>
      </c>
      <c r="L2" s="3" t="s">
        <v>28</v>
      </c>
      <c r="M2" s="3" t="s">
        <v>21</v>
      </c>
      <c r="N2" s="3" t="s">
        <v>22</v>
      </c>
      <c r="O2" s="3"/>
      <c r="P2" s="3"/>
      <c r="Q2" s="5"/>
      <c r="R2" s="5"/>
      <c r="S2" s="5"/>
      <c r="T2" s="5"/>
      <c r="U2" s="2" t="s">
        <v>29</v>
      </c>
      <c r="V2" s="2" t="s">
        <v>30</v>
      </c>
      <c r="W2" s="6" t="s">
        <v>29</v>
      </c>
      <c r="X2" s="6" t="s">
        <v>30</v>
      </c>
      <c r="Y2" s="6" t="s">
        <v>29</v>
      </c>
      <c r="Z2" s="6" t="s">
        <v>30</v>
      </c>
      <c r="AA2" s="6" t="s">
        <v>29</v>
      </c>
      <c r="AB2" s="6" t="s">
        <v>30</v>
      </c>
      <c r="AC2" s="7"/>
      <c r="AD2" s="8"/>
      <c r="AE2" s="8"/>
      <c r="AF2" s="7"/>
      <c r="AG2" s="7"/>
      <c r="AH2" s="7"/>
    </row>
    <row r="3" spans="1:34">
      <c r="B3" s="15">
        <v>1</v>
      </c>
      <c r="C3" s="5">
        <v>221</v>
      </c>
      <c r="D3" s="5">
        <v>222</v>
      </c>
      <c r="E3" s="5">
        <v>7</v>
      </c>
      <c r="F3" s="5">
        <v>9</v>
      </c>
      <c r="G3" s="5">
        <v>300</v>
      </c>
      <c r="H3" s="5">
        <v>285</v>
      </c>
      <c r="I3" s="10">
        <f>C3/F3</f>
        <v>24.555555555555557</v>
      </c>
      <c r="J3" s="10">
        <f>D3/E3</f>
        <v>31.714285714285715</v>
      </c>
      <c r="K3" s="10">
        <f>G3/F3</f>
        <v>33.333333333333336</v>
      </c>
      <c r="L3" s="10">
        <f>H3/E3</f>
        <v>40.714285714285715</v>
      </c>
      <c r="M3" s="10">
        <f>C3/(G3/6)</f>
        <v>4.42</v>
      </c>
      <c r="N3" s="10">
        <f>D3/(H3/6)</f>
        <v>4.6736842105263161</v>
      </c>
      <c r="O3" s="11"/>
      <c r="P3" s="11"/>
      <c r="Q3" s="11">
        <v>0</v>
      </c>
      <c r="R3" s="11">
        <v>0</v>
      </c>
      <c r="S3" s="11">
        <v>0</v>
      </c>
      <c r="T3" s="11">
        <v>1</v>
      </c>
      <c r="U3" s="5"/>
      <c r="V3" s="5">
        <v>1</v>
      </c>
      <c r="W3" s="5">
        <v>1</v>
      </c>
      <c r="X3" s="5">
        <v>1</v>
      </c>
      <c r="Y3" s="5">
        <v>0</v>
      </c>
      <c r="Z3" s="5">
        <v>1</v>
      </c>
      <c r="AA3" s="5">
        <v>2</v>
      </c>
      <c r="AB3" s="5">
        <v>0</v>
      </c>
      <c r="AC3" s="8">
        <f>C3/B3</f>
        <v>221</v>
      </c>
      <c r="AD3" s="69">
        <v>12</v>
      </c>
      <c r="AE3" s="12">
        <f t="shared" ref="AE3:AE14" si="0">AD3*4/C3</f>
        <v>0.21719457013574661</v>
      </c>
      <c r="AF3" s="8">
        <v>3</v>
      </c>
      <c r="AG3" s="12">
        <f t="shared" ref="AG3:AG14" si="1">AF3*6/C3</f>
        <v>8.1447963800904979E-2</v>
      </c>
      <c r="AH3" s="12">
        <f>AE3+AG3</f>
        <v>0.29864253393665158</v>
      </c>
    </row>
    <row r="4" spans="1:34">
      <c r="B4" s="15">
        <v>1</v>
      </c>
      <c r="C4" s="86">
        <v>277</v>
      </c>
      <c r="D4" s="5">
        <v>281</v>
      </c>
      <c r="E4" s="5">
        <v>3</v>
      </c>
      <c r="F4" s="5">
        <v>9</v>
      </c>
      <c r="G4" s="5">
        <v>302</v>
      </c>
      <c r="H4" s="5">
        <v>256</v>
      </c>
      <c r="I4" s="10">
        <f>C4/F4</f>
        <v>30.777777777777779</v>
      </c>
      <c r="J4" s="10">
        <f>D4/E4</f>
        <v>93.666666666666671</v>
      </c>
      <c r="K4" s="10">
        <f>G4/F4</f>
        <v>33.555555555555557</v>
      </c>
      <c r="L4" s="10">
        <f>H4/E4</f>
        <v>85.333333333333329</v>
      </c>
      <c r="M4" s="10">
        <f>C4/(G4/6)</f>
        <v>5.5033112582781456</v>
      </c>
      <c r="N4" s="10">
        <f>D4/(H4/6)</f>
        <v>6.5859375</v>
      </c>
      <c r="O4" s="11"/>
      <c r="P4" s="11"/>
      <c r="Q4" s="11">
        <v>0</v>
      </c>
      <c r="R4" s="11">
        <v>0</v>
      </c>
      <c r="S4" s="11">
        <v>1</v>
      </c>
      <c r="T4" s="11"/>
      <c r="U4" s="5">
        <v>0</v>
      </c>
      <c r="V4" s="5">
        <v>1</v>
      </c>
      <c r="W4" s="5">
        <v>1</v>
      </c>
      <c r="X4" s="5">
        <v>1</v>
      </c>
      <c r="Y4" s="5">
        <v>0</v>
      </c>
      <c r="Z4" s="5">
        <v>2</v>
      </c>
      <c r="AA4" s="5">
        <v>2</v>
      </c>
      <c r="AB4" s="5">
        <v>0</v>
      </c>
      <c r="AC4" s="8">
        <f t="shared" ref="AC4:AC14" si="2">C4/B4</f>
        <v>277</v>
      </c>
      <c r="AD4" s="8">
        <v>24</v>
      </c>
      <c r="AE4" s="12">
        <f t="shared" si="0"/>
        <v>0.34657039711191334</v>
      </c>
      <c r="AF4" s="8">
        <v>7</v>
      </c>
      <c r="AG4" s="12">
        <f t="shared" si="1"/>
        <v>0.15162454873646208</v>
      </c>
      <c r="AH4" s="12">
        <f t="shared" ref="AH4:AH75" si="3">AE4+AG4</f>
        <v>0.49819494584837543</v>
      </c>
    </row>
    <row r="5" spans="1:34">
      <c r="A5" s="66"/>
      <c r="B5" s="15">
        <v>1</v>
      </c>
      <c r="C5" s="5">
        <v>231</v>
      </c>
      <c r="D5" s="5">
        <v>274</v>
      </c>
      <c r="E5" s="5">
        <v>10</v>
      </c>
      <c r="F5" s="5">
        <v>10</v>
      </c>
      <c r="G5" s="5">
        <v>279</v>
      </c>
      <c r="H5" s="5">
        <v>301</v>
      </c>
      <c r="I5" s="10">
        <f t="shared" ref="I5:I76" si="4">C5/F5</f>
        <v>23.1</v>
      </c>
      <c r="J5" s="10">
        <f t="shared" ref="J5:J76" si="5">D5/E5</f>
        <v>27.4</v>
      </c>
      <c r="K5" s="10">
        <f t="shared" ref="K5:K76" si="6">G5/F5</f>
        <v>27.9</v>
      </c>
      <c r="L5" s="10">
        <f t="shared" ref="L5:L11" si="7">H5/E5</f>
        <v>30.1</v>
      </c>
      <c r="M5" s="10">
        <f t="shared" ref="M5:N42" si="8">C5/(G5/6)</f>
        <v>4.967741935483871</v>
      </c>
      <c r="N5" s="10">
        <f t="shared" si="8"/>
        <v>5.4617940199335555</v>
      </c>
      <c r="O5" s="11"/>
      <c r="P5" s="11"/>
      <c r="Q5" s="11">
        <v>0</v>
      </c>
      <c r="R5" s="11">
        <v>0</v>
      </c>
      <c r="S5" s="11">
        <v>0</v>
      </c>
      <c r="T5" s="11">
        <v>1</v>
      </c>
      <c r="U5" s="5">
        <v>1</v>
      </c>
      <c r="V5" s="5">
        <v>0</v>
      </c>
      <c r="W5" s="5">
        <v>1</v>
      </c>
      <c r="X5" s="5">
        <v>1</v>
      </c>
      <c r="Y5" s="5">
        <v>1</v>
      </c>
      <c r="Z5" s="5">
        <v>0</v>
      </c>
      <c r="AA5" s="5">
        <v>0</v>
      </c>
      <c r="AB5" s="5">
        <v>2</v>
      </c>
      <c r="AC5" s="8">
        <f t="shared" si="2"/>
        <v>231</v>
      </c>
      <c r="AD5" s="8">
        <v>16</v>
      </c>
      <c r="AE5" s="12">
        <f t="shared" si="0"/>
        <v>0.27705627705627706</v>
      </c>
      <c r="AF5" s="8">
        <v>3</v>
      </c>
      <c r="AG5" s="12">
        <f t="shared" si="1"/>
        <v>7.792207792207792E-2</v>
      </c>
      <c r="AH5" s="12">
        <f t="shared" si="3"/>
        <v>0.35497835497835495</v>
      </c>
    </row>
    <row r="6" spans="1:34">
      <c r="A6" s="66"/>
      <c r="B6" s="15">
        <v>1</v>
      </c>
      <c r="C6" s="86">
        <v>257</v>
      </c>
      <c r="D6" s="5">
        <v>254</v>
      </c>
      <c r="E6" s="5">
        <v>9</v>
      </c>
      <c r="F6" s="5">
        <v>2</v>
      </c>
      <c r="G6" s="5">
        <v>266</v>
      </c>
      <c r="H6" s="5">
        <v>301</v>
      </c>
      <c r="I6" s="10">
        <f t="shared" si="4"/>
        <v>128.5</v>
      </c>
      <c r="J6" s="10">
        <f t="shared" si="5"/>
        <v>28.222222222222221</v>
      </c>
      <c r="K6" s="10">
        <f t="shared" si="6"/>
        <v>133</v>
      </c>
      <c r="L6" s="10">
        <f t="shared" si="7"/>
        <v>33.444444444444443</v>
      </c>
      <c r="M6" s="10">
        <f t="shared" si="8"/>
        <v>5.7969924812030076</v>
      </c>
      <c r="N6" s="10">
        <f t="shared" si="8"/>
        <v>5.0631229235880397</v>
      </c>
      <c r="O6" s="11"/>
      <c r="P6" s="11">
        <v>1</v>
      </c>
      <c r="Q6" s="11">
        <v>0</v>
      </c>
      <c r="R6" s="11">
        <v>0</v>
      </c>
      <c r="S6" s="11">
        <v>1</v>
      </c>
      <c r="T6" s="11"/>
      <c r="U6" s="5">
        <v>1</v>
      </c>
      <c r="V6" s="5">
        <v>0</v>
      </c>
      <c r="W6" s="5">
        <v>0</v>
      </c>
      <c r="X6" s="5">
        <v>2</v>
      </c>
      <c r="Y6" s="5">
        <v>1</v>
      </c>
      <c r="Z6" s="5">
        <v>1</v>
      </c>
      <c r="AA6" s="5">
        <v>2</v>
      </c>
      <c r="AB6" s="5">
        <v>0</v>
      </c>
      <c r="AC6" s="8">
        <f t="shared" si="2"/>
        <v>257</v>
      </c>
      <c r="AD6" s="8">
        <v>25</v>
      </c>
      <c r="AE6" s="12">
        <f t="shared" si="0"/>
        <v>0.38910505836575876</v>
      </c>
      <c r="AF6" s="8">
        <v>2</v>
      </c>
      <c r="AG6" s="12">
        <f t="shared" si="1"/>
        <v>4.6692607003891051E-2</v>
      </c>
      <c r="AH6" s="12">
        <f t="shared" si="3"/>
        <v>0.43579766536964981</v>
      </c>
    </row>
    <row r="7" spans="1:34">
      <c r="B7" s="15">
        <v>1</v>
      </c>
      <c r="C7" s="86">
        <v>286</v>
      </c>
      <c r="D7" s="5">
        <v>287</v>
      </c>
      <c r="E7" s="5">
        <v>8</v>
      </c>
      <c r="F7" s="5">
        <v>7</v>
      </c>
      <c r="G7" s="5">
        <v>300</v>
      </c>
      <c r="H7" s="5">
        <v>300</v>
      </c>
      <c r="I7" s="10">
        <f t="shared" si="4"/>
        <v>40.857142857142854</v>
      </c>
      <c r="J7" s="10">
        <f t="shared" si="5"/>
        <v>35.875</v>
      </c>
      <c r="K7" s="10">
        <f t="shared" si="6"/>
        <v>42.857142857142854</v>
      </c>
      <c r="L7" s="10">
        <f t="shared" si="7"/>
        <v>37.5</v>
      </c>
      <c r="M7" s="10">
        <f t="shared" si="8"/>
        <v>5.72</v>
      </c>
      <c r="N7" s="10">
        <f t="shared" si="8"/>
        <v>5.74</v>
      </c>
      <c r="O7" s="11"/>
      <c r="P7" s="11"/>
      <c r="Q7" s="11">
        <v>0</v>
      </c>
      <c r="R7" s="11">
        <v>0</v>
      </c>
      <c r="S7" s="11">
        <v>1</v>
      </c>
      <c r="T7" s="11"/>
      <c r="U7" s="5">
        <v>0</v>
      </c>
      <c r="V7" s="5">
        <v>0</v>
      </c>
      <c r="W7" s="5">
        <v>3</v>
      </c>
      <c r="X7" s="5">
        <v>2</v>
      </c>
      <c r="Y7" s="5">
        <v>1</v>
      </c>
      <c r="Z7" s="5">
        <v>0</v>
      </c>
      <c r="AA7" s="5">
        <v>1</v>
      </c>
      <c r="AB7" s="5">
        <v>2</v>
      </c>
      <c r="AC7" s="8">
        <f t="shared" si="2"/>
        <v>286</v>
      </c>
      <c r="AD7" s="8">
        <v>29</v>
      </c>
      <c r="AE7" s="12">
        <f t="shared" si="0"/>
        <v>0.40559440559440557</v>
      </c>
      <c r="AF7" s="8">
        <v>4</v>
      </c>
      <c r="AG7" s="12">
        <f t="shared" si="1"/>
        <v>8.3916083916083919E-2</v>
      </c>
      <c r="AH7" s="12">
        <f t="shared" si="3"/>
        <v>0.48951048951048948</v>
      </c>
    </row>
    <row r="8" spans="1:34" ht="14.5">
      <c r="A8" s="79" t="s">
        <v>41</v>
      </c>
      <c r="B8" s="15"/>
      <c r="C8" s="86"/>
      <c r="D8" s="5">
        <v>247</v>
      </c>
      <c r="E8" s="5">
        <v>5</v>
      </c>
      <c r="F8" s="5"/>
      <c r="G8" s="5"/>
      <c r="H8" s="5">
        <v>205</v>
      </c>
      <c r="I8" s="10" t="e">
        <f t="shared" si="4"/>
        <v>#DIV/0!</v>
      </c>
      <c r="J8" s="10">
        <f t="shared" si="5"/>
        <v>49.4</v>
      </c>
      <c r="K8" s="10" t="e">
        <f t="shared" si="6"/>
        <v>#DIV/0!</v>
      </c>
      <c r="L8" s="10">
        <f t="shared" si="7"/>
        <v>41</v>
      </c>
      <c r="M8" s="10" t="e">
        <f t="shared" si="8"/>
        <v>#DIV/0!</v>
      </c>
      <c r="N8" s="10">
        <f t="shared" si="8"/>
        <v>7.229268292682927</v>
      </c>
      <c r="O8" s="11"/>
      <c r="P8" s="11"/>
      <c r="Q8" s="11">
        <v>0</v>
      </c>
      <c r="R8" s="11">
        <v>0</v>
      </c>
      <c r="S8" s="11">
        <v>0</v>
      </c>
      <c r="T8" s="11"/>
      <c r="U8" s="5">
        <v>0</v>
      </c>
      <c r="V8" s="5">
        <v>0</v>
      </c>
      <c r="W8" s="5">
        <v>0</v>
      </c>
      <c r="X8" s="5">
        <v>2</v>
      </c>
      <c r="Y8" s="5">
        <v>0</v>
      </c>
      <c r="Z8" s="5">
        <v>0</v>
      </c>
      <c r="AA8" s="5">
        <v>0</v>
      </c>
      <c r="AB8" s="5">
        <v>1</v>
      </c>
      <c r="AC8" s="8" t="e">
        <f t="shared" si="2"/>
        <v>#DIV/0!</v>
      </c>
      <c r="AD8" s="8">
        <v>0</v>
      </c>
      <c r="AE8" s="12" t="e">
        <f t="shared" si="0"/>
        <v>#DIV/0!</v>
      </c>
      <c r="AF8" s="8">
        <v>0</v>
      </c>
      <c r="AG8" s="12" t="e">
        <f t="shared" si="1"/>
        <v>#DIV/0!</v>
      </c>
      <c r="AH8" s="12" t="e">
        <f t="shared" si="3"/>
        <v>#DIV/0!</v>
      </c>
    </row>
    <row r="9" spans="1:34">
      <c r="A9" s="14"/>
      <c r="B9" s="15">
        <v>1</v>
      </c>
      <c r="C9" s="86">
        <v>266</v>
      </c>
      <c r="D9" s="5">
        <v>228</v>
      </c>
      <c r="E9" s="5">
        <v>10</v>
      </c>
      <c r="F9" s="5">
        <v>10</v>
      </c>
      <c r="G9" s="5">
        <v>296</v>
      </c>
      <c r="H9" s="5">
        <v>286</v>
      </c>
      <c r="I9" s="10">
        <f t="shared" si="4"/>
        <v>26.6</v>
      </c>
      <c r="J9" s="10">
        <f t="shared" si="5"/>
        <v>22.8</v>
      </c>
      <c r="K9" s="10">
        <f t="shared" si="6"/>
        <v>29.6</v>
      </c>
      <c r="L9" s="10">
        <f t="shared" si="7"/>
        <v>28.6</v>
      </c>
      <c r="M9" s="10">
        <f t="shared" si="8"/>
        <v>5.3918918918918912</v>
      </c>
      <c r="N9" s="10">
        <f t="shared" si="8"/>
        <v>4.7832167832167833</v>
      </c>
      <c r="O9" s="11">
        <v>1</v>
      </c>
      <c r="P9" s="11"/>
      <c r="Q9" s="11">
        <v>0</v>
      </c>
      <c r="R9" s="11">
        <v>0</v>
      </c>
      <c r="S9" s="11">
        <v>1</v>
      </c>
      <c r="T9" s="11"/>
      <c r="U9" s="5">
        <v>0</v>
      </c>
      <c r="V9" s="5">
        <v>0</v>
      </c>
      <c r="W9" s="5">
        <v>2</v>
      </c>
      <c r="X9" s="5">
        <v>1</v>
      </c>
      <c r="Y9" s="5">
        <v>0</v>
      </c>
      <c r="Z9" s="5">
        <v>0</v>
      </c>
      <c r="AA9" s="5">
        <v>1</v>
      </c>
      <c r="AB9" s="5">
        <v>2</v>
      </c>
      <c r="AC9" s="8">
        <f t="shared" si="2"/>
        <v>266</v>
      </c>
      <c r="AD9" s="8">
        <v>26</v>
      </c>
      <c r="AE9" s="12">
        <f t="shared" si="0"/>
        <v>0.39097744360902253</v>
      </c>
      <c r="AF9" s="8">
        <v>3</v>
      </c>
      <c r="AG9" s="12">
        <f t="shared" si="1"/>
        <v>6.7669172932330823E-2</v>
      </c>
      <c r="AH9" s="12">
        <f t="shared" si="3"/>
        <v>0.45864661654135336</v>
      </c>
    </row>
    <row r="10" spans="1:34">
      <c r="B10" s="15">
        <v>1</v>
      </c>
      <c r="C10" s="86">
        <v>287</v>
      </c>
      <c r="D10" s="5">
        <v>119</v>
      </c>
      <c r="E10" s="5">
        <v>10</v>
      </c>
      <c r="F10" s="5">
        <v>10</v>
      </c>
      <c r="G10" s="5">
        <v>297</v>
      </c>
      <c r="H10" s="5">
        <v>189</v>
      </c>
      <c r="I10" s="10">
        <f t="shared" si="4"/>
        <v>28.7</v>
      </c>
      <c r="J10" s="10">
        <f t="shared" si="5"/>
        <v>11.9</v>
      </c>
      <c r="K10" s="10">
        <f t="shared" si="6"/>
        <v>29.7</v>
      </c>
      <c r="L10" s="10">
        <f t="shared" si="7"/>
        <v>18.899999999999999</v>
      </c>
      <c r="M10" s="10">
        <f t="shared" si="8"/>
        <v>5.7979797979797976</v>
      </c>
      <c r="N10" s="10">
        <f t="shared" si="8"/>
        <v>3.7777777777777777</v>
      </c>
      <c r="O10" s="11">
        <v>1</v>
      </c>
      <c r="P10" s="11"/>
      <c r="Q10" s="11">
        <v>0</v>
      </c>
      <c r="R10" s="11">
        <v>0</v>
      </c>
      <c r="S10" s="11">
        <v>1</v>
      </c>
      <c r="T10" s="11"/>
      <c r="U10" s="5">
        <v>1</v>
      </c>
      <c r="V10" s="5">
        <v>0</v>
      </c>
      <c r="W10" s="5">
        <v>1</v>
      </c>
      <c r="X10" s="5">
        <v>0</v>
      </c>
      <c r="Y10" s="5">
        <v>1</v>
      </c>
      <c r="Z10" s="5">
        <v>0</v>
      </c>
      <c r="AA10" s="5">
        <v>1</v>
      </c>
      <c r="AB10" s="5">
        <v>0</v>
      </c>
      <c r="AC10" s="8">
        <f t="shared" si="2"/>
        <v>287</v>
      </c>
      <c r="AD10" s="8">
        <v>21</v>
      </c>
      <c r="AE10" s="12">
        <f t="shared" si="0"/>
        <v>0.29268292682926828</v>
      </c>
      <c r="AF10" s="8">
        <v>1</v>
      </c>
      <c r="AG10" s="12">
        <f t="shared" si="1"/>
        <v>2.0905923344947737E-2</v>
      </c>
      <c r="AH10" s="12">
        <f t="shared" si="3"/>
        <v>0.31358885017421601</v>
      </c>
    </row>
    <row r="11" spans="1:34">
      <c r="B11" s="9">
        <v>1</v>
      </c>
      <c r="C11" s="8">
        <v>197</v>
      </c>
      <c r="D11" s="8">
        <v>304</v>
      </c>
      <c r="E11" s="8">
        <v>6</v>
      </c>
      <c r="F11" s="8">
        <v>10</v>
      </c>
      <c r="G11" s="8">
        <v>228</v>
      </c>
      <c r="H11" s="8">
        <v>301</v>
      </c>
      <c r="I11" s="4">
        <f t="shared" si="4"/>
        <v>19.7</v>
      </c>
      <c r="J11" s="4">
        <f t="shared" si="5"/>
        <v>50.666666666666664</v>
      </c>
      <c r="K11" s="4">
        <f t="shared" si="6"/>
        <v>22.8</v>
      </c>
      <c r="L11" s="4">
        <f t="shared" si="7"/>
        <v>50.166666666666664</v>
      </c>
      <c r="M11" s="10">
        <f t="shared" si="8"/>
        <v>5.1842105263157894</v>
      </c>
      <c r="N11" s="10">
        <f t="shared" si="8"/>
        <v>6.0598006644518279</v>
      </c>
      <c r="O11" s="11"/>
      <c r="P11" s="11"/>
      <c r="Q11" s="11">
        <v>0</v>
      </c>
      <c r="R11" s="11">
        <v>0</v>
      </c>
      <c r="S11" s="11">
        <v>0</v>
      </c>
      <c r="T11" s="11"/>
      <c r="U11" s="5">
        <v>0</v>
      </c>
      <c r="V11" s="5">
        <v>1</v>
      </c>
      <c r="W11" s="5">
        <v>0</v>
      </c>
      <c r="X11" s="5">
        <v>0</v>
      </c>
      <c r="Y11" s="5">
        <v>0</v>
      </c>
      <c r="Z11" s="5">
        <v>0</v>
      </c>
      <c r="AA11" s="5">
        <v>2</v>
      </c>
      <c r="AB11" s="5">
        <v>3</v>
      </c>
      <c r="AC11" s="8">
        <f t="shared" si="2"/>
        <v>197</v>
      </c>
      <c r="AD11" s="8">
        <v>15</v>
      </c>
      <c r="AE11" s="12">
        <f t="shared" si="0"/>
        <v>0.30456852791878175</v>
      </c>
      <c r="AF11" s="8">
        <v>3</v>
      </c>
      <c r="AG11" s="12">
        <f t="shared" si="1"/>
        <v>9.1370558375634514E-2</v>
      </c>
      <c r="AH11" s="12">
        <f t="shared" si="3"/>
        <v>0.39593908629441626</v>
      </c>
    </row>
    <row r="12" spans="1:34">
      <c r="B12" s="9"/>
      <c r="C12" s="8"/>
      <c r="D12" s="8"/>
      <c r="E12" s="8"/>
      <c r="F12" s="8"/>
      <c r="G12" s="8"/>
      <c r="H12" s="8"/>
      <c r="I12" s="4" t="e">
        <f t="shared" si="4"/>
        <v>#DIV/0!</v>
      </c>
      <c r="J12" s="4" t="e">
        <f t="shared" si="5"/>
        <v>#DIV/0!</v>
      </c>
      <c r="K12" s="4" t="e">
        <f t="shared" si="6"/>
        <v>#DIV/0!</v>
      </c>
      <c r="L12" s="4">
        <f>H11/E11</f>
        <v>50.166666666666664</v>
      </c>
      <c r="M12" s="10" t="e">
        <f t="shared" si="8"/>
        <v>#DIV/0!</v>
      </c>
      <c r="N12" s="10" t="e">
        <f t="shared" si="8"/>
        <v>#DIV/0!</v>
      </c>
      <c r="O12" s="11"/>
      <c r="P12" s="11"/>
      <c r="Q12" s="11"/>
      <c r="R12" s="11"/>
      <c r="S12" s="11"/>
      <c r="T12" s="11"/>
      <c r="U12" s="5"/>
      <c r="V12" s="5"/>
      <c r="W12" s="5"/>
      <c r="X12" s="5"/>
      <c r="Y12" s="5"/>
      <c r="Z12" s="5"/>
      <c r="AA12" s="5"/>
      <c r="AB12" s="5"/>
      <c r="AC12" s="8" t="e">
        <f t="shared" si="2"/>
        <v>#DIV/0!</v>
      </c>
      <c r="AD12" s="8"/>
      <c r="AE12" s="12">
        <v>0.09</v>
      </c>
      <c r="AF12" s="8"/>
      <c r="AG12" s="12" t="e">
        <f t="shared" si="1"/>
        <v>#DIV/0!</v>
      </c>
      <c r="AH12" s="12" t="e">
        <f t="shared" si="3"/>
        <v>#DIV/0!</v>
      </c>
    </row>
    <row r="13" spans="1:34">
      <c r="B13" s="15"/>
      <c r="C13" s="5"/>
      <c r="D13" s="5"/>
      <c r="E13" s="5"/>
      <c r="F13" s="5"/>
      <c r="G13" s="5"/>
      <c r="H13" s="5"/>
      <c r="I13" s="10" t="e">
        <f t="shared" si="4"/>
        <v>#DIV/0!</v>
      </c>
      <c r="J13" s="10" t="e">
        <f t="shared" si="5"/>
        <v>#DIV/0!</v>
      </c>
      <c r="K13" s="10" t="e">
        <f t="shared" si="6"/>
        <v>#DIV/0!</v>
      </c>
      <c r="L13" s="10" t="e">
        <f>H12/E12</f>
        <v>#DIV/0!</v>
      </c>
      <c r="M13" s="10" t="e">
        <f t="shared" si="8"/>
        <v>#DIV/0!</v>
      </c>
      <c r="N13" s="10" t="e">
        <f t="shared" si="8"/>
        <v>#DIV/0!</v>
      </c>
      <c r="O13" s="11"/>
      <c r="P13" s="11"/>
      <c r="Q13" s="11"/>
      <c r="R13" s="11"/>
      <c r="S13" s="11"/>
      <c r="T13" s="11"/>
      <c r="U13" s="5"/>
      <c r="V13" s="5"/>
      <c r="W13" s="5"/>
      <c r="X13" s="5"/>
      <c r="Y13" s="5"/>
      <c r="Z13" s="5"/>
      <c r="AA13" s="5"/>
      <c r="AB13" s="5"/>
      <c r="AC13" s="5" t="e">
        <f t="shared" si="2"/>
        <v>#DIV/0!</v>
      </c>
      <c r="AD13" s="5"/>
      <c r="AE13" s="16" t="e">
        <f t="shared" si="0"/>
        <v>#DIV/0!</v>
      </c>
      <c r="AF13" s="5"/>
      <c r="AG13" s="16" t="e">
        <f t="shared" si="1"/>
        <v>#DIV/0!</v>
      </c>
      <c r="AH13" s="16" t="e">
        <f t="shared" si="3"/>
        <v>#DIV/0!</v>
      </c>
    </row>
    <row r="14" spans="1:34" ht="14.5">
      <c r="A14" s="13" t="s">
        <v>31</v>
      </c>
      <c r="B14" s="17">
        <f t="shared" ref="B14:H14" si="9">SUM(B3:B13)</f>
        <v>8</v>
      </c>
      <c r="C14" s="18">
        <f t="shared" si="9"/>
        <v>2022</v>
      </c>
      <c r="D14" s="18">
        <f t="shared" si="9"/>
        <v>2216</v>
      </c>
      <c r="E14" s="18">
        <f t="shared" si="9"/>
        <v>68</v>
      </c>
      <c r="F14" s="18">
        <f t="shared" si="9"/>
        <v>67</v>
      </c>
      <c r="G14" s="18">
        <f t="shared" si="9"/>
        <v>2268</v>
      </c>
      <c r="H14" s="18">
        <f t="shared" si="9"/>
        <v>2424</v>
      </c>
      <c r="I14" s="19">
        <f t="shared" si="4"/>
        <v>30.17910447761194</v>
      </c>
      <c r="J14" s="19">
        <f t="shared" si="5"/>
        <v>32.588235294117645</v>
      </c>
      <c r="K14" s="19">
        <f t="shared" si="6"/>
        <v>33.850746268656714</v>
      </c>
      <c r="L14" s="19">
        <f t="shared" ref="L14" si="10">H14/E14</f>
        <v>35.647058823529413</v>
      </c>
      <c r="M14" s="19">
        <f t="shared" si="8"/>
        <v>5.3492063492063489</v>
      </c>
      <c r="N14" s="19">
        <f t="shared" si="8"/>
        <v>5.4851485148514856</v>
      </c>
      <c r="O14" s="20">
        <f>SUM(O3:O13)</f>
        <v>2</v>
      </c>
      <c r="P14" s="20">
        <f>SUM(P3:P13)</f>
        <v>1</v>
      </c>
      <c r="Q14" s="20"/>
      <c r="R14" s="20"/>
      <c r="S14" s="20">
        <f t="shared" ref="S14:AB14" si="11">SUM(S3:S13)</f>
        <v>5</v>
      </c>
      <c r="T14" s="20">
        <f>SUM(T2:T13)</f>
        <v>2</v>
      </c>
      <c r="U14" s="18">
        <f t="shared" si="11"/>
        <v>3</v>
      </c>
      <c r="V14" s="18">
        <f t="shared" si="11"/>
        <v>3</v>
      </c>
      <c r="W14" s="18">
        <f t="shared" si="11"/>
        <v>9</v>
      </c>
      <c r="X14" s="18">
        <f t="shared" si="11"/>
        <v>10</v>
      </c>
      <c r="Y14" s="18">
        <f t="shared" si="11"/>
        <v>4</v>
      </c>
      <c r="Z14" s="18">
        <f t="shared" si="11"/>
        <v>4</v>
      </c>
      <c r="AA14" s="18">
        <f t="shared" si="11"/>
        <v>11</v>
      </c>
      <c r="AB14" s="18">
        <f t="shared" si="11"/>
        <v>10</v>
      </c>
      <c r="AC14" s="17">
        <f t="shared" si="2"/>
        <v>252.75</v>
      </c>
      <c r="AD14" s="18">
        <f>SUM(AD3:AD13)</f>
        <v>168</v>
      </c>
      <c r="AE14" s="21">
        <f t="shared" si="0"/>
        <v>0.33234421364985162</v>
      </c>
      <c r="AF14" s="18">
        <f>SUM(AF3:AF13)</f>
        <v>26</v>
      </c>
      <c r="AG14" s="21">
        <f t="shared" si="1"/>
        <v>7.71513353115727E-2</v>
      </c>
      <c r="AH14" s="21">
        <f t="shared" si="3"/>
        <v>0.40949554896142432</v>
      </c>
    </row>
    <row r="15" spans="1:34">
      <c r="B15" s="22"/>
      <c r="C15" s="23"/>
      <c r="D15" s="23"/>
      <c r="E15" s="23"/>
      <c r="F15" s="23"/>
      <c r="G15" s="23"/>
      <c r="H15" s="23"/>
      <c r="I15" s="24"/>
      <c r="J15" s="24"/>
      <c r="K15" s="24"/>
      <c r="L15" s="24"/>
      <c r="M15" s="25"/>
      <c r="N15" s="25"/>
      <c r="O15" s="25"/>
      <c r="P15" s="25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2"/>
      <c r="AD15" s="23"/>
      <c r="AE15" s="26"/>
      <c r="AF15" s="23"/>
      <c r="AG15" s="26"/>
      <c r="AH15" s="26"/>
    </row>
    <row r="16" spans="1:34" ht="15.5">
      <c r="A16" s="1" t="s">
        <v>32</v>
      </c>
      <c r="B16" s="2" t="s">
        <v>1</v>
      </c>
      <c r="C16" s="3" t="s">
        <v>2</v>
      </c>
      <c r="D16" s="3" t="s">
        <v>2</v>
      </c>
      <c r="E16" s="3" t="s">
        <v>3</v>
      </c>
      <c r="F16" s="3" t="s">
        <v>4</v>
      </c>
      <c r="G16" s="3" t="s">
        <v>5</v>
      </c>
      <c r="H16" s="3" t="s">
        <v>5</v>
      </c>
      <c r="I16" s="3" t="s">
        <v>6</v>
      </c>
      <c r="J16" s="3" t="s">
        <v>6</v>
      </c>
      <c r="K16" s="3" t="s">
        <v>7</v>
      </c>
      <c r="L16" s="3" t="s">
        <v>7</v>
      </c>
      <c r="M16" s="3" t="s">
        <v>8</v>
      </c>
      <c r="N16" s="3" t="s">
        <v>8</v>
      </c>
      <c r="O16" s="3" t="s">
        <v>9</v>
      </c>
      <c r="P16" s="3" t="s">
        <v>10</v>
      </c>
      <c r="Q16" s="3" t="s">
        <v>11</v>
      </c>
      <c r="R16" s="3" t="s">
        <v>12</v>
      </c>
      <c r="S16" s="3" t="s">
        <v>13</v>
      </c>
      <c r="T16" s="3" t="s">
        <v>42</v>
      </c>
      <c r="U16" s="3">
        <v>100</v>
      </c>
      <c r="V16" s="3">
        <v>100</v>
      </c>
      <c r="W16" s="3">
        <v>50</v>
      </c>
      <c r="X16" s="3">
        <v>50</v>
      </c>
      <c r="Y16" s="3" t="s">
        <v>14</v>
      </c>
      <c r="Z16" s="3" t="s">
        <v>14</v>
      </c>
      <c r="AA16" s="3" t="s">
        <v>15</v>
      </c>
      <c r="AB16" s="3" t="s">
        <v>15</v>
      </c>
      <c r="AC16" s="3" t="s">
        <v>16</v>
      </c>
      <c r="AD16" s="2" t="s">
        <v>17</v>
      </c>
      <c r="AE16" s="2" t="s">
        <v>18</v>
      </c>
      <c r="AF16" s="2" t="s">
        <v>19</v>
      </c>
      <c r="AG16" s="2" t="s">
        <v>18</v>
      </c>
      <c r="AH16" s="2" t="s">
        <v>20</v>
      </c>
    </row>
    <row r="17" spans="1:34" ht="14.5">
      <c r="A17" s="13"/>
      <c r="B17" s="4"/>
      <c r="C17" s="3" t="s">
        <v>21</v>
      </c>
      <c r="D17" s="3" t="s">
        <v>22</v>
      </c>
      <c r="E17" s="3" t="s">
        <v>23</v>
      </c>
      <c r="F17" s="3" t="s">
        <v>24</v>
      </c>
      <c r="G17" s="3" t="s">
        <v>25</v>
      </c>
      <c r="H17" s="3" t="s">
        <v>26</v>
      </c>
      <c r="I17" s="3" t="s">
        <v>21</v>
      </c>
      <c r="J17" s="3" t="s">
        <v>22</v>
      </c>
      <c r="K17" s="3" t="s">
        <v>27</v>
      </c>
      <c r="L17" s="3" t="s">
        <v>28</v>
      </c>
      <c r="M17" s="3" t="s">
        <v>21</v>
      </c>
      <c r="N17" s="3" t="s">
        <v>22</v>
      </c>
      <c r="O17" s="3"/>
      <c r="P17" s="3"/>
      <c r="Q17" s="2"/>
      <c r="R17" s="2"/>
      <c r="S17" s="2"/>
      <c r="T17" s="2"/>
      <c r="U17" s="2" t="s">
        <v>29</v>
      </c>
      <c r="V17" s="2" t="s">
        <v>30</v>
      </c>
      <c r="W17" s="6" t="s">
        <v>29</v>
      </c>
      <c r="X17" s="6" t="s">
        <v>30</v>
      </c>
      <c r="Y17" s="6" t="s">
        <v>29</v>
      </c>
      <c r="Z17" s="6" t="s">
        <v>30</v>
      </c>
      <c r="AA17" s="6" t="s">
        <v>29</v>
      </c>
      <c r="AB17" s="6" t="s">
        <v>30</v>
      </c>
      <c r="AC17" s="7"/>
      <c r="AD17" s="8"/>
      <c r="AE17" s="8"/>
      <c r="AF17" s="7"/>
      <c r="AG17" s="7"/>
      <c r="AH17" s="7"/>
    </row>
    <row r="18" spans="1:34" ht="14.5">
      <c r="A18" s="13"/>
      <c r="B18" s="42">
        <v>1</v>
      </c>
      <c r="C18" s="42">
        <v>224</v>
      </c>
      <c r="D18" s="42">
        <v>228</v>
      </c>
      <c r="E18" s="42">
        <v>5</v>
      </c>
      <c r="F18" s="42">
        <v>10</v>
      </c>
      <c r="G18" s="42">
        <v>270</v>
      </c>
      <c r="H18" s="42">
        <v>246</v>
      </c>
      <c r="I18" s="10">
        <f t="shared" ref="I18:I19" si="12">C18/F18</f>
        <v>22.4</v>
      </c>
      <c r="J18" s="10">
        <f t="shared" ref="J18:J19" si="13">D18/E18</f>
        <v>45.6</v>
      </c>
      <c r="K18" s="10">
        <f t="shared" ref="K18:K19" si="14">G18/F18</f>
        <v>27</v>
      </c>
      <c r="L18" s="10">
        <f t="shared" ref="L18:L19" si="15">H18/E18</f>
        <v>49.2</v>
      </c>
      <c r="M18" s="10">
        <f t="shared" ref="M18:M19" si="16">C18/(G18/6)</f>
        <v>4.9777777777777779</v>
      </c>
      <c r="N18" s="10">
        <f t="shared" ref="N18:N19" si="17">D18/(H18/6)</f>
        <v>5.5609756097560972</v>
      </c>
      <c r="O18" s="11"/>
      <c r="P18" s="11"/>
      <c r="Q18" s="28">
        <v>0</v>
      </c>
      <c r="R18" s="28">
        <v>0</v>
      </c>
      <c r="S18" s="28">
        <v>0</v>
      </c>
      <c r="T18" s="28">
        <v>1</v>
      </c>
      <c r="U18" s="8">
        <v>0</v>
      </c>
      <c r="V18" s="5">
        <v>0</v>
      </c>
      <c r="W18" s="5">
        <v>1</v>
      </c>
      <c r="X18" s="5">
        <v>0</v>
      </c>
      <c r="Y18" s="5">
        <v>0</v>
      </c>
      <c r="Z18" s="8">
        <v>0</v>
      </c>
      <c r="AA18" s="5">
        <v>1</v>
      </c>
      <c r="AB18" s="5">
        <v>2</v>
      </c>
      <c r="AC18" s="8">
        <f t="shared" ref="AC18:AC81" si="18">C18/B18</f>
        <v>224</v>
      </c>
      <c r="AD18" s="69">
        <v>20</v>
      </c>
      <c r="AE18" s="12">
        <f t="shared" ref="AE18:AE29" si="19">AD18*4/C18</f>
        <v>0.35714285714285715</v>
      </c>
      <c r="AF18" s="8">
        <v>3</v>
      </c>
      <c r="AG18" s="12">
        <f t="shared" ref="AG18:AG29" si="20">AF18*6/C18</f>
        <v>8.0357142857142863E-2</v>
      </c>
      <c r="AH18" s="12">
        <f t="shared" ref="AH18:AH27" si="21">AE18+AG18</f>
        <v>0.4375</v>
      </c>
    </row>
    <row r="19" spans="1:34" ht="14.5">
      <c r="A19" s="13"/>
      <c r="B19" s="15">
        <v>1</v>
      </c>
      <c r="C19" s="86">
        <v>334</v>
      </c>
      <c r="D19" s="5">
        <v>249</v>
      </c>
      <c r="E19" s="5">
        <v>10</v>
      </c>
      <c r="F19" s="5">
        <v>8</v>
      </c>
      <c r="G19" s="5">
        <v>301</v>
      </c>
      <c r="H19" s="5">
        <v>262</v>
      </c>
      <c r="I19" s="10">
        <f t="shared" si="12"/>
        <v>41.75</v>
      </c>
      <c r="J19" s="10">
        <f t="shared" si="13"/>
        <v>24.9</v>
      </c>
      <c r="K19" s="10">
        <f t="shared" si="14"/>
        <v>37.625</v>
      </c>
      <c r="L19" s="10">
        <f t="shared" si="15"/>
        <v>26.2</v>
      </c>
      <c r="M19" s="10">
        <f t="shared" si="16"/>
        <v>6.6578073089701002</v>
      </c>
      <c r="N19" s="10">
        <f t="shared" si="17"/>
        <v>5.7022900763358786</v>
      </c>
      <c r="O19" s="11">
        <v>1</v>
      </c>
      <c r="P19" s="11"/>
      <c r="Q19" s="28">
        <v>0</v>
      </c>
      <c r="R19" s="28">
        <v>1</v>
      </c>
      <c r="S19" s="28">
        <v>1</v>
      </c>
      <c r="T19" s="28"/>
      <c r="U19" s="8">
        <v>1</v>
      </c>
      <c r="V19" s="5">
        <v>0</v>
      </c>
      <c r="W19" s="5">
        <v>1</v>
      </c>
      <c r="X19" s="5">
        <v>1</v>
      </c>
      <c r="Y19" s="5">
        <v>1</v>
      </c>
      <c r="Z19" s="8">
        <v>0</v>
      </c>
      <c r="AA19" s="5">
        <v>1</v>
      </c>
      <c r="AB19" s="5">
        <v>2</v>
      </c>
      <c r="AC19" s="8">
        <f t="shared" si="18"/>
        <v>334</v>
      </c>
      <c r="AD19" s="69">
        <v>27</v>
      </c>
      <c r="AE19" s="12">
        <f t="shared" si="19"/>
        <v>0.32335329341317365</v>
      </c>
      <c r="AF19" s="8">
        <v>11</v>
      </c>
      <c r="AG19" s="12">
        <f t="shared" si="20"/>
        <v>0.19760479041916168</v>
      </c>
      <c r="AH19" s="12">
        <f t="shared" si="21"/>
        <v>0.52095808383233533</v>
      </c>
    </row>
    <row r="20" spans="1:34" ht="14.5">
      <c r="A20" s="13"/>
      <c r="B20" s="15">
        <v>1</v>
      </c>
      <c r="C20" s="88">
        <v>291</v>
      </c>
      <c r="D20" s="5">
        <v>287</v>
      </c>
      <c r="E20" s="5">
        <v>7</v>
      </c>
      <c r="F20" s="5">
        <v>7</v>
      </c>
      <c r="G20" s="5">
        <v>283</v>
      </c>
      <c r="H20" s="5">
        <v>301</v>
      </c>
      <c r="I20" s="10">
        <f t="shared" si="4"/>
        <v>41.571428571428569</v>
      </c>
      <c r="J20" s="10">
        <f t="shared" si="5"/>
        <v>41</v>
      </c>
      <c r="K20" s="10">
        <f t="shared" si="6"/>
        <v>40.428571428571431</v>
      </c>
      <c r="L20" s="10">
        <f t="shared" ref="L20:L24" si="22">H19/E19</f>
        <v>26.2</v>
      </c>
      <c r="M20" s="10">
        <f t="shared" si="8"/>
        <v>6.169611307420495</v>
      </c>
      <c r="N20" s="10">
        <f t="shared" si="8"/>
        <v>5.7209302325581399</v>
      </c>
      <c r="O20" s="11"/>
      <c r="P20" s="11">
        <v>1</v>
      </c>
      <c r="Q20" s="28">
        <v>0</v>
      </c>
      <c r="R20" s="28">
        <v>0</v>
      </c>
      <c r="S20" s="28">
        <v>1</v>
      </c>
      <c r="T20" s="28"/>
      <c r="U20" s="8">
        <v>1</v>
      </c>
      <c r="V20" s="5">
        <v>0</v>
      </c>
      <c r="W20" s="5">
        <v>0</v>
      </c>
      <c r="X20" s="5">
        <v>3</v>
      </c>
      <c r="Y20" s="5">
        <v>0</v>
      </c>
      <c r="Z20" s="8">
        <v>1</v>
      </c>
      <c r="AA20" s="8">
        <v>3</v>
      </c>
      <c r="AB20" s="8">
        <v>1</v>
      </c>
      <c r="AC20" s="8">
        <f t="shared" si="18"/>
        <v>291</v>
      </c>
      <c r="AD20" s="8">
        <v>28</v>
      </c>
      <c r="AE20" s="12">
        <f t="shared" si="19"/>
        <v>0.38487972508591067</v>
      </c>
      <c r="AF20" s="8">
        <v>7</v>
      </c>
      <c r="AG20" s="12">
        <f t="shared" si="20"/>
        <v>0.14432989690721648</v>
      </c>
      <c r="AH20" s="12">
        <f t="shared" si="21"/>
        <v>0.52920962199312716</v>
      </c>
    </row>
    <row r="21" spans="1:34" ht="14.5">
      <c r="A21" s="13"/>
      <c r="B21" s="15">
        <v>1</v>
      </c>
      <c r="C21" s="88">
        <v>299</v>
      </c>
      <c r="D21" s="5">
        <v>176</v>
      </c>
      <c r="E21" s="5">
        <v>10</v>
      </c>
      <c r="F21" s="5">
        <v>7</v>
      </c>
      <c r="G21" s="5">
        <v>304</v>
      </c>
      <c r="H21" s="5">
        <v>243</v>
      </c>
      <c r="I21" s="10">
        <f t="shared" si="4"/>
        <v>42.714285714285715</v>
      </c>
      <c r="J21" s="10">
        <f t="shared" si="5"/>
        <v>17.600000000000001</v>
      </c>
      <c r="K21" s="10">
        <f t="shared" si="6"/>
        <v>43.428571428571431</v>
      </c>
      <c r="L21" s="10">
        <f t="shared" si="22"/>
        <v>43</v>
      </c>
      <c r="M21" s="10">
        <f t="shared" si="8"/>
        <v>5.9013157894736841</v>
      </c>
      <c r="N21" s="10">
        <f t="shared" si="8"/>
        <v>4.3456790123456788</v>
      </c>
      <c r="O21" s="11">
        <v>1</v>
      </c>
      <c r="P21" s="11"/>
      <c r="Q21" s="11">
        <v>0</v>
      </c>
      <c r="R21" s="11">
        <v>0</v>
      </c>
      <c r="S21" s="11">
        <v>1</v>
      </c>
      <c r="T21" s="11"/>
      <c r="U21" s="5">
        <v>2</v>
      </c>
      <c r="V21" s="5">
        <v>0</v>
      </c>
      <c r="W21" s="5">
        <v>0</v>
      </c>
      <c r="X21" s="5">
        <v>0</v>
      </c>
      <c r="Y21" s="5">
        <v>1</v>
      </c>
      <c r="Z21" s="5">
        <v>0</v>
      </c>
      <c r="AA21" s="5">
        <v>1</v>
      </c>
      <c r="AB21" s="5">
        <v>0</v>
      </c>
      <c r="AC21" s="5">
        <f t="shared" si="18"/>
        <v>299</v>
      </c>
      <c r="AD21" s="5">
        <v>20</v>
      </c>
      <c r="AE21" s="16">
        <f t="shared" si="19"/>
        <v>0.26755852842809363</v>
      </c>
      <c r="AF21" s="5">
        <v>4</v>
      </c>
      <c r="AG21" s="12">
        <f t="shared" si="20"/>
        <v>8.0267558528428096E-2</v>
      </c>
      <c r="AH21" s="12">
        <f t="shared" si="21"/>
        <v>0.34782608695652173</v>
      </c>
    </row>
    <row r="22" spans="1:34" ht="14.5">
      <c r="A22" s="13"/>
      <c r="B22" s="15">
        <v>1</v>
      </c>
      <c r="C22" s="88">
        <v>287</v>
      </c>
      <c r="D22" s="5">
        <v>286</v>
      </c>
      <c r="E22" s="5">
        <v>7</v>
      </c>
      <c r="F22" s="5">
        <v>8</v>
      </c>
      <c r="G22" s="5">
        <v>300</v>
      </c>
      <c r="H22" s="5">
        <v>300</v>
      </c>
      <c r="I22" s="10">
        <f t="shared" si="4"/>
        <v>35.875</v>
      </c>
      <c r="J22" s="10">
        <f t="shared" si="5"/>
        <v>40.857142857142854</v>
      </c>
      <c r="K22" s="10">
        <f t="shared" si="6"/>
        <v>37.5</v>
      </c>
      <c r="L22" s="10">
        <f t="shared" si="22"/>
        <v>24.3</v>
      </c>
      <c r="M22" s="10">
        <f t="shared" si="8"/>
        <v>5.74</v>
      </c>
      <c r="N22" s="10">
        <f t="shared" si="8"/>
        <v>5.72</v>
      </c>
      <c r="O22" s="11"/>
      <c r="P22" s="11">
        <v>1</v>
      </c>
      <c r="Q22" s="11"/>
      <c r="R22" s="11"/>
      <c r="S22" s="11">
        <v>1</v>
      </c>
      <c r="T22" s="11"/>
      <c r="U22" s="5">
        <v>0</v>
      </c>
      <c r="V22" s="5">
        <v>0</v>
      </c>
      <c r="W22" s="5">
        <v>2</v>
      </c>
      <c r="X22" s="5">
        <v>3</v>
      </c>
      <c r="Y22" s="5">
        <v>0</v>
      </c>
      <c r="Z22" s="5">
        <v>1</v>
      </c>
      <c r="AA22" s="5">
        <v>2</v>
      </c>
      <c r="AB22" s="5">
        <v>1</v>
      </c>
      <c r="AC22" s="5">
        <f t="shared" si="18"/>
        <v>287</v>
      </c>
      <c r="AD22" s="5">
        <v>33</v>
      </c>
      <c r="AE22" s="16">
        <f t="shared" si="19"/>
        <v>0.45993031358885017</v>
      </c>
      <c r="AF22" s="5">
        <v>3</v>
      </c>
      <c r="AG22" s="12">
        <f t="shared" si="20"/>
        <v>6.2717770034843204E-2</v>
      </c>
      <c r="AH22" s="12">
        <f t="shared" si="21"/>
        <v>0.52264808362369342</v>
      </c>
    </row>
    <row r="23" spans="1:34">
      <c r="A23" s="29"/>
      <c r="B23" s="15">
        <v>1</v>
      </c>
      <c r="C23" s="5">
        <v>169</v>
      </c>
      <c r="D23" s="5">
        <v>167</v>
      </c>
      <c r="E23" s="5">
        <v>10</v>
      </c>
      <c r="F23" s="5">
        <v>4</v>
      </c>
      <c r="G23" s="5">
        <v>144</v>
      </c>
      <c r="H23" s="5">
        <v>259</v>
      </c>
      <c r="I23" s="10">
        <v>1</v>
      </c>
      <c r="J23" s="10">
        <f t="shared" si="5"/>
        <v>16.7</v>
      </c>
      <c r="K23" s="10">
        <f t="shared" si="6"/>
        <v>36</v>
      </c>
      <c r="L23" s="10">
        <f t="shared" si="22"/>
        <v>42.857142857142854</v>
      </c>
      <c r="M23" s="10">
        <f t="shared" si="8"/>
        <v>7.041666666666667</v>
      </c>
      <c r="N23" s="10">
        <f t="shared" si="8"/>
        <v>3.868725868725869</v>
      </c>
      <c r="O23" s="11"/>
      <c r="P23" s="11">
        <v>1</v>
      </c>
      <c r="Q23" s="11">
        <v>0</v>
      </c>
      <c r="R23" s="11">
        <v>0</v>
      </c>
      <c r="S23" s="11">
        <v>0</v>
      </c>
      <c r="T23" s="11"/>
      <c r="U23" s="5">
        <v>0</v>
      </c>
      <c r="V23" s="5">
        <v>0</v>
      </c>
      <c r="W23" s="5">
        <v>1</v>
      </c>
      <c r="X23" s="5">
        <v>0</v>
      </c>
      <c r="Y23" s="5">
        <v>0</v>
      </c>
      <c r="Z23" s="5">
        <v>0</v>
      </c>
      <c r="AA23" s="5">
        <v>2</v>
      </c>
      <c r="AB23" s="5">
        <v>0</v>
      </c>
      <c r="AC23" s="5">
        <f t="shared" si="18"/>
        <v>169</v>
      </c>
      <c r="AD23" s="5">
        <v>24</v>
      </c>
      <c r="AE23" s="16">
        <f t="shared" si="19"/>
        <v>0.56804733727810652</v>
      </c>
      <c r="AF23" s="5">
        <v>5</v>
      </c>
      <c r="AG23" s="12">
        <f t="shared" si="20"/>
        <v>0.17751479289940827</v>
      </c>
      <c r="AH23" s="12">
        <f t="shared" si="21"/>
        <v>0.74556213017751483</v>
      </c>
    </row>
    <row r="24" spans="1:34" ht="14.5">
      <c r="A24" s="13"/>
      <c r="B24" s="15">
        <v>1</v>
      </c>
      <c r="C24" s="88">
        <v>258</v>
      </c>
      <c r="D24" s="5">
        <v>257</v>
      </c>
      <c r="E24" s="5">
        <v>7</v>
      </c>
      <c r="F24" s="5">
        <v>7</v>
      </c>
      <c r="G24" s="5">
        <v>282</v>
      </c>
      <c r="H24" s="5">
        <v>301</v>
      </c>
      <c r="I24" s="10">
        <f t="shared" si="4"/>
        <v>36.857142857142854</v>
      </c>
      <c r="J24" s="10">
        <f t="shared" si="5"/>
        <v>36.714285714285715</v>
      </c>
      <c r="K24" s="10">
        <f t="shared" si="6"/>
        <v>40.285714285714285</v>
      </c>
      <c r="L24" s="10">
        <f t="shared" si="22"/>
        <v>25.9</v>
      </c>
      <c r="M24" s="10">
        <f t="shared" si="8"/>
        <v>5.4893617021276597</v>
      </c>
      <c r="N24" s="10">
        <f t="shared" si="8"/>
        <v>5.1229235880398676</v>
      </c>
      <c r="O24" s="11"/>
      <c r="P24" s="11">
        <v>1</v>
      </c>
      <c r="Q24" s="11">
        <v>0</v>
      </c>
      <c r="R24" s="11">
        <v>0</v>
      </c>
      <c r="S24" s="11">
        <v>1</v>
      </c>
      <c r="T24" s="11"/>
      <c r="U24" s="5">
        <v>0</v>
      </c>
      <c r="V24" s="5">
        <v>0</v>
      </c>
      <c r="W24" s="5">
        <v>1</v>
      </c>
      <c r="X24" s="5">
        <v>3</v>
      </c>
      <c r="Y24" s="5">
        <v>0</v>
      </c>
      <c r="Z24" s="5">
        <v>1</v>
      </c>
      <c r="AA24" s="5">
        <v>3</v>
      </c>
      <c r="AB24" s="5">
        <v>0</v>
      </c>
      <c r="AC24" s="5">
        <f t="shared" si="18"/>
        <v>258</v>
      </c>
      <c r="AD24" s="5">
        <v>29</v>
      </c>
      <c r="AE24" s="16">
        <f t="shared" si="19"/>
        <v>0.44961240310077522</v>
      </c>
      <c r="AF24" s="5">
        <v>3</v>
      </c>
      <c r="AG24" s="12">
        <f t="shared" si="20"/>
        <v>6.9767441860465115E-2</v>
      </c>
      <c r="AH24" s="12">
        <f t="shared" si="21"/>
        <v>0.51937984496124034</v>
      </c>
    </row>
    <row r="25" spans="1:34" ht="14.5">
      <c r="A25" s="13"/>
      <c r="B25" s="15">
        <v>1</v>
      </c>
      <c r="C25" s="5">
        <v>191</v>
      </c>
      <c r="D25" s="5">
        <v>240</v>
      </c>
      <c r="E25" s="5">
        <v>10</v>
      </c>
      <c r="F25" s="5">
        <v>3</v>
      </c>
      <c r="G25" s="5">
        <v>157</v>
      </c>
      <c r="H25" s="5">
        <v>277</v>
      </c>
      <c r="I25" s="10">
        <f t="shared" si="4"/>
        <v>63.666666666666664</v>
      </c>
      <c r="J25" s="10">
        <f t="shared" si="5"/>
        <v>24</v>
      </c>
      <c r="K25" s="10">
        <f t="shared" si="6"/>
        <v>52.333333333333336</v>
      </c>
      <c r="L25" s="10">
        <f>H25/E25</f>
        <v>27.7</v>
      </c>
      <c r="M25" s="10">
        <f t="shared" si="8"/>
        <v>7.2993630573248405</v>
      </c>
      <c r="N25" s="10">
        <f t="shared" si="8"/>
        <v>5.1985559566787005</v>
      </c>
      <c r="O25" s="11"/>
      <c r="P25" s="11">
        <v>1</v>
      </c>
      <c r="Q25" s="11">
        <v>0</v>
      </c>
      <c r="R25" s="11">
        <v>0</v>
      </c>
      <c r="S25" s="11">
        <v>0</v>
      </c>
      <c r="T25" s="11"/>
      <c r="U25" s="5">
        <v>0</v>
      </c>
      <c r="V25" s="5">
        <v>0</v>
      </c>
      <c r="W25" s="5">
        <v>1</v>
      </c>
      <c r="X25" s="5">
        <v>2</v>
      </c>
      <c r="Y25" s="5">
        <v>0</v>
      </c>
      <c r="Z25" s="5">
        <v>1</v>
      </c>
      <c r="AA25" s="5">
        <v>2</v>
      </c>
      <c r="AB25" s="5">
        <v>0</v>
      </c>
      <c r="AC25" s="5">
        <f t="shared" si="18"/>
        <v>191</v>
      </c>
      <c r="AD25" s="5">
        <v>18</v>
      </c>
      <c r="AE25" s="16">
        <f t="shared" si="19"/>
        <v>0.37696335078534032</v>
      </c>
      <c r="AF25" s="5">
        <v>5</v>
      </c>
      <c r="AG25" s="12">
        <f t="shared" si="20"/>
        <v>0.15706806282722513</v>
      </c>
      <c r="AH25" s="12">
        <f t="shared" si="21"/>
        <v>0.53403141361256545</v>
      </c>
    </row>
    <row r="26" spans="1:34" ht="14.5">
      <c r="A26" s="13"/>
      <c r="B26" s="9">
        <v>1</v>
      </c>
      <c r="C26" s="8">
        <v>197</v>
      </c>
      <c r="D26" s="8">
        <v>201</v>
      </c>
      <c r="E26" s="8">
        <v>4</v>
      </c>
      <c r="F26" s="8">
        <v>10</v>
      </c>
      <c r="G26" s="8">
        <v>283</v>
      </c>
      <c r="H26" s="8">
        <v>197</v>
      </c>
      <c r="I26" s="4">
        <f t="shared" si="4"/>
        <v>19.7</v>
      </c>
      <c r="J26" s="4">
        <f t="shared" si="5"/>
        <v>50.25</v>
      </c>
      <c r="K26" s="4">
        <f t="shared" si="6"/>
        <v>28.3</v>
      </c>
      <c r="L26" s="4">
        <f>H26/E26</f>
        <v>49.25</v>
      </c>
      <c r="M26" s="10">
        <f t="shared" si="8"/>
        <v>4.1766784452296823</v>
      </c>
      <c r="N26" s="10">
        <f t="shared" si="8"/>
        <v>6.1218274111675122</v>
      </c>
      <c r="O26" s="11"/>
      <c r="P26" s="11"/>
      <c r="Q26" s="28">
        <v>0</v>
      </c>
      <c r="R26" s="28">
        <v>0</v>
      </c>
      <c r="S26" s="28">
        <v>0</v>
      </c>
      <c r="T26" s="28"/>
      <c r="U26" s="8">
        <v>0</v>
      </c>
      <c r="V26" s="8">
        <v>0</v>
      </c>
      <c r="W26" s="8">
        <v>0</v>
      </c>
      <c r="X26" s="8">
        <v>1</v>
      </c>
      <c r="Y26" s="8">
        <v>1</v>
      </c>
      <c r="Z26" s="8">
        <v>0</v>
      </c>
      <c r="AA26" s="8">
        <v>0</v>
      </c>
      <c r="AB26" s="8">
        <v>2</v>
      </c>
      <c r="AC26" s="8">
        <f t="shared" si="18"/>
        <v>197</v>
      </c>
      <c r="AD26" s="8">
        <v>17</v>
      </c>
      <c r="AE26" s="12">
        <f t="shared" si="19"/>
        <v>0.34517766497461927</v>
      </c>
      <c r="AF26" s="8">
        <v>6</v>
      </c>
      <c r="AG26" s="12">
        <f t="shared" si="20"/>
        <v>0.18274111675126903</v>
      </c>
      <c r="AH26" s="12">
        <f t="shared" si="21"/>
        <v>0.52791878172588835</v>
      </c>
    </row>
    <row r="27" spans="1:34" ht="14.5">
      <c r="A27" s="13"/>
      <c r="B27" s="9"/>
      <c r="C27" s="8"/>
      <c r="D27" s="8"/>
      <c r="E27" s="8"/>
      <c r="F27" s="8"/>
      <c r="G27" s="8"/>
      <c r="H27" s="8"/>
      <c r="I27" s="4" t="e">
        <f t="shared" si="4"/>
        <v>#DIV/0!</v>
      </c>
      <c r="J27" s="4" t="e">
        <f t="shared" si="5"/>
        <v>#DIV/0!</v>
      </c>
      <c r="K27" s="4" t="e">
        <f t="shared" si="6"/>
        <v>#DIV/0!</v>
      </c>
      <c r="L27" s="4">
        <f>H25/E25</f>
        <v>27.7</v>
      </c>
      <c r="M27" s="10" t="e">
        <f t="shared" si="8"/>
        <v>#DIV/0!</v>
      </c>
      <c r="N27" s="10" t="e">
        <f t="shared" si="8"/>
        <v>#DIV/0!</v>
      </c>
      <c r="O27" s="11"/>
      <c r="P27" s="11"/>
      <c r="Q27" s="28"/>
      <c r="R27" s="28"/>
      <c r="S27" s="28"/>
      <c r="T27" s="28"/>
      <c r="U27" s="8"/>
      <c r="V27" s="8"/>
      <c r="W27" s="8"/>
      <c r="X27" s="8"/>
      <c r="Y27" s="8"/>
      <c r="Z27" s="8"/>
      <c r="AA27" s="8"/>
      <c r="AB27" s="8"/>
      <c r="AC27" s="8" t="e">
        <f t="shared" si="18"/>
        <v>#DIV/0!</v>
      </c>
      <c r="AD27" s="8"/>
      <c r="AE27" s="12" t="e">
        <f t="shared" si="19"/>
        <v>#DIV/0!</v>
      </c>
      <c r="AF27" s="8"/>
      <c r="AG27" s="12" t="e">
        <f t="shared" si="20"/>
        <v>#DIV/0!</v>
      </c>
      <c r="AH27" s="12" t="e">
        <f t="shared" si="21"/>
        <v>#DIV/0!</v>
      </c>
    </row>
    <row r="28" spans="1:34" ht="14.5">
      <c r="A28" s="13"/>
      <c r="B28" s="9"/>
      <c r="C28" s="8"/>
      <c r="D28" s="8"/>
      <c r="E28" s="8"/>
      <c r="F28" s="8"/>
      <c r="G28" s="8"/>
      <c r="H28" s="8"/>
      <c r="I28" s="4" t="e">
        <f t="shared" si="4"/>
        <v>#DIV/0!</v>
      </c>
      <c r="J28" s="4" t="e">
        <f t="shared" si="5"/>
        <v>#DIV/0!</v>
      </c>
      <c r="K28" s="4" t="e">
        <f t="shared" si="6"/>
        <v>#DIV/0!</v>
      </c>
      <c r="L28" s="4">
        <f>H26/E26</f>
        <v>49.25</v>
      </c>
      <c r="M28" s="10" t="e">
        <f t="shared" si="8"/>
        <v>#DIV/0!</v>
      </c>
      <c r="N28" s="10" t="e">
        <f t="shared" si="8"/>
        <v>#DIV/0!</v>
      </c>
      <c r="O28" s="11"/>
      <c r="P28" s="11"/>
      <c r="Q28" s="28"/>
      <c r="R28" s="28"/>
      <c r="S28" s="28"/>
      <c r="T28" s="28"/>
      <c r="U28" s="8"/>
      <c r="V28" s="8"/>
      <c r="W28" s="8"/>
      <c r="X28" s="8"/>
      <c r="Y28" s="8"/>
      <c r="Z28" s="8"/>
      <c r="AA28" s="8"/>
      <c r="AB28" s="8"/>
      <c r="AC28" s="8" t="e">
        <f t="shared" si="18"/>
        <v>#DIV/0!</v>
      </c>
      <c r="AD28" s="8"/>
      <c r="AE28" s="12" t="e">
        <f t="shared" si="19"/>
        <v>#DIV/0!</v>
      </c>
      <c r="AF28" s="8"/>
      <c r="AG28" s="12" t="e">
        <f t="shared" si="20"/>
        <v>#DIV/0!</v>
      </c>
      <c r="AH28" s="12" t="e">
        <f t="shared" si="3"/>
        <v>#DIV/0!</v>
      </c>
    </row>
    <row r="29" spans="1:34" ht="14.5">
      <c r="A29" s="13" t="s">
        <v>31</v>
      </c>
      <c r="B29" s="17">
        <f t="shared" ref="B29:H29" si="23">SUM(B18:B28)</f>
        <v>9</v>
      </c>
      <c r="C29" s="18">
        <f>SUM(C18:C28)</f>
        <v>2250</v>
      </c>
      <c r="D29" s="18">
        <f>SUM(D18:D28)</f>
        <v>2091</v>
      </c>
      <c r="E29" s="18">
        <f t="shared" si="23"/>
        <v>70</v>
      </c>
      <c r="F29" s="18">
        <f t="shared" si="23"/>
        <v>64</v>
      </c>
      <c r="G29" s="18">
        <f t="shared" si="23"/>
        <v>2324</v>
      </c>
      <c r="H29" s="18">
        <f t="shared" si="23"/>
        <v>2386</v>
      </c>
      <c r="I29" s="19">
        <f t="shared" si="4"/>
        <v>35.15625</v>
      </c>
      <c r="J29" s="19">
        <f t="shared" si="5"/>
        <v>29.87142857142857</v>
      </c>
      <c r="K29" s="19">
        <f t="shared" si="6"/>
        <v>36.3125</v>
      </c>
      <c r="L29" s="19">
        <f>H29/E29</f>
        <v>34.085714285714289</v>
      </c>
      <c r="M29" s="19">
        <f t="shared" si="8"/>
        <v>5.8089500860585197</v>
      </c>
      <c r="N29" s="19">
        <f t="shared" si="8"/>
        <v>5.2581726739312655</v>
      </c>
      <c r="O29" s="20">
        <f>SUM(O18:O28)</f>
        <v>2</v>
      </c>
      <c r="P29" s="20">
        <f>SUM(P18:P28)</f>
        <v>5</v>
      </c>
      <c r="Q29" s="20">
        <f t="shared" ref="Q29:AA29" si="24">SUM(Q18:Q28)</f>
        <v>0</v>
      </c>
      <c r="R29" s="20">
        <f t="shared" si="24"/>
        <v>1</v>
      </c>
      <c r="S29" s="20">
        <f>SUM(S18:S28)</f>
        <v>5</v>
      </c>
      <c r="T29" s="20">
        <f>SUM(T18:T28)</f>
        <v>1</v>
      </c>
      <c r="U29" s="18">
        <f t="shared" si="24"/>
        <v>4</v>
      </c>
      <c r="V29" s="18">
        <f t="shared" si="24"/>
        <v>0</v>
      </c>
      <c r="W29" s="18">
        <f t="shared" si="24"/>
        <v>7</v>
      </c>
      <c r="X29" s="18">
        <f t="shared" si="24"/>
        <v>13</v>
      </c>
      <c r="Y29" s="18">
        <f t="shared" si="24"/>
        <v>3</v>
      </c>
      <c r="Z29" s="18">
        <f t="shared" si="24"/>
        <v>4</v>
      </c>
      <c r="AA29" s="18">
        <f t="shared" si="24"/>
        <v>15</v>
      </c>
      <c r="AB29" s="18">
        <f>SUM(AB18:AB28)</f>
        <v>8</v>
      </c>
      <c r="AC29" s="17">
        <f t="shared" si="18"/>
        <v>250</v>
      </c>
      <c r="AD29" s="18">
        <f>SUM(AD18:AD28)</f>
        <v>216</v>
      </c>
      <c r="AE29" s="21">
        <f t="shared" si="19"/>
        <v>0.38400000000000001</v>
      </c>
      <c r="AF29" s="18">
        <f>SUM(AF18:AF28)</f>
        <v>47</v>
      </c>
      <c r="AG29" s="21">
        <f t="shared" si="20"/>
        <v>0.12533333333333332</v>
      </c>
      <c r="AH29" s="21">
        <f t="shared" si="3"/>
        <v>0.5093333333333333</v>
      </c>
    </row>
    <row r="30" spans="1:34" ht="14.5">
      <c r="A30" s="13"/>
      <c r="B30" s="30"/>
      <c r="C30" s="31"/>
      <c r="D30" s="31"/>
      <c r="E30" s="31"/>
      <c r="F30" s="31"/>
      <c r="G30" s="31"/>
      <c r="H30" s="31"/>
      <c r="I30" s="32"/>
      <c r="J30" s="32"/>
      <c r="K30" s="32"/>
      <c r="L30" s="32"/>
      <c r="M30" s="32"/>
      <c r="N30" s="32"/>
      <c r="O30" s="32"/>
      <c r="P30" s="32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0"/>
      <c r="AD30" s="31"/>
      <c r="AE30" s="33"/>
      <c r="AF30" s="31"/>
      <c r="AG30" s="33"/>
      <c r="AH30" s="33"/>
    </row>
    <row r="31" spans="1:34" ht="14.5">
      <c r="A31" s="34" t="s">
        <v>33</v>
      </c>
      <c r="B31" s="2" t="s">
        <v>1</v>
      </c>
      <c r="C31" s="3" t="s">
        <v>2</v>
      </c>
      <c r="D31" s="3" t="s">
        <v>2</v>
      </c>
      <c r="E31" s="35" t="s">
        <v>3</v>
      </c>
      <c r="F31" s="35" t="s">
        <v>4</v>
      </c>
      <c r="G31" s="3" t="s">
        <v>5</v>
      </c>
      <c r="H31" s="3" t="s">
        <v>5</v>
      </c>
      <c r="I31" s="3" t="s">
        <v>6</v>
      </c>
      <c r="J31" s="3" t="s">
        <v>6</v>
      </c>
      <c r="K31" s="3" t="s">
        <v>7</v>
      </c>
      <c r="L31" s="3" t="s">
        <v>7</v>
      </c>
      <c r="M31" s="3" t="s">
        <v>8</v>
      </c>
      <c r="N31" s="3" t="s">
        <v>8</v>
      </c>
      <c r="O31" s="3" t="s">
        <v>9</v>
      </c>
      <c r="P31" s="3" t="s">
        <v>10</v>
      </c>
      <c r="Q31" s="3" t="s">
        <v>11</v>
      </c>
      <c r="R31" s="3" t="s">
        <v>12</v>
      </c>
      <c r="S31" s="3" t="s">
        <v>13</v>
      </c>
      <c r="T31" s="3" t="s">
        <v>42</v>
      </c>
      <c r="U31" s="3">
        <v>100</v>
      </c>
      <c r="V31" s="3">
        <v>100</v>
      </c>
      <c r="W31" s="3">
        <v>50</v>
      </c>
      <c r="X31" s="3">
        <v>50</v>
      </c>
      <c r="Y31" s="3" t="s">
        <v>14</v>
      </c>
      <c r="Z31" s="3" t="s">
        <v>14</v>
      </c>
      <c r="AA31" s="3" t="s">
        <v>15</v>
      </c>
      <c r="AB31" s="3" t="s">
        <v>15</v>
      </c>
      <c r="AC31" s="3" t="s">
        <v>16</v>
      </c>
      <c r="AD31" s="2" t="s">
        <v>17</v>
      </c>
      <c r="AE31" s="2" t="s">
        <v>18</v>
      </c>
      <c r="AF31" s="2" t="s">
        <v>19</v>
      </c>
      <c r="AG31" s="2" t="s">
        <v>18</v>
      </c>
      <c r="AH31" s="2" t="s">
        <v>20</v>
      </c>
    </row>
    <row r="32" spans="1:34" ht="14.5">
      <c r="A32" s="34"/>
      <c r="B32" s="4"/>
      <c r="C32" s="3" t="s">
        <v>21</v>
      </c>
      <c r="D32" s="3" t="s">
        <v>22</v>
      </c>
      <c r="E32" s="36" t="s">
        <v>23</v>
      </c>
      <c r="F32" s="36" t="s">
        <v>24</v>
      </c>
      <c r="G32" s="3" t="s">
        <v>25</v>
      </c>
      <c r="H32" s="3" t="s">
        <v>26</v>
      </c>
      <c r="I32" s="3" t="s">
        <v>21</v>
      </c>
      <c r="J32" s="3" t="s">
        <v>22</v>
      </c>
      <c r="K32" s="3" t="s">
        <v>27</v>
      </c>
      <c r="L32" s="3" t="s">
        <v>28</v>
      </c>
      <c r="M32" s="3" t="s">
        <v>21</v>
      </c>
      <c r="N32" s="3" t="s">
        <v>22</v>
      </c>
      <c r="O32" s="3"/>
      <c r="P32" s="3"/>
      <c r="Q32" s="2"/>
      <c r="R32" s="2"/>
      <c r="S32" s="2"/>
      <c r="T32" s="2"/>
      <c r="U32" s="2" t="s">
        <v>29</v>
      </c>
      <c r="V32" s="2" t="s">
        <v>30</v>
      </c>
      <c r="W32" s="6" t="s">
        <v>29</v>
      </c>
      <c r="X32" s="6" t="s">
        <v>30</v>
      </c>
      <c r="Y32" s="6" t="s">
        <v>29</v>
      </c>
      <c r="Z32" s="6" t="s">
        <v>30</v>
      </c>
      <c r="AA32" s="6" t="s">
        <v>29</v>
      </c>
      <c r="AB32" s="6" t="s">
        <v>30</v>
      </c>
      <c r="AC32" s="37"/>
      <c r="AD32" s="8"/>
      <c r="AE32" s="8"/>
      <c r="AF32" s="37"/>
      <c r="AG32" s="37"/>
      <c r="AH32" s="37"/>
    </row>
    <row r="33" spans="1:34" ht="14.5">
      <c r="A33" s="34"/>
      <c r="B33" s="15">
        <v>1</v>
      </c>
      <c r="C33" s="86">
        <v>267</v>
      </c>
      <c r="D33" s="5">
        <v>263</v>
      </c>
      <c r="E33" s="5">
        <v>8</v>
      </c>
      <c r="F33" s="5">
        <v>5</v>
      </c>
      <c r="G33" s="5">
        <v>300</v>
      </c>
      <c r="H33" s="5">
        <v>301</v>
      </c>
      <c r="I33" s="10">
        <f>C33/F33</f>
        <v>53.4</v>
      </c>
      <c r="J33" s="10">
        <f>D33/E33</f>
        <v>32.875</v>
      </c>
      <c r="K33" s="10">
        <f>G33/F33</f>
        <v>60</v>
      </c>
      <c r="L33" s="10">
        <f t="shared" ref="L33:L42" si="25">H33/E33</f>
        <v>37.625</v>
      </c>
      <c r="M33" s="10">
        <f t="shared" ref="M33:N34" si="26">C33/(G33/6)</f>
        <v>5.34</v>
      </c>
      <c r="N33" s="10">
        <f t="shared" si="26"/>
        <v>5.2425249169435215</v>
      </c>
      <c r="O33" s="11"/>
      <c r="P33" s="11">
        <v>1</v>
      </c>
      <c r="Q33" s="28">
        <v>0</v>
      </c>
      <c r="R33" s="28">
        <v>0</v>
      </c>
      <c r="S33" s="28">
        <v>1</v>
      </c>
      <c r="T33" s="28"/>
      <c r="U33" s="8">
        <v>1</v>
      </c>
      <c r="V33" s="5">
        <v>0</v>
      </c>
      <c r="W33" s="5">
        <v>2</v>
      </c>
      <c r="X33" s="5">
        <v>0</v>
      </c>
      <c r="Y33" s="5">
        <v>1</v>
      </c>
      <c r="Z33" s="8">
        <v>0</v>
      </c>
      <c r="AA33" s="5">
        <v>0</v>
      </c>
      <c r="AB33" s="5">
        <v>1</v>
      </c>
      <c r="AC33" s="8">
        <f>C33/B33</f>
        <v>267</v>
      </c>
      <c r="AD33" s="69">
        <v>26</v>
      </c>
      <c r="AE33" s="12">
        <f>AD33*4/C33</f>
        <v>0.38951310861423222</v>
      </c>
      <c r="AF33" s="8">
        <v>3</v>
      </c>
      <c r="AG33" s="12">
        <f>AF33*6/C33</f>
        <v>6.741573033707865E-2</v>
      </c>
      <c r="AH33" s="12">
        <f>AE33+AG33</f>
        <v>0.45692883895131087</v>
      </c>
    </row>
    <row r="34" spans="1:34" ht="14.5">
      <c r="A34" s="34"/>
      <c r="B34" s="15">
        <v>1</v>
      </c>
      <c r="C34" s="5">
        <v>249</v>
      </c>
      <c r="D34" s="5">
        <v>334</v>
      </c>
      <c r="E34" s="5">
        <v>8</v>
      </c>
      <c r="F34" s="5">
        <v>10</v>
      </c>
      <c r="G34" s="5">
        <v>262</v>
      </c>
      <c r="H34" s="5">
        <v>301</v>
      </c>
      <c r="I34" s="10">
        <f t="shared" si="4"/>
        <v>24.9</v>
      </c>
      <c r="J34" s="10">
        <f t="shared" si="5"/>
        <v>41.75</v>
      </c>
      <c r="K34" s="10">
        <f t="shared" si="6"/>
        <v>26.2</v>
      </c>
      <c r="L34" s="10">
        <f t="shared" si="25"/>
        <v>37.625</v>
      </c>
      <c r="M34" s="10">
        <f t="shared" si="26"/>
        <v>5.7022900763358786</v>
      </c>
      <c r="N34" s="10">
        <f t="shared" si="8"/>
        <v>6.6578073089701002</v>
      </c>
      <c r="O34" s="11"/>
      <c r="P34" s="11"/>
      <c r="Q34" s="28">
        <v>0</v>
      </c>
      <c r="R34" s="28">
        <v>0</v>
      </c>
      <c r="S34" s="28">
        <v>0</v>
      </c>
      <c r="T34" s="28">
        <v>1</v>
      </c>
      <c r="U34" s="8">
        <v>0</v>
      </c>
      <c r="V34" s="5">
        <v>1</v>
      </c>
      <c r="W34" s="5">
        <v>1</v>
      </c>
      <c r="X34" s="5">
        <v>1</v>
      </c>
      <c r="Y34" s="5">
        <v>0</v>
      </c>
      <c r="Z34" s="5">
        <v>1</v>
      </c>
      <c r="AA34" s="5">
        <v>2</v>
      </c>
      <c r="AB34" s="5">
        <v>1</v>
      </c>
      <c r="AC34" s="8">
        <f t="shared" ref="AC34:AC42" si="27">C34/B34</f>
        <v>249</v>
      </c>
      <c r="AD34" s="69">
        <v>17</v>
      </c>
      <c r="AE34" s="12">
        <f t="shared" ref="AE34:AE43" si="28">AD34*4/C34</f>
        <v>0.27309236947791166</v>
      </c>
      <c r="AF34" s="8">
        <v>9</v>
      </c>
      <c r="AG34" s="12">
        <f t="shared" ref="AG34:AG43" si="29">AF34*6/C34</f>
        <v>0.21686746987951808</v>
      </c>
      <c r="AH34" s="12">
        <f t="shared" ref="AH34:AH42" si="30">AE34+AG34</f>
        <v>0.48995983935742971</v>
      </c>
    </row>
    <row r="35" spans="1:34" ht="14.5">
      <c r="A35" s="34"/>
      <c r="B35" s="15">
        <v>1</v>
      </c>
      <c r="C35" s="86">
        <v>274</v>
      </c>
      <c r="D35" s="5">
        <v>231</v>
      </c>
      <c r="E35" s="5">
        <v>10</v>
      </c>
      <c r="F35" s="5">
        <v>10</v>
      </c>
      <c r="G35" s="5">
        <v>301</v>
      </c>
      <c r="H35" s="5">
        <v>279</v>
      </c>
      <c r="I35" s="10">
        <f t="shared" si="4"/>
        <v>27.4</v>
      </c>
      <c r="J35" s="10">
        <f t="shared" si="5"/>
        <v>23.1</v>
      </c>
      <c r="K35" s="10">
        <f t="shared" si="6"/>
        <v>30.1</v>
      </c>
      <c r="L35" s="10">
        <f t="shared" si="25"/>
        <v>27.9</v>
      </c>
      <c r="M35" s="10">
        <f t="shared" si="8"/>
        <v>5.4617940199335555</v>
      </c>
      <c r="N35" s="10">
        <f t="shared" si="8"/>
        <v>4.967741935483871</v>
      </c>
      <c r="O35" s="11">
        <v>1</v>
      </c>
      <c r="P35" s="11"/>
      <c r="Q35" s="11">
        <v>0</v>
      </c>
      <c r="R35" s="11">
        <v>0</v>
      </c>
      <c r="S35" s="11">
        <v>1</v>
      </c>
      <c r="T35" s="11"/>
      <c r="U35" s="5">
        <v>0</v>
      </c>
      <c r="V35" s="5">
        <v>1</v>
      </c>
      <c r="W35" s="5">
        <v>1</v>
      </c>
      <c r="X35" s="5">
        <v>1</v>
      </c>
      <c r="Y35" s="5">
        <v>0</v>
      </c>
      <c r="Z35" s="5">
        <v>1</v>
      </c>
      <c r="AA35" s="5">
        <v>2</v>
      </c>
      <c r="AB35" s="5">
        <v>0</v>
      </c>
      <c r="AC35" s="5">
        <f t="shared" si="27"/>
        <v>274</v>
      </c>
      <c r="AD35" s="5">
        <v>17</v>
      </c>
      <c r="AE35" s="16">
        <f t="shared" si="28"/>
        <v>0.24817518248175183</v>
      </c>
      <c r="AF35" s="5">
        <v>8</v>
      </c>
      <c r="AG35" s="12">
        <f t="shared" si="29"/>
        <v>0.17518248175182483</v>
      </c>
      <c r="AH35" s="12">
        <f t="shared" si="30"/>
        <v>0.42335766423357668</v>
      </c>
    </row>
    <row r="36" spans="1:34" ht="14.5">
      <c r="A36" s="34"/>
      <c r="B36" s="15">
        <v>1</v>
      </c>
      <c r="C36" s="88">
        <v>324</v>
      </c>
      <c r="D36" s="5">
        <v>320</v>
      </c>
      <c r="E36" s="5">
        <v>9</v>
      </c>
      <c r="F36" s="5">
        <v>6</v>
      </c>
      <c r="G36" s="5">
        <v>287</v>
      </c>
      <c r="H36" s="5">
        <v>303</v>
      </c>
      <c r="I36" s="10">
        <f t="shared" si="4"/>
        <v>54</v>
      </c>
      <c r="J36" s="10">
        <f t="shared" si="5"/>
        <v>35.555555555555557</v>
      </c>
      <c r="K36" s="10">
        <f t="shared" si="6"/>
        <v>47.833333333333336</v>
      </c>
      <c r="L36" s="10">
        <f t="shared" si="25"/>
        <v>33.666666666666664</v>
      </c>
      <c r="M36" s="10">
        <f t="shared" si="8"/>
        <v>6.7735191637630656</v>
      </c>
      <c r="N36" s="10">
        <f t="shared" si="8"/>
        <v>6.3366336633663369</v>
      </c>
      <c r="O36" s="11"/>
      <c r="P36" s="11">
        <v>1</v>
      </c>
      <c r="Q36" s="11">
        <v>0</v>
      </c>
      <c r="R36" s="11">
        <v>1</v>
      </c>
      <c r="S36" s="11">
        <v>1</v>
      </c>
      <c r="T36" s="11"/>
      <c r="U36" s="5">
        <v>1</v>
      </c>
      <c r="V36" s="5">
        <v>0</v>
      </c>
      <c r="W36" s="5">
        <v>1</v>
      </c>
      <c r="X36" s="5">
        <v>3</v>
      </c>
      <c r="Y36" s="5">
        <v>2</v>
      </c>
      <c r="Z36" s="5">
        <v>0</v>
      </c>
      <c r="AA36" s="5">
        <v>0</v>
      </c>
      <c r="AB36" s="5">
        <v>3</v>
      </c>
      <c r="AC36" s="5">
        <f t="shared" si="27"/>
        <v>324</v>
      </c>
      <c r="AD36" s="5">
        <v>29</v>
      </c>
      <c r="AE36" s="16">
        <f t="shared" si="28"/>
        <v>0.35802469135802467</v>
      </c>
      <c r="AF36" s="5">
        <v>11</v>
      </c>
      <c r="AG36" s="12">
        <f t="shared" si="29"/>
        <v>0.20370370370370369</v>
      </c>
      <c r="AH36" s="12">
        <f t="shared" si="30"/>
        <v>0.56172839506172834</v>
      </c>
    </row>
    <row r="37" spans="1:34" ht="14.5">
      <c r="A37" s="34"/>
      <c r="B37" s="15">
        <v>1</v>
      </c>
      <c r="C37" s="5">
        <v>217</v>
      </c>
      <c r="D37" s="5">
        <v>299</v>
      </c>
      <c r="E37" s="5">
        <v>8</v>
      </c>
      <c r="F37" s="5">
        <v>10</v>
      </c>
      <c r="G37" s="5">
        <v>269</v>
      </c>
      <c r="H37" s="5">
        <v>301</v>
      </c>
      <c r="I37" s="10">
        <f t="shared" si="4"/>
        <v>21.7</v>
      </c>
      <c r="J37" s="10">
        <f t="shared" si="5"/>
        <v>37.375</v>
      </c>
      <c r="K37" s="10">
        <f t="shared" si="6"/>
        <v>26.9</v>
      </c>
      <c r="L37" s="10">
        <f t="shared" si="25"/>
        <v>37.625</v>
      </c>
      <c r="M37" s="10">
        <f t="shared" si="8"/>
        <v>4.8401486988847582</v>
      </c>
      <c r="N37" s="10">
        <f t="shared" si="8"/>
        <v>5.9601328903654487</v>
      </c>
      <c r="O37" s="11"/>
      <c r="P37" s="11"/>
      <c r="Q37" s="11">
        <v>0</v>
      </c>
      <c r="R37" s="11">
        <v>0</v>
      </c>
      <c r="S37" s="11">
        <v>0</v>
      </c>
      <c r="T37" s="11">
        <v>1</v>
      </c>
      <c r="U37" s="5">
        <v>0</v>
      </c>
      <c r="V37" s="5">
        <v>0</v>
      </c>
      <c r="W37" s="5">
        <v>1</v>
      </c>
      <c r="X37" s="5">
        <v>1</v>
      </c>
      <c r="Y37" s="5">
        <v>0</v>
      </c>
      <c r="Z37" s="5">
        <v>0</v>
      </c>
      <c r="AA37" s="5">
        <v>1</v>
      </c>
      <c r="AB37" s="5">
        <v>2</v>
      </c>
      <c r="AC37" s="5">
        <f t="shared" si="27"/>
        <v>217</v>
      </c>
      <c r="AD37" s="5">
        <v>17</v>
      </c>
      <c r="AE37" s="16">
        <f t="shared" si="28"/>
        <v>0.31336405529953915</v>
      </c>
      <c r="AF37" s="5">
        <v>4</v>
      </c>
      <c r="AG37" s="12">
        <f t="shared" si="29"/>
        <v>0.11059907834101383</v>
      </c>
      <c r="AH37" s="12">
        <f t="shared" si="30"/>
        <v>0.42396313364055299</v>
      </c>
    </row>
    <row r="38" spans="1:34" ht="14.5">
      <c r="A38" s="78" t="s">
        <v>41</v>
      </c>
      <c r="B38" s="15">
        <v>1</v>
      </c>
      <c r="C38" s="5">
        <v>247</v>
      </c>
      <c r="D38" s="5" t="s">
        <v>40</v>
      </c>
      <c r="E38" s="5" t="s">
        <v>40</v>
      </c>
      <c r="F38" s="5">
        <v>5</v>
      </c>
      <c r="G38" s="5">
        <v>205</v>
      </c>
      <c r="H38" s="5" t="s">
        <v>40</v>
      </c>
      <c r="I38" s="10">
        <f t="shared" si="4"/>
        <v>49.4</v>
      </c>
      <c r="J38" s="10" t="e">
        <f t="shared" si="5"/>
        <v>#VALUE!</v>
      </c>
      <c r="K38" s="10">
        <f t="shared" si="6"/>
        <v>41</v>
      </c>
      <c r="L38" s="10" t="e">
        <f t="shared" si="25"/>
        <v>#VALUE!</v>
      </c>
      <c r="M38" s="10">
        <f t="shared" si="8"/>
        <v>7.229268292682927</v>
      </c>
      <c r="N38" s="10" t="e">
        <f t="shared" si="8"/>
        <v>#VALUE!</v>
      </c>
      <c r="O38" s="11"/>
      <c r="P38" s="11"/>
      <c r="Q38" s="11">
        <v>0</v>
      </c>
      <c r="R38" s="11">
        <v>0</v>
      </c>
      <c r="S38" s="11">
        <v>0</v>
      </c>
      <c r="T38" s="11"/>
      <c r="U38" s="5">
        <v>0</v>
      </c>
      <c r="V38" s="5">
        <v>0</v>
      </c>
      <c r="W38" s="5">
        <v>2</v>
      </c>
      <c r="X38" s="5"/>
      <c r="Y38" s="5">
        <v>0</v>
      </c>
      <c r="Z38" s="5">
        <v>0</v>
      </c>
      <c r="AA38" s="5">
        <v>1</v>
      </c>
      <c r="AB38" s="5">
        <v>0</v>
      </c>
      <c r="AC38" s="5">
        <f t="shared" si="27"/>
        <v>247</v>
      </c>
      <c r="AD38" s="5">
        <v>25</v>
      </c>
      <c r="AE38" s="16">
        <f t="shared" si="28"/>
        <v>0.40485829959514169</v>
      </c>
      <c r="AF38" s="5">
        <v>3</v>
      </c>
      <c r="AG38" s="12">
        <f t="shared" si="29"/>
        <v>7.28744939271255E-2</v>
      </c>
      <c r="AH38" s="12">
        <f t="shared" si="30"/>
        <v>0.47773279352226716</v>
      </c>
    </row>
    <row r="39" spans="1:34" ht="14.5">
      <c r="A39" s="34"/>
      <c r="B39" s="9">
        <v>1</v>
      </c>
      <c r="C39" s="86">
        <v>341</v>
      </c>
      <c r="D39" s="8">
        <v>275</v>
      </c>
      <c r="E39" s="8">
        <v>10</v>
      </c>
      <c r="F39" s="8">
        <v>8</v>
      </c>
      <c r="G39" s="8">
        <v>300</v>
      </c>
      <c r="H39" s="8">
        <v>291</v>
      </c>
      <c r="I39" s="4">
        <f t="shared" si="4"/>
        <v>42.625</v>
      </c>
      <c r="J39" s="4">
        <f t="shared" si="5"/>
        <v>27.5</v>
      </c>
      <c r="K39" s="4">
        <f t="shared" si="6"/>
        <v>37.5</v>
      </c>
      <c r="L39" s="4">
        <f t="shared" si="25"/>
        <v>29.1</v>
      </c>
      <c r="M39" s="10">
        <f t="shared" si="8"/>
        <v>6.82</v>
      </c>
      <c r="N39" s="10">
        <f t="shared" si="8"/>
        <v>5.6701030927835054</v>
      </c>
      <c r="O39" s="11">
        <v>1</v>
      </c>
      <c r="P39" s="11"/>
      <c r="Q39" s="28">
        <v>0</v>
      </c>
      <c r="R39" s="28">
        <v>1</v>
      </c>
      <c r="S39" s="28">
        <v>1</v>
      </c>
      <c r="T39" s="28"/>
      <c r="U39" s="8">
        <v>1</v>
      </c>
      <c r="V39" s="8">
        <v>0</v>
      </c>
      <c r="W39" s="8">
        <v>1</v>
      </c>
      <c r="X39" s="8">
        <v>1</v>
      </c>
      <c r="Y39" s="5">
        <v>1</v>
      </c>
      <c r="Z39" s="5">
        <v>0</v>
      </c>
      <c r="AA39" s="5">
        <v>0</v>
      </c>
      <c r="AB39" s="5">
        <v>2</v>
      </c>
      <c r="AC39" s="8">
        <f t="shared" si="27"/>
        <v>341</v>
      </c>
      <c r="AD39" s="8">
        <v>24</v>
      </c>
      <c r="AE39" s="12">
        <f t="shared" si="28"/>
        <v>0.28152492668621704</v>
      </c>
      <c r="AF39" s="8">
        <v>16</v>
      </c>
      <c r="AG39" s="12">
        <f t="shared" si="29"/>
        <v>0.28152492668621704</v>
      </c>
      <c r="AH39" s="12">
        <f t="shared" si="30"/>
        <v>0.56304985337243407</v>
      </c>
    </row>
    <row r="40" spans="1:34" ht="14.5">
      <c r="A40" s="34"/>
      <c r="B40" s="9">
        <v>1</v>
      </c>
      <c r="C40" s="8">
        <v>119</v>
      </c>
      <c r="D40" s="8">
        <v>287</v>
      </c>
      <c r="E40" s="8">
        <v>10</v>
      </c>
      <c r="F40" s="8">
        <v>10</v>
      </c>
      <c r="G40" s="8">
        <v>189</v>
      </c>
      <c r="H40" s="8">
        <v>297</v>
      </c>
      <c r="I40" s="4">
        <f t="shared" si="4"/>
        <v>11.9</v>
      </c>
      <c r="J40" s="4">
        <f t="shared" si="5"/>
        <v>28.7</v>
      </c>
      <c r="K40" s="4">
        <f t="shared" si="6"/>
        <v>18.899999999999999</v>
      </c>
      <c r="L40" s="4">
        <f t="shared" si="25"/>
        <v>29.7</v>
      </c>
      <c r="M40" s="10">
        <f t="shared" si="8"/>
        <v>3.7777777777777777</v>
      </c>
      <c r="N40" s="10">
        <f t="shared" si="8"/>
        <v>5.7979797979797976</v>
      </c>
      <c r="O40" s="11"/>
      <c r="P40" s="11"/>
      <c r="Q40" s="28">
        <v>0</v>
      </c>
      <c r="R40" s="28">
        <v>0</v>
      </c>
      <c r="S40" s="28">
        <v>0</v>
      </c>
      <c r="T40" s="28"/>
      <c r="U40" s="8">
        <v>0</v>
      </c>
      <c r="V40" s="8">
        <v>1</v>
      </c>
      <c r="W40" s="8">
        <v>0</v>
      </c>
      <c r="X40" s="8">
        <v>1</v>
      </c>
      <c r="Y40" s="5">
        <v>0</v>
      </c>
      <c r="Z40" s="5">
        <v>1</v>
      </c>
      <c r="AA40" s="5">
        <v>0</v>
      </c>
      <c r="AB40" s="5">
        <v>1</v>
      </c>
      <c r="AC40" s="8">
        <f t="shared" si="27"/>
        <v>119</v>
      </c>
      <c r="AD40" s="8">
        <v>9</v>
      </c>
      <c r="AE40" s="12">
        <f t="shared" si="28"/>
        <v>0.30252100840336132</v>
      </c>
      <c r="AF40" s="8">
        <v>4</v>
      </c>
      <c r="AG40" s="12">
        <f t="shared" si="29"/>
        <v>0.20168067226890757</v>
      </c>
      <c r="AH40" s="12">
        <f t="shared" si="30"/>
        <v>0.50420168067226889</v>
      </c>
    </row>
    <row r="41" spans="1:34" ht="14.5">
      <c r="A41" s="34"/>
      <c r="B41" s="9"/>
      <c r="C41" s="8"/>
      <c r="D41" s="8"/>
      <c r="E41" s="8"/>
      <c r="F41" s="8"/>
      <c r="G41" s="8"/>
      <c r="H41" s="8"/>
      <c r="I41" s="4" t="e">
        <f t="shared" si="4"/>
        <v>#DIV/0!</v>
      </c>
      <c r="J41" s="4" t="e">
        <f t="shared" si="5"/>
        <v>#DIV/0!</v>
      </c>
      <c r="K41" s="4" t="e">
        <f t="shared" si="6"/>
        <v>#DIV/0!</v>
      </c>
      <c r="L41" s="4" t="e">
        <f t="shared" si="25"/>
        <v>#DIV/0!</v>
      </c>
      <c r="M41" s="10" t="e">
        <f t="shared" si="8"/>
        <v>#DIV/0!</v>
      </c>
      <c r="N41" s="4" t="e">
        <f>J41/G41</f>
        <v>#DIV/0!</v>
      </c>
      <c r="O41" s="28"/>
      <c r="P41" s="28"/>
      <c r="Q41" s="28"/>
      <c r="R41" s="28"/>
      <c r="S41" s="28"/>
      <c r="T41" s="28"/>
      <c r="U41" s="8"/>
      <c r="V41" s="8"/>
      <c r="W41" s="8"/>
      <c r="X41" s="8"/>
      <c r="Y41" s="5"/>
      <c r="Z41" s="5"/>
      <c r="AA41" s="5"/>
      <c r="AB41" s="5"/>
      <c r="AC41" s="8" t="e">
        <f t="shared" si="27"/>
        <v>#DIV/0!</v>
      </c>
      <c r="AD41" s="8"/>
      <c r="AE41" s="12" t="e">
        <f t="shared" si="28"/>
        <v>#DIV/0!</v>
      </c>
      <c r="AF41" s="8"/>
      <c r="AG41" s="12" t="e">
        <f t="shared" si="29"/>
        <v>#DIV/0!</v>
      </c>
      <c r="AH41" s="12" t="e">
        <f t="shared" si="30"/>
        <v>#DIV/0!</v>
      </c>
    </row>
    <row r="42" spans="1:34" ht="14.5">
      <c r="A42" s="34"/>
      <c r="B42" s="9"/>
      <c r="C42" s="8"/>
      <c r="D42" s="8"/>
      <c r="E42" s="8"/>
      <c r="F42" s="8"/>
      <c r="G42" s="8"/>
      <c r="H42" s="8"/>
      <c r="I42" s="4" t="e">
        <f t="shared" si="4"/>
        <v>#DIV/0!</v>
      </c>
      <c r="J42" s="4" t="e">
        <f t="shared" si="5"/>
        <v>#DIV/0!</v>
      </c>
      <c r="K42" s="4" t="e">
        <f t="shared" si="6"/>
        <v>#DIV/0!</v>
      </c>
      <c r="L42" s="4" t="e">
        <f t="shared" si="25"/>
        <v>#DIV/0!</v>
      </c>
      <c r="M42" s="10" t="e">
        <f t="shared" si="8"/>
        <v>#DIV/0!</v>
      </c>
      <c r="N42" s="4" t="e">
        <f>J42/G42</f>
        <v>#DIV/0!</v>
      </c>
      <c r="O42" s="28"/>
      <c r="P42" s="28"/>
      <c r="Q42" s="28"/>
      <c r="R42" s="28"/>
      <c r="S42" s="28"/>
      <c r="T42" s="28"/>
      <c r="U42" s="8"/>
      <c r="V42" s="8"/>
      <c r="W42" s="8"/>
      <c r="X42" s="8"/>
      <c r="Y42" s="5"/>
      <c r="Z42" s="5"/>
      <c r="AA42" s="5"/>
      <c r="AB42" s="5"/>
      <c r="AC42" s="8" t="e">
        <f t="shared" si="27"/>
        <v>#DIV/0!</v>
      </c>
      <c r="AD42" s="8"/>
      <c r="AE42" s="12" t="e">
        <f t="shared" si="28"/>
        <v>#DIV/0!</v>
      </c>
      <c r="AF42" s="8"/>
      <c r="AG42" s="12" t="e">
        <f t="shared" si="29"/>
        <v>#DIV/0!</v>
      </c>
      <c r="AH42" s="12" t="e">
        <f t="shared" si="30"/>
        <v>#DIV/0!</v>
      </c>
    </row>
    <row r="43" spans="1:34" ht="14.5">
      <c r="A43" s="34" t="s">
        <v>31</v>
      </c>
      <c r="B43" s="17">
        <f t="shared" ref="B43" si="31">SUM(B33:B42)</f>
        <v>8</v>
      </c>
      <c r="C43" s="18">
        <f t="shared" ref="C43:H43" si="32">SUM(C33:C42)</f>
        <v>2038</v>
      </c>
      <c r="D43" s="18">
        <f t="shared" si="32"/>
        <v>2009</v>
      </c>
      <c r="E43" s="18">
        <f t="shared" si="32"/>
        <v>63</v>
      </c>
      <c r="F43" s="18">
        <f t="shared" si="32"/>
        <v>64</v>
      </c>
      <c r="G43" s="18">
        <f t="shared" si="32"/>
        <v>2113</v>
      </c>
      <c r="H43" s="18">
        <f t="shared" si="32"/>
        <v>2073</v>
      </c>
      <c r="I43" s="19">
        <f t="shared" si="4"/>
        <v>31.84375</v>
      </c>
      <c r="J43" s="19">
        <f t="shared" si="5"/>
        <v>31.888888888888889</v>
      </c>
      <c r="K43" s="19">
        <f t="shared" si="6"/>
        <v>33.015625</v>
      </c>
      <c r="L43" s="19">
        <f>H43/E43</f>
        <v>32.904761904761905</v>
      </c>
      <c r="M43" s="19">
        <f t="shared" ref="M43:N85" si="33">C43/(G43/6)</f>
        <v>5.7870326549929008</v>
      </c>
      <c r="N43" s="19">
        <f t="shared" si="33"/>
        <v>5.8147612156295221</v>
      </c>
      <c r="O43" s="20">
        <f t="shared" ref="O43:R43" si="34">SUM(O33:O42)</f>
        <v>2</v>
      </c>
      <c r="P43" s="20">
        <f t="shared" si="34"/>
        <v>2</v>
      </c>
      <c r="Q43" s="20">
        <f t="shared" si="34"/>
        <v>0</v>
      </c>
      <c r="R43" s="20">
        <f t="shared" si="34"/>
        <v>2</v>
      </c>
      <c r="S43" s="20">
        <f t="shared" ref="S43:AB43" si="35">SUM(S33:S42)</f>
        <v>4</v>
      </c>
      <c r="T43" s="20">
        <f>SUM(T32:T42)</f>
        <v>2</v>
      </c>
      <c r="U43" s="18">
        <f t="shared" si="35"/>
        <v>3</v>
      </c>
      <c r="V43" s="18">
        <f t="shared" si="35"/>
        <v>3</v>
      </c>
      <c r="W43" s="18">
        <f t="shared" si="35"/>
        <v>9</v>
      </c>
      <c r="X43" s="18">
        <f t="shared" si="35"/>
        <v>8</v>
      </c>
      <c r="Y43" s="18">
        <f t="shared" si="35"/>
        <v>4</v>
      </c>
      <c r="Z43" s="18">
        <f t="shared" si="35"/>
        <v>3</v>
      </c>
      <c r="AA43" s="18">
        <f t="shared" si="35"/>
        <v>6</v>
      </c>
      <c r="AB43" s="18">
        <f t="shared" si="35"/>
        <v>10</v>
      </c>
      <c r="AC43" s="17">
        <f t="shared" si="18"/>
        <v>254.75</v>
      </c>
      <c r="AD43" s="18">
        <f>SUM(AD33:AD42)</f>
        <v>164</v>
      </c>
      <c r="AE43" s="21">
        <f t="shared" si="28"/>
        <v>0.32188420019627084</v>
      </c>
      <c r="AF43" s="18">
        <f>SUM(AF33:AF42)</f>
        <v>58</v>
      </c>
      <c r="AG43" s="21">
        <f t="shared" si="29"/>
        <v>0.17075564278704614</v>
      </c>
      <c r="AH43" s="21">
        <f t="shared" si="3"/>
        <v>0.49263984298331698</v>
      </c>
    </row>
    <row r="44" spans="1:34" ht="14.5">
      <c r="A44" s="34"/>
      <c r="B44" s="30"/>
      <c r="C44" s="31"/>
      <c r="D44" s="31"/>
      <c r="E44" s="31"/>
      <c r="F44" s="31"/>
      <c r="G44" s="31"/>
      <c r="H44" s="31"/>
      <c r="I44" s="32"/>
      <c r="J44" s="32"/>
      <c r="K44" s="32"/>
      <c r="L44" s="32"/>
      <c r="M44" s="32"/>
      <c r="N44" s="32"/>
      <c r="O44" s="32"/>
      <c r="P44" s="32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0"/>
      <c r="AD44" s="31"/>
      <c r="AE44" s="33"/>
      <c r="AF44" s="31"/>
      <c r="AG44" s="33"/>
      <c r="AH44" s="33"/>
    </row>
    <row r="45" spans="1:34" ht="15.5">
      <c r="A45" s="1" t="s">
        <v>34</v>
      </c>
      <c r="B45" s="2" t="s">
        <v>1</v>
      </c>
      <c r="C45" s="2" t="s">
        <v>2</v>
      </c>
      <c r="D45" s="2" t="s">
        <v>2</v>
      </c>
      <c r="E45" s="38" t="s">
        <v>3</v>
      </c>
      <c r="F45" s="38" t="s">
        <v>4</v>
      </c>
      <c r="G45" s="2" t="s">
        <v>5</v>
      </c>
      <c r="H45" s="2" t="s">
        <v>5</v>
      </c>
      <c r="I45" s="2" t="s">
        <v>6</v>
      </c>
      <c r="J45" s="2" t="s">
        <v>6</v>
      </c>
      <c r="K45" s="2" t="s">
        <v>7</v>
      </c>
      <c r="L45" s="2" t="s">
        <v>7</v>
      </c>
      <c r="M45" s="2" t="s">
        <v>8</v>
      </c>
      <c r="N45" s="2" t="s">
        <v>8</v>
      </c>
      <c r="O45" s="3" t="s">
        <v>9</v>
      </c>
      <c r="P45" s="3" t="s">
        <v>10</v>
      </c>
      <c r="Q45" s="3" t="s">
        <v>11</v>
      </c>
      <c r="R45" s="3" t="s">
        <v>12</v>
      </c>
      <c r="S45" s="3" t="s">
        <v>13</v>
      </c>
      <c r="T45" s="3" t="s">
        <v>42</v>
      </c>
      <c r="U45" s="3">
        <v>100</v>
      </c>
      <c r="V45" s="3">
        <v>100</v>
      </c>
      <c r="W45" s="3">
        <v>50</v>
      </c>
      <c r="X45" s="3">
        <v>50</v>
      </c>
      <c r="Y45" s="3" t="s">
        <v>14</v>
      </c>
      <c r="Z45" s="3" t="s">
        <v>14</v>
      </c>
      <c r="AA45" s="3" t="s">
        <v>15</v>
      </c>
      <c r="AB45" s="3" t="s">
        <v>15</v>
      </c>
      <c r="AC45" s="2" t="s">
        <v>16</v>
      </c>
      <c r="AD45" s="2" t="s">
        <v>17</v>
      </c>
      <c r="AE45" s="2" t="s">
        <v>18</v>
      </c>
      <c r="AF45" s="2" t="s">
        <v>19</v>
      </c>
      <c r="AG45" s="2" t="s">
        <v>18</v>
      </c>
      <c r="AH45" s="2" t="s">
        <v>20</v>
      </c>
    </row>
    <row r="46" spans="1:34" ht="15.5">
      <c r="A46" s="1"/>
      <c r="B46" s="4"/>
      <c r="C46" s="3" t="s">
        <v>21</v>
      </c>
      <c r="D46" s="3" t="s">
        <v>22</v>
      </c>
      <c r="E46" s="36" t="s">
        <v>23</v>
      </c>
      <c r="F46" s="36" t="s">
        <v>24</v>
      </c>
      <c r="G46" s="3" t="s">
        <v>25</v>
      </c>
      <c r="H46" s="3" t="s">
        <v>26</v>
      </c>
      <c r="I46" s="3" t="s">
        <v>21</v>
      </c>
      <c r="J46" s="3" t="s">
        <v>22</v>
      </c>
      <c r="K46" s="3" t="s">
        <v>27</v>
      </c>
      <c r="L46" s="3" t="s">
        <v>28</v>
      </c>
      <c r="M46" s="3" t="s">
        <v>21</v>
      </c>
      <c r="N46" s="3" t="s">
        <v>22</v>
      </c>
      <c r="O46" s="3"/>
      <c r="P46" s="3"/>
      <c r="Q46" s="2"/>
      <c r="R46" s="2"/>
      <c r="S46" s="2"/>
      <c r="T46" s="2"/>
      <c r="U46" s="2" t="s">
        <v>29</v>
      </c>
      <c r="V46" s="2" t="s">
        <v>30</v>
      </c>
      <c r="W46" s="6" t="s">
        <v>29</v>
      </c>
      <c r="X46" s="6" t="s">
        <v>30</v>
      </c>
      <c r="Y46" s="6" t="s">
        <v>29</v>
      </c>
      <c r="Z46" s="6" t="s">
        <v>30</v>
      </c>
      <c r="AA46" s="6" t="s">
        <v>29</v>
      </c>
      <c r="AB46" s="6" t="s">
        <v>30</v>
      </c>
      <c r="AC46" s="37"/>
      <c r="AD46" s="8"/>
      <c r="AE46" s="8"/>
      <c r="AF46" s="37"/>
      <c r="AG46" s="37"/>
      <c r="AH46" s="37"/>
    </row>
    <row r="47" spans="1:34" ht="15.5">
      <c r="A47" s="1"/>
      <c r="B47" s="15">
        <v>1</v>
      </c>
      <c r="C47" s="86">
        <v>222</v>
      </c>
      <c r="D47" s="5">
        <v>221</v>
      </c>
      <c r="E47" s="5">
        <v>9</v>
      </c>
      <c r="F47" s="5">
        <v>7</v>
      </c>
      <c r="G47" s="5">
        <v>285</v>
      </c>
      <c r="H47" s="5">
        <v>300</v>
      </c>
      <c r="I47" s="10">
        <f t="shared" ref="I47:I56" si="36">C47/F47</f>
        <v>31.714285714285715</v>
      </c>
      <c r="J47" s="10">
        <f t="shared" ref="J47:J56" si="37">D47/E47</f>
        <v>24.555555555555557</v>
      </c>
      <c r="K47" s="10">
        <f t="shared" ref="K47:K56" si="38">G47/F47</f>
        <v>40.714285714285715</v>
      </c>
      <c r="L47" s="10">
        <f t="shared" ref="L47:L55" si="39">H47/E47</f>
        <v>33.333333333333336</v>
      </c>
      <c r="M47" s="10">
        <f t="shared" ref="M47:N56" si="40">C47/(G47/6)</f>
        <v>4.6736842105263161</v>
      </c>
      <c r="N47" s="10">
        <f t="shared" si="40"/>
        <v>4.42</v>
      </c>
      <c r="O47" s="11"/>
      <c r="P47" s="11">
        <v>1</v>
      </c>
      <c r="Q47" s="28">
        <v>0</v>
      </c>
      <c r="R47" s="28">
        <v>0</v>
      </c>
      <c r="S47" s="28">
        <v>0</v>
      </c>
      <c r="T47" s="28">
        <v>1</v>
      </c>
      <c r="U47" s="8">
        <v>1</v>
      </c>
      <c r="V47" s="5">
        <v>0</v>
      </c>
      <c r="W47" s="5">
        <v>1</v>
      </c>
      <c r="X47" s="5">
        <v>1</v>
      </c>
      <c r="Y47" s="5">
        <v>1</v>
      </c>
      <c r="Z47" s="8">
        <v>0</v>
      </c>
      <c r="AA47" s="5">
        <v>0</v>
      </c>
      <c r="AB47" s="5">
        <v>2</v>
      </c>
      <c r="AC47" s="8">
        <f t="shared" si="18"/>
        <v>222</v>
      </c>
      <c r="AD47" s="69">
        <v>19</v>
      </c>
      <c r="AE47" s="12">
        <f t="shared" ref="AE47:AE57" si="41">AD47*4/C47</f>
        <v>0.34234234234234234</v>
      </c>
      <c r="AF47" s="8">
        <v>3</v>
      </c>
      <c r="AG47" s="12">
        <f t="shared" ref="AG47:AG57" si="42">AF47*6/C47</f>
        <v>8.1081081081081086E-2</v>
      </c>
      <c r="AH47" s="12">
        <f t="shared" si="3"/>
        <v>0.42342342342342343</v>
      </c>
    </row>
    <row r="48" spans="1:34" ht="15.5">
      <c r="A48" s="1"/>
      <c r="B48" s="15">
        <v>1</v>
      </c>
      <c r="C48" s="87">
        <v>255</v>
      </c>
      <c r="D48" s="5">
        <v>253</v>
      </c>
      <c r="E48" s="5">
        <v>10</v>
      </c>
      <c r="F48" s="5">
        <v>4</v>
      </c>
      <c r="G48" s="5">
        <v>277</v>
      </c>
      <c r="H48" s="5">
        <v>297</v>
      </c>
      <c r="I48" s="10">
        <f t="shared" si="36"/>
        <v>63.75</v>
      </c>
      <c r="J48" s="10">
        <f t="shared" si="37"/>
        <v>25.3</v>
      </c>
      <c r="K48" s="10">
        <f t="shared" si="38"/>
        <v>69.25</v>
      </c>
      <c r="L48" s="10">
        <f t="shared" si="39"/>
        <v>29.7</v>
      </c>
      <c r="M48" s="10">
        <f t="shared" si="40"/>
        <v>5.5234657039711195</v>
      </c>
      <c r="N48" s="10">
        <f t="shared" si="40"/>
        <v>5.1111111111111107</v>
      </c>
      <c r="O48" s="11"/>
      <c r="P48" s="11">
        <v>1</v>
      </c>
      <c r="Q48" s="28">
        <v>0</v>
      </c>
      <c r="R48" s="28">
        <v>0</v>
      </c>
      <c r="S48" s="28">
        <v>1</v>
      </c>
      <c r="T48" s="28"/>
      <c r="U48" s="8">
        <v>0</v>
      </c>
      <c r="V48" s="5">
        <v>0</v>
      </c>
      <c r="W48" s="5">
        <v>2</v>
      </c>
      <c r="X48" s="5">
        <v>2</v>
      </c>
      <c r="Y48" s="5">
        <v>0</v>
      </c>
      <c r="Z48" s="8">
        <v>0</v>
      </c>
      <c r="AA48" s="8">
        <v>2</v>
      </c>
      <c r="AB48" s="8">
        <v>1</v>
      </c>
      <c r="AC48" s="8">
        <f t="shared" si="18"/>
        <v>255</v>
      </c>
      <c r="AD48" s="69">
        <v>22</v>
      </c>
      <c r="AE48" s="12">
        <f t="shared" si="41"/>
        <v>0.34509803921568627</v>
      </c>
      <c r="AF48" s="8">
        <v>5</v>
      </c>
      <c r="AG48" s="12">
        <f t="shared" si="42"/>
        <v>0.11764705882352941</v>
      </c>
      <c r="AH48" s="12">
        <f t="shared" si="3"/>
        <v>0.46274509803921571</v>
      </c>
    </row>
    <row r="49" spans="1:34" ht="15.5">
      <c r="A49" s="1"/>
      <c r="B49" s="15">
        <v>1</v>
      </c>
      <c r="C49" s="87">
        <v>287</v>
      </c>
      <c r="D49" s="5">
        <v>291</v>
      </c>
      <c r="E49" s="5">
        <v>7</v>
      </c>
      <c r="F49" s="5">
        <v>7</v>
      </c>
      <c r="G49" s="5">
        <v>301</v>
      </c>
      <c r="H49" s="5">
        <v>283</v>
      </c>
      <c r="I49" s="10">
        <f t="shared" si="36"/>
        <v>41</v>
      </c>
      <c r="J49" s="10">
        <f t="shared" si="37"/>
        <v>41.571428571428569</v>
      </c>
      <c r="K49" s="10">
        <f t="shared" si="38"/>
        <v>43</v>
      </c>
      <c r="L49" s="10">
        <f t="shared" si="39"/>
        <v>40.428571428571431</v>
      </c>
      <c r="M49" s="10">
        <f t="shared" si="40"/>
        <v>5.7209302325581399</v>
      </c>
      <c r="N49" s="10">
        <f t="shared" si="40"/>
        <v>6.169611307420495</v>
      </c>
      <c r="O49" s="11"/>
      <c r="P49" s="11"/>
      <c r="Q49" s="28">
        <v>0</v>
      </c>
      <c r="R49" s="28">
        <v>0</v>
      </c>
      <c r="S49" s="28">
        <v>1</v>
      </c>
      <c r="T49" s="28"/>
      <c r="U49" s="8">
        <v>0</v>
      </c>
      <c r="V49" s="5">
        <v>1</v>
      </c>
      <c r="W49" s="5">
        <v>3</v>
      </c>
      <c r="X49" s="5">
        <v>0</v>
      </c>
      <c r="Y49" s="5">
        <v>1</v>
      </c>
      <c r="Z49" s="8">
        <v>0</v>
      </c>
      <c r="AA49" s="8">
        <v>1</v>
      </c>
      <c r="AB49" s="8">
        <v>3</v>
      </c>
      <c r="AC49" s="8">
        <f t="shared" si="18"/>
        <v>287</v>
      </c>
      <c r="AD49" s="8">
        <v>22</v>
      </c>
      <c r="AE49" s="12">
        <f t="shared" si="41"/>
        <v>0.30662020905923343</v>
      </c>
      <c r="AF49" s="8">
        <v>10</v>
      </c>
      <c r="AG49" s="12">
        <f t="shared" si="42"/>
        <v>0.20905923344947736</v>
      </c>
      <c r="AH49" s="12">
        <f t="shared" si="3"/>
        <v>0.51567944250871078</v>
      </c>
    </row>
    <row r="50" spans="1:34" ht="15.5">
      <c r="A50" s="1"/>
      <c r="B50" s="15">
        <v>1</v>
      </c>
      <c r="C50" s="87">
        <v>254</v>
      </c>
      <c r="D50" s="5">
        <v>257</v>
      </c>
      <c r="E50" s="5">
        <v>2</v>
      </c>
      <c r="F50" s="5">
        <v>9</v>
      </c>
      <c r="G50" s="5">
        <v>301</v>
      </c>
      <c r="H50" s="5">
        <v>266</v>
      </c>
      <c r="I50" s="10">
        <f t="shared" si="36"/>
        <v>28.222222222222221</v>
      </c>
      <c r="J50" s="10">
        <f t="shared" si="37"/>
        <v>128.5</v>
      </c>
      <c r="K50" s="10">
        <f t="shared" si="38"/>
        <v>33.444444444444443</v>
      </c>
      <c r="L50" s="10">
        <f t="shared" si="39"/>
        <v>133</v>
      </c>
      <c r="M50" s="10">
        <f t="shared" si="40"/>
        <v>5.0631229235880397</v>
      </c>
      <c r="N50" s="10">
        <f t="shared" si="40"/>
        <v>5.7969924812030076</v>
      </c>
      <c r="O50" s="11"/>
      <c r="P50" s="11"/>
      <c r="Q50" s="11">
        <v>0</v>
      </c>
      <c r="R50" s="11">
        <v>0</v>
      </c>
      <c r="S50" s="11">
        <v>1</v>
      </c>
      <c r="T50" s="11"/>
      <c r="U50" s="5">
        <v>0</v>
      </c>
      <c r="V50" s="5">
        <v>1</v>
      </c>
      <c r="W50" s="5">
        <v>2</v>
      </c>
      <c r="X50" s="5">
        <v>0</v>
      </c>
      <c r="Y50" s="5">
        <v>1</v>
      </c>
      <c r="Z50" s="5">
        <v>1</v>
      </c>
      <c r="AA50" s="5">
        <v>0</v>
      </c>
      <c r="AB50" s="5">
        <v>2</v>
      </c>
      <c r="AC50" s="5">
        <f t="shared" si="18"/>
        <v>254</v>
      </c>
      <c r="AD50" s="5">
        <v>19</v>
      </c>
      <c r="AE50" s="12">
        <f t="shared" si="41"/>
        <v>0.29921259842519687</v>
      </c>
      <c r="AF50" s="8">
        <v>5</v>
      </c>
      <c r="AG50" s="12">
        <f t="shared" si="42"/>
        <v>0.11811023622047244</v>
      </c>
      <c r="AH50" s="12">
        <f t="shared" si="3"/>
        <v>0.41732283464566933</v>
      </c>
    </row>
    <row r="51" spans="1:34" ht="15.5">
      <c r="A51" s="1"/>
      <c r="B51" s="15">
        <v>1</v>
      </c>
      <c r="C51" s="87">
        <v>272</v>
      </c>
      <c r="D51" s="5">
        <v>273</v>
      </c>
      <c r="E51" s="5">
        <v>7</v>
      </c>
      <c r="F51" s="5">
        <v>10</v>
      </c>
      <c r="G51" s="5">
        <v>297</v>
      </c>
      <c r="H51" s="5">
        <v>286</v>
      </c>
      <c r="I51" s="10">
        <f t="shared" si="36"/>
        <v>27.2</v>
      </c>
      <c r="J51" s="10">
        <f t="shared" si="37"/>
        <v>39</v>
      </c>
      <c r="K51" s="10">
        <f t="shared" si="38"/>
        <v>29.7</v>
      </c>
      <c r="L51" s="10">
        <f t="shared" si="39"/>
        <v>40.857142857142854</v>
      </c>
      <c r="M51" s="10">
        <f t="shared" si="40"/>
        <v>5.4949494949494948</v>
      </c>
      <c r="N51" s="10">
        <f t="shared" si="40"/>
        <v>5.7272727272727275</v>
      </c>
      <c r="O51" s="11"/>
      <c r="P51" s="11"/>
      <c r="Q51" s="11">
        <v>0</v>
      </c>
      <c r="R51" s="11">
        <v>0</v>
      </c>
      <c r="S51" s="11">
        <v>1</v>
      </c>
      <c r="T51" s="11"/>
      <c r="U51" s="5">
        <v>0</v>
      </c>
      <c r="V51" s="5">
        <v>1</v>
      </c>
      <c r="W51" s="5">
        <v>1</v>
      </c>
      <c r="X51" s="5">
        <v>1</v>
      </c>
      <c r="Y51" s="5">
        <v>0</v>
      </c>
      <c r="Z51" s="5">
        <v>0</v>
      </c>
      <c r="AA51" s="5">
        <v>1</v>
      </c>
      <c r="AB51" s="5">
        <v>2</v>
      </c>
      <c r="AC51" s="5">
        <f t="shared" si="18"/>
        <v>272</v>
      </c>
      <c r="AD51" s="5">
        <v>27</v>
      </c>
      <c r="AE51" s="12">
        <v>0</v>
      </c>
      <c r="AF51" s="8">
        <v>4</v>
      </c>
      <c r="AG51" s="12">
        <f t="shared" si="42"/>
        <v>8.8235294117647065E-2</v>
      </c>
      <c r="AH51" s="12">
        <f t="shared" si="3"/>
        <v>8.8235294117647065E-2</v>
      </c>
    </row>
    <row r="52" spans="1:34" ht="15.5">
      <c r="A52" s="1"/>
      <c r="B52" s="15">
        <v>1</v>
      </c>
      <c r="C52" s="5">
        <v>167</v>
      </c>
      <c r="D52" s="5">
        <v>169</v>
      </c>
      <c r="E52" s="5">
        <v>4</v>
      </c>
      <c r="F52" s="5">
        <v>10</v>
      </c>
      <c r="G52" s="5">
        <v>259</v>
      </c>
      <c r="H52" s="5">
        <v>144</v>
      </c>
      <c r="I52" s="10">
        <f t="shared" si="36"/>
        <v>16.7</v>
      </c>
      <c r="J52" s="10">
        <f t="shared" si="37"/>
        <v>42.25</v>
      </c>
      <c r="K52" s="10">
        <f t="shared" si="38"/>
        <v>25.9</v>
      </c>
      <c r="L52" s="10">
        <f t="shared" si="39"/>
        <v>36</v>
      </c>
      <c r="M52" s="10">
        <f t="shared" si="40"/>
        <v>3.868725868725869</v>
      </c>
      <c r="N52" s="10">
        <f t="shared" si="40"/>
        <v>7.041666666666667</v>
      </c>
      <c r="O52" s="11"/>
      <c r="P52" s="11"/>
      <c r="Q52" s="28">
        <v>0</v>
      </c>
      <c r="R52" s="28">
        <v>0</v>
      </c>
      <c r="S52" s="28">
        <v>0</v>
      </c>
      <c r="T52" s="28"/>
      <c r="U52" s="8">
        <v>0</v>
      </c>
      <c r="V52" s="8">
        <v>0</v>
      </c>
      <c r="W52" s="8">
        <v>0</v>
      </c>
      <c r="X52" s="8">
        <v>1</v>
      </c>
      <c r="Y52" s="8">
        <v>0</v>
      </c>
      <c r="Z52" s="8">
        <v>0</v>
      </c>
      <c r="AA52" s="8">
        <v>0</v>
      </c>
      <c r="AB52" s="8">
        <v>2</v>
      </c>
      <c r="AC52" s="8">
        <f t="shared" si="18"/>
        <v>167</v>
      </c>
      <c r="AD52" s="8">
        <v>13</v>
      </c>
      <c r="AE52" s="12">
        <f t="shared" si="41"/>
        <v>0.31137724550898205</v>
      </c>
      <c r="AF52" s="8">
        <v>5</v>
      </c>
      <c r="AG52" s="12">
        <f t="shared" si="42"/>
        <v>0.17964071856287425</v>
      </c>
      <c r="AH52" s="12">
        <f t="shared" si="3"/>
        <v>0.49101796407185627</v>
      </c>
    </row>
    <row r="53" spans="1:34" ht="15.5">
      <c r="A53" s="1"/>
      <c r="B53" s="15">
        <v>1</v>
      </c>
      <c r="C53" s="88">
        <v>275</v>
      </c>
      <c r="D53" s="8">
        <v>341</v>
      </c>
      <c r="E53" s="8">
        <v>8</v>
      </c>
      <c r="F53" s="8">
        <v>10</v>
      </c>
      <c r="G53" s="8">
        <v>291</v>
      </c>
      <c r="H53" s="8">
        <v>300</v>
      </c>
      <c r="I53" s="4">
        <f t="shared" si="36"/>
        <v>27.5</v>
      </c>
      <c r="J53" s="4">
        <f t="shared" si="37"/>
        <v>42.625</v>
      </c>
      <c r="K53" s="4">
        <f t="shared" si="38"/>
        <v>29.1</v>
      </c>
      <c r="L53" s="4">
        <f t="shared" si="39"/>
        <v>37.5</v>
      </c>
      <c r="M53" s="10">
        <f t="shared" si="40"/>
        <v>5.6701030927835054</v>
      </c>
      <c r="N53" s="10">
        <f t="shared" si="40"/>
        <v>6.82</v>
      </c>
      <c r="O53" s="11"/>
      <c r="P53" s="11"/>
      <c r="Q53" s="28">
        <v>0</v>
      </c>
      <c r="R53" s="28">
        <v>0</v>
      </c>
      <c r="S53" s="28">
        <v>1</v>
      </c>
      <c r="T53" s="28"/>
      <c r="U53" s="8">
        <v>0</v>
      </c>
      <c r="V53" s="8">
        <v>1</v>
      </c>
      <c r="W53" s="8">
        <v>1</v>
      </c>
      <c r="X53" s="8">
        <v>1</v>
      </c>
      <c r="Y53" s="8">
        <v>0</v>
      </c>
      <c r="Z53" s="8">
        <v>1</v>
      </c>
      <c r="AA53" s="8">
        <v>2</v>
      </c>
      <c r="AB53" s="8">
        <v>0</v>
      </c>
      <c r="AC53" s="8">
        <f t="shared" si="18"/>
        <v>275</v>
      </c>
      <c r="AD53" s="8">
        <v>28</v>
      </c>
      <c r="AE53" s="12">
        <f t="shared" si="41"/>
        <v>0.40727272727272729</v>
      </c>
      <c r="AF53" s="8">
        <v>3</v>
      </c>
      <c r="AG53" s="12">
        <f t="shared" si="42"/>
        <v>6.545454545454546E-2</v>
      </c>
      <c r="AH53" s="12">
        <f t="shared" si="3"/>
        <v>0.47272727272727277</v>
      </c>
    </row>
    <row r="54" spans="1:34" ht="15.5">
      <c r="A54" s="1"/>
      <c r="B54" s="9"/>
      <c r="C54" s="8"/>
      <c r="D54" s="8"/>
      <c r="E54" s="8"/>
      <c r="F54" s="8"/>
      <c r="G54" s="8"/>
      <c r="H54" s="8"/>
      <c r="I54" s="4" t="e">
        <f t="shared" si="36"/>
        <v>#DIV/0!</v>
      </c>
      <c r="J54" s="4" t="e">
        <f t="shared" si="37"/>
        <v>#DIV/0!</v>
      </c>
      <c r="K54" s="4" t="e">
        <f t="shared" si="38"/>
        <v>#DIV/0!</v>
      </c>
      <c r="L54" s="4" t="e">
        <f t="shared" si="39"/>
        <v>#DIV/0!</v>
      </c>
      <c r="M54" s="10" t="e">
        <f t="shared" si="40"/>
        <v>#DIV/0!</v>
      </c>
      <c r="N54" s="10" t="e">
        <f t="shared" si="40"/>
        <v>#DIV/0!</v>
      </c>
      <c r="O54" s="11"/>
      <c r="P54" s="11"/>
      <c r="Q54" s="28"/>
      <c r="R54" s="28"/>
      <c r="S54" s="28"/>
      <c r="T54" s="28"/>
      <c r="U54" s="8"/>
      <c r="V54" s="8"/>
      <c r="W54" s="8"/>
      <c r="X54" s="8"/>
      <c r="Y54" s="8"/>
      <c r="Z54" s="8"/>
      <c r="AA54" s="8"/>
      <c r="AB54" s="8"/>
      <c r="AC54" s="8" t="e">
        <f t="shared" si="18"/>
        <v>#DIV/0!</v>
      </c>
      <c r="AD54" s="8"/>
      <c r="AE54" s="12" t="e">
        <f t="shared" si="41"/>
        <v>#DIV/0!</v>
      </c>
      <c r="AF54" s="8"/>
      <c r="AG54" s="12" t="e">
        <f t="shared" si="42"/>
        <v>#DIV/0!</v>
      </c>
      <c r="AH54" s="12" t="e">
        <f t="shared" si="3"/>
        <v>#DIV/0!</v>
      </c>
    </row>
    <row r="55" spans="1:34" ht="15.5">
      <c r="A55" s="1"/>
      <c r="B55" s="9"/>
      <c r="C55" s="8"/>
      <c r="D55" s="8"/>
      <c r="E55" s="8"/>
      <c r="F55" s="8"/>
      <c r="G55" s="8"/>
      <c r="H55" s="8"/>
      <c r="I55" s="4" t="e">
        <f t="shared" si="36"/>
        <v>#DIV/0!</v>
      </c>
      <c r="J55" s="4" t="e">
        <f t="shared" si="37"/>
        <v>#DIV/0!</v>
      </c>
      <c r="K55" s="4" t="e">
        <f t="shared" si="38"/>
        <v>#DIV/0!</v>
      </c>
      <c r="L55" s="4" t="e">
        <f t="shared" si="39"/>
        <v>#DIV/0!</v>
      </c>
      <c r="M55" s="10" t="e">
        <f t="shared" si="40"/>
        <v>#DIV/0!</v>
      </c>
      <c r="N55" s="10" t="e">
        <f t="shared" si="40"/>
        <v>#DIV/0!</v>
      </c>
      <c r="O55" s="11"/>
      <c r="P55" s="11"/>
      <c r="Q55" s="28"/>
      <c r="R55" s="28"/>
      <c r="S55" s="28"/>
      <c r="T55" s="28"/>
      <c r="U55" s="8"/>
      <c r="V55" s="8"/>
      <c r="W55" s="8"/>
      <c r="X55" s="8"/>
      <c r="Y55" s="8"/>
      <c r="Z55" s="8"/>
      <c r="AA55" s="8"/>
      <c r="AB55" s="8"/>
      <c r="AC55" s="8" t="e">
        <f t="shared" si="18"/>
        <v>#DIV/0!</v>
      </c>
      <c r="AD55" s="8"/>
      <c r="AE55" s="12" t="e">
        <f t="shared" si="41"/>
        <v>#DIV/0!</v>
      </c>
      <c r="AF55" s="8"/>
      <c r="AG55" s="12" t="e">
        <f t="shared" si="42"/>
        <v>#DIV/0!</v>
      </c>
      <c r="AH55" s="12" t="e">
        <f t="shared" si="3"/>
        <v>#DIV/0!</v>
      </c>
    </row>
    <row r="56" spans="1:34" ht="15.5">
      <c r="A56" s="1"/>
      <c r="B56" s="4"/>
      <c r="C56" s="8"/>
      <c r="D56" s="8"/>
      <c r="E56" s="8"/>
      <c r="F56" s="8"/>
      <c r="G56" s="8"/>
      <c r="H56" s="8"/>
      <c r="I56" s="4" t="e">
        <f t="shared" si="36"/>
        <v>#DIV/0!</v>
      </c>
      <c r="J56" s="4" t="e">
        <f t="shared" si="37"/>
        <v>#DIV/0!</v>
      </c>
      <c r="K56" s="4" t="e">
        <f t="shared" si="38"/>
        <v>#DIV/0!</v>
      </c>
      <c r="L56" s="4" t="e">
        <f t="shared" ref="L56" si="43">H54/E54</f>
        <v>#DIV/0!</v>
      </c>
      <c r="M56" s="10" t="e">
        <f t="shared" si="40"/>
        <v>#DIV/0!</v>
      </c>
      <c r="N56" s="10" t="e">
        <f t="shared" si="40"/>
        <v>#DIV/0!</v>
      </c>
      <c r="O56" s="11"/>
      <c r="P56" s="11"/>
      <c r="Q56" s="28"/>
      <c r="R56" s="28"/>
      <c r="S56" s="28"/>
      <c r="T56" s="28"/>
      <c r="U56" s="8"/>
      <c r="V56" s="8"/>
      <c r="W56" s="8"/>
      <c r="X56" s="8"/>
      <c r="Y56" s="8"/>
      <c r="Z56" s="8"/>
      <c r="AA56" s="8"/>
      <c r="AB56" s="8"/>
      <c r="AC56" s="8" t="e">
        <f t="shared" si="18"/>
        <v>#DIV/0!</v>
      </c>
      <c r="AD56" s="8"/>
      <c r="AE56" s="12" t="e">
        <f t="shared" si="41"/>
        <v>#DIV/0!</v>
      </c>
      <c r="AF56" s="8"/>
      <c r="AG56" s="12" t="e">
        <f t="shared" si="42"/>
        <v>#DIV/0!</v>
      </c>
      <c r="AH56" s="12" t="e">
        <f t="shared" si="3"/>
        <v>#DIV/0!</v>
      </c>
    </row>
    <row r="57" spans="1:34" ht="15.5">
      <c r="A57" s="1" t="s">
        <v>31</v>
      </c>
      <c r="B57" s="17">
        <f>SUM(B47:B56)</f>
        <v>7</v>
      </c>
      <c r="C57" s="18">
        <f t="shared" ref="C57:E57" si="44">SUM(C47:C56)</f>
        <v>1732</v>
      </c>
      <c r="D57" s="18">
        <f t="shared" si="44"/>
        <v>1805</v>
      </c>
      <c r="E57" s="18">
        <f t="shared" si="44"/>
        <v>47</v>
      </c>
      <c r="F57" s="18">
        <f>SUM(F47:F56)</f>
        <v>57</v>
      </c>
      <c r="G57" s="18">
        <f>SUM(G47:G56)</f>
        <v>2011</v>
      </c>
      <c r="H57" s="18">
        <f>SUM(H47:H56)</f>
        <v>1876</v>
      </c>
      <c r="I57" s="19">
        <f t="shared" si="4"/>
        <v>30.385964912280702</v>
      </c>
      <c r="J57" s="19">
        <f t="shared" si="5"/>
        <v>38.404255319148938</v>
      </c>
      <c r="K57" s="19">
        <f t="shared" si="6"/>
        <v>35.280701754385966</v>
      </c>
      <c r="L57" s="19">
        <f>H57/E57</f>
        <v>39.914893617021278</v>
      </c>
      <c r="M57" s="19">
        <f t="shared" si="33"/>
        <v>5.1675783192441571</v>
      </c>
      <c r="N57" s="19">
        <f t="shared" si="33"/>
        <v>5.772921108742004</v>
      </c>
      <c r="O57" s="20">
        <f>SUM(O47:O56)</f>
        <v>0</v>
      </c>
      <c r="P57" s="20">
        <f>SUM(P47:P56)</f>
        <v>2</v>
      </c>
      <c r="Q57" s="20">
        <f t="shared" ref="Q57:AB57" si="45">SUM(Q47:Q56)</f>
        <v>0</v>
      </c>
      <c r="R57" s="20">
        <f t="shared" si="45"/>
        <v>0</v>
      </c>
      <c r="S57" s="20">
        <f>SUM(S47:S56)</f>
        <v>5</v>
      </c>
      <c r="T57" s="20">
        <v>1</v>
      </c>
      <c r="U57" s="18">
        <f t="shared" si="45"/>
        <v>1</v>
      </c>
      <c r="V57" s="18">
        <f t="shared" si="45"/>
        <v>4</v>
      </c>
      <c r="W57" s="18">
        <f t="shared" si="45"/>
        <v>10</v>
      </c>
      <c r="X57" s="18">
        <f t="shared" si="45"/>
        <v>6</v>
      </c>
      <c r="Y57" s="18">
        <f t="shared" si="45"/>
        <v>3</v>
      </c>
      <c r="Z57" s="18">
        <f t="shared" si="45"/>
        <v>2</v>
      </c>
      <c r="AA57" s="18">
        <f t="shared" si="45"/>
        <v>6</v>
      </c>
      <c r="AB57" s="18">
        <f t="shared" si="45"/>
        <v>12</v>
      </c>
      <c r="AC57" s="17">
        <f t="shared" si="18"/>
        <v>247.42857142857142</v>
      </c>
      <c r="AD57" s="18">
        <f>SUM(AD47:AD56)</f>
        <v>150</v>
      </c>
      <c r="AE57" s="21">
        <f t="shared" si="41"/>
        <v>0.3464203233256351</v>
      </c>
      <c r="AF57" s="18">
        <f>SUM(AF47:AF56)</f>
        <v>35</v>
      </c>
      <c r="AG57" s="21">
        <f t="shared" si="42"/>
        <v>0.12124711316397228</v>
      </c>
      <c r="AH57" s="21">
        <f t="shared" si="3"/>
        <v>0.4676674364896074</v>
      </c>
    </row>
    <row r="58" spans="1:34">
      <c r="B58" s="30"/>
      <c r="C58" s="31"/>
      <c r="D58" s="31"/>
      <c r="E58" s="31"/>
      <c r="F58" s="31"/>
      <c r="G58" s="31"/>
      <c r="H58" s="31"/>
      <c r="I58" s="32"/>
      <c r="J58" s="32"/>
      <c r="K58" s="32"/>
      <c r="L58" s="32"/>
      <c r="M58" s="32"/>
      <c r="N58" s="32"/>
      <c r="O58" s="32"/>
      <c r="P58" s="32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0"/>
      <c r="AD58" s="31"/>
      <c r="AE58" s="33"/>
      <c r="AF58" s="31"/>
      <c r="AG58" s="33"/>
      <c r="AH58" s="33"/>
    </row>
    <row r="59" spans="1:34" ht="14.5">
      <c r="A59" s="34" t="s">
        <v>35</v>
      </c>
      <c r="B59" s="2" t="s">
        <v>1</v>
      </c>
      <c r="C59" s="3" t="s">
        <v>2</v>
      </c>
      <c r="D59" s="3" t="s">
        <v>2</v>
      </c>
      <c r="E59" s="35" t="s">
        <v>3</v>
      </c>
      <c r="F59" s="35" t="s">
        <v>4</v>
      </c>
      <c r="G59" s="3" t="s">
        <v>5</v>
      </c>
      <c r="H59" s="3" t="s">
        <v>5</v>
      </c>
      <c r="I59" s="3" t="s">
        <v>6</v>
      </c>
      <c r="J59" s="3" t="s">
        <v>6</v>
      </c>
      <c r="K59" s="3" t="s">
        <v>7</v>
      </c>
      <c r="L59" s="3" t="s">
        <v>7</v>
      </c>
      <c r="M59" s="3" t="s">
        <v>8</v>
      </c>
      <c r="N59" s="3" t="s">
        <v>8</v>
      </c>
      <c r="O59" s="3" t="s">
        <v>9</v>
      </c>
      <c r="P59" s="3" t="s">
        <v>10</v>
      </c>
      <c r="Q59" s="3" t="s">
        <v>11</v>
      </c>
      <c r="R59" s="3" t="s">
        <v>12</v>
      </c>
      <c r="S59" s="3" t="s">
        <v>13</v>
      </c>
      <c r="T59" s="3" t="s">
        <v>42</v>
      </c>
      <c r="U59" s="3">
        <v>100</v>
      </c>
      <c r="V59" s="3">
        <v>100</v>
      </c>
      <c r="W59" s="3">
        <v>50</v>
      </c>
      <c r="X59" s="3">
        <v>50</v>
      </c>
      <c r="Y59" s="3" t="s">
        <v>14</v>
      </c>
      <c r="Z59" s="3" t="s">
        <v>14</v>
      </c>
      <c r="AA59" s="3" t="s">
        <v>15</v>
      </c>
      <c r="AB59" s="3" t="s">
        <v>15</v>
      </c>
      <c r="AC59" s="3" t="s">
        <v>16</v>
      </c>
      <c r="AD59" s="2" t="s">
        <v>17</v>
      </c>
      <c r="AE59" s="2" t="s">
        <v>18</v>
      </c>
      <c r="AF59" s="2" t="s">
        <v>19</v>
      </c>
      <c r="AG59" s="2" t="s">
        <v>18</v>
      </c>
      <c r="AH59" s="2" t="s">
        <v>20</v>
      </c>
    </row>
    <row r="60" spans="1:34">
      <c r="B60" s="4"/>
      <c r="C60" s="3" t="s">
        <v>21</v>
      </c>
      <c r="D60" s="3" t="s">
        <v>22</v>
      </c>
      <c r="E60" s="36" t="s">
        <v>23</v>
      </c>
      <c r="F60" s="36" t="s">
        <v>24</v>
      </c>
      <c r="G60" s="3" t="s">
        <v>25</v>
      </c>
      <c r="H60" s="3" t="s">
        <v>26</v>
      </c>
      <c r="I60" s="3" t="s">
        <v>21</v>
      </c>
      <c r="J60" s="3" t="s">
        <v>22</v>
      </c>
      <c r="K60" s="3" t="s">
        <v>27</v>
      </c>
      <c r="L60" s="3" t="s">
        <v>28</v>
      </c>
      <c r="M60" s="3" t="s">
        <v>21</v>
      </c>
      <c r="N60" s="3" t="s">
        <v>22</v>
      </c>
      <c r="O60" s="3"/>
      <c r="P60" s="3"/>
      <c r="Q60" s="2"/>
      <c r="R60" s="2"/>
      <c r="S60" s="2"/>
      <c r="T60" s="2"/>
      <c r="U60" s="2" t="s">
        <v>29</v>
      </c>
      <c r="V60" s="2" t="s">
        <v>30</v>
      </c>
      <c r="W60" s="6" t="s">
        <v>29</v>
      </c>
      <c r="X60" s="6" t="s">
        <v>30</v>
      </c>
      <c r="Y60" s="6" t="s">
        <v>29</v>
      </c>
      <c r="Z60" s="6" t="s">
        <v>30</v>
      </c>
      <c r="AA60" s="6" t="s">
        <v>29</v>
      </c>
      <c r="AB60" s="6" t="s">
        <v>30</v>
      </c>
      <c r="AC60" s="37"/>
      <c r="AD60" s="8"/>
      <c r="AE60" s="8"/>
      <c r="AF60" s="37"/>
      <c r="AG60" s="37"/>
      <c r="AH60" s="37"/>
    </row>
    <row r="61" spans="1:34">
      <c r="B61" s="9">
        <v>1</v>
      </c>
      <c r="C61" s="86">
        <v>263</v>
      </c>
      <c r="D61" s="5">
        <v>267</v>
      </c>
      <c r="E61" s="5">
        <v>5</v>
      </c>
      <c r="F61" s="5">
        <v>8</v>
      </c>
      <c r="G61" s="5">
        <v>301</v>
      </c>
      <c r="H61" s="5">
        <v>300</v>
      </c>
      <c r="I61" s="10">
        <f t="shared" si="4"/>
        <v>32.875</v>
      </c>
      <c r="J61" s="10">
        <f t="shared" si="5"/>
        <v>53.4</v>
      </c>
      <c r="K61" s="10">
        <f t="shared" si="6"/>
        <v>37.625</v>
      </c>
      <c r="L61" s="10">
        <f>H61/E61</f>
        <v>60</v>
      </c>
      <c r="M61" s="10">
        <f t="shared" si="33"/>
        <v>5.2425249169435215</v>
      </c>
      <c r="N61" s="10">
        <f t="shared" si="33"/>
        <v>5.34</v>
      </c>
      <c r="O61" s="11"/>
      <c r="P61" s="11"/>
      <c r="Q61" s="28">
        <v>0</v>
      </c>
      <c r="R61" s="28">
        <v>0</v>
      </c>
      <c r="S61" s="28">
        <v>1</v>
      </c>
      <c r="T61" s="28"/>
      <c r="U61" s="8">
        <v>0</v>
      </c>
      <c r="V61" s="8">
        <v>1</v>
      </c>
      <c r="W61" s="5">
        <v>0</v>
      </c>
      <c r="X61" s="5">
        <v>2</v>
      </c>
      <c r="Y61" s="5">
        <v>0</v>
      </c>
      <c r="Z61" s="5">
        <v>1</v>
      </c>
      <c r="AA61" s="5">
        <v>1</v>
      </c>
      <c r="AB61" s="5">
        <v>0</v>
      </c>
      <c r="AC61" s="8">
        <f t="shared" si="18"/>
        <v>263</v>
      </c>
      <c r="AD61" s="5">
        <v>22</v>
      </c>
      <c r="AE61" s="12">
        <f t="shared" ref="AE61:AE71" si="46">AD61*4/C61</f>
        <v>0.33460076045627374</v>
      </c>
      <c r="AF61" s="8">
        <v>1</v>
      </c>
      <c r="AG61" s="12">
        <f t="shared" ref="AG61:AG71" si="47">AF61*6/C61</f>
        <v>2.2813688212927757E-2</v>
      </c>
      <c r="AH61" s="12">
        <f t="shared" si="3"/>
        <v>0.35741444866920147</v>
      </c>
    </row>
    <row r="62" spans="1:34">
      <c r="B62" s="9">
        <v>1</v>
      </c>
      <c r="C62" s="86">
        <v>253</v>
      </c>
      <c r="D62" s="5">
        <v>255</v>
      </c>
      <c r="E62" s="5">
        <v>4</v>
      </c>
      <c r="F62" s="5">
        <v>10</v>
      </c>
      <c r="G62" s="5">
        <v>297</v>
      </c>
      <c r="H62" s="5">
        <v>277</v>
      </c>
      <c r="I62" s="10">
        <f t="shared" si="4"/>
        <v>25.3</v>
      </c>
      <c r="J62" s="10">
        <f t="shared" si="5"/>
        <v>63.75</v>
      </c>
      <c r="K62" s="10">
        <f t="shared" si="6"/>
        <v>29.7</v>
      </c>
      <c r="L62" s="10">
        <f t="shared" ref="L62:L83" si="48">H61/E61</f>
        <v>60</v>
      </c>
      <c r="M62" s="10">
        <f t="shared" si="33"/>
        <v>5.1111111111111107</v>
      </c>
      <c r="N62" s="10">
        <f t="shared" si="33"/>
        <v>5.5234657039711195</v>
      </c>
      <c r="O62" s="11"/>
      <c r="P62" s="11"/>
      <c r="Q62" s="39">
        <v>0</v>
      </c>
      <c r="R62" s="39">
        <v>0</v>
      </c>
      <c r="S62" s="39">
        <v>1</v>
      </c>
      <c r="T62" s="39"/>
      <c r="U62" s="40">
        <v>0</v>
      </c>
      <c r="V62" s="40">
        <v>0</v>
      </c>
      <c r="W62" s="40">
        <v>2</v>
      </c>
      <c r="X62" s="40">
        <v>2</v>
      </c>
      <c r="Y62" s="40">
        <v>0</v>
      </c>
      <c r="Z62" s="40">
        <v>0</v>
      </c>
      <c r="AA62" s="40">
        <v>1</v>
      </c>
      <c r="AB62" s="40">
        <v>2</v>
      </c>
      <c r="AC62" s="8">
        <f t="shared" si="18"/>
        <v>253</v>
      </c>
      <c r="AD62" s="8">
        <v>22</v>
      </c>
      <c r="AE62" s="12">
        <f t="shared" si="46"/>
        <v>0.34782608695652173</v>
      </c>
      <c r="AF62" s="8">
        <v>4</v>
      </c>
      <c r="AG62" s="12">
        <f t="shared" si="47"/>
        <v>9.4861660079051377E-2</v>
      </c>
      <c r="AH62" s="12">
        <f t="shared" si="3"/>
        <v>0.44268774703557312</v>
      </c>
    </row>
    <row r="63" spans="1:34" ht="14.5">
      <c r="A63" s="41"/>
      <c r="B63" s="15">
        <v>1</v>
      </c>
      <c r="C63" s="85">
        <v>274</v>
      </c>
      <c r="D63" s="42">
        <v>266</v>
      </c>
      <c r="E63" s="42">
        <v>7</v>
      </c>
      <c r="F63" s="42">
        <v>5</v>
      </c>
      <c r="G63" s="42">
        <v>227</v>
      </c>
      <c r="H63" s="42">
        <v>276</v>
      </c>
      <c r="I63" s="10">
        <f t="shared" si="4"/>
        <v>54.8</v>
      </c>
      <c r="J63" s="10">
        <f t="shared" si="5"/>
        <v>38</v>
      </c>
      <c r="K63" s="10">
        <f t="shared" si="6"/>
        <v>45.4</v>
      </c>
      <c r="L63" s="10">
        <f t="shared" si="48"/>
        <v>69.25</v>
      </c>
      <c r="M63" s="10">
        <f t="shared" si="33"/>
        <v>7.2422907488986779</v>
      </c>
      <c r="N63" s="10">
        <f t="shared" si="33"/>
        <v>5.7826086956521738</v>
      </c>
      <c r="O63" s="11"/>
      <c r="P63" s="11">
        <v>1</v>
      </c>
      <c r="Q63" s="28">
        <v>0</v>
      </c>
      <c r="R63" s="28">
        <v>0</v>
      </c>
      <c r="S63" s="28">
        <v>1</v>
      </c>
      <c r="T63" s="28"/>
      <c r="U63" s="8">
        <v>1</v>
      </c>
      <c r="V63" s="8">
        <v>1</v>
      </c>
      <c r="W63" s="5">
        <v>1</v>
      </c>
      <c r="X63" s="5">
        <v>1</v>
      </c>
      <c r="Y63" s="5">
        <v>1</v>
      </c>
      <c r="Z63" s="5">
        <v>1</v>
      </c>
      <c r="AA63" s="5">
        <v>1</v>
      </c>
      <c r="AB63" s="5">
        <v>0</v>
      </c>
      <c r="AC63" s="5">
        <f t="shared" si="18"/>
        <v>274</v>
      </c>
      <c r="AD63" s="5">
        <v>30</v>
      </c>
      <c r="AE63" s="16">
        <v>0.02</v>
      </c>
      <c r="AF63" s="5">
        <v>5</v>
      </c>
      <c r="AG63" s="16">
        <f t="shared" si="47"/>
        <v>0.10948905109489052</v>
      </c>
      <c r="AH63" s="16">
        <f t="shared" si="3"/>
        <v>0.12948905109489051</v>
      </c>
    </row>
    <row r="64" spans="1:34" ht="14.5">
      <c r="A64" s="41"/>
      <c r="B64" s="9">
        <v>1</v>
      </c>
      <c r="C64" s="83">
        <v>320</v>
      </c>
      <c r="D64" s="42">
        <v>324</v>
      </c>
      <c r="E64" s="42">
        <v>6</v>
      </c>
      <c r="F64" s="42">
        <v>9</v>
      </c>
      <c r="G64" s="42">
        <v>303</v>
      </c>
      <c r="H64" s="42">
        <v>287</v>
      </c>
      <c r="I64" s="10">
        <f t="shared" si="4"/>
        <v>35.555555555555557</v>
      </c>
      <c r="J64" s="10">
        <f t="shared" si="5"/>
        <v>54</v>
      </c>
      <c r="K64" s="10">
        <f t="shared" si="6"/>
        <v>33.666666666666664</v>
      </c>
      <c r="L64" s="10">
        <f t="shared" si="48"/>
        <v>39.428571428571431</v>
      </c>
      <c r="M64" s="10">
        <f t="shared" si="33"/>
        <v>6.3366336633663369</v>
      </c>
      <c r="N64" s="10">
        <f t="shared" si="33"/>
        <v>6.7735191637630656</v>
      </c>
      <c r="O64" s="11"/>
      <c r="P64" s="11"/>
      <c r="Q64" s="28">
        <v>0</v>
      </c>
      <c r="R64" s="28">
        <v>1</v>
      </c>
      <c r="S64" s="28">
        <v>1</v>
      </c>
      <c r="T64" s="28"/>
      <c r="U64" s="8">
        <v>0</v>
      </c>
      <c r="V64" s="8">
        <v>1</v>
      </c>
      <c r="W64" s="5">
        <v>3</v>
      </c>
      <c r="X64" s="5">
        <v>1</v>
      </c>
      <c r="Y64" s="5">
        <v>0</v>
      </c>
      <c r="Z64" s="5">
        <v>2</v>
      </c>
      <c r="AA64" s="5">
        <v>3</v>
      </c>
      <c r="AB64" s="5">
        <v>0</v>
      </c>
      <c r="AC64" s="5">
        <f t="shared" si="18"/>
        <v>320</v>
      </c>
      <c r="AD64" s="5">
        <v>36</v>
      </c>
      <c r="AE64" s="16">
        <f t="shared" si="46"/>
        <v>0.45</v>
      </c>
      <c r="AF64" s="5">
        <v>4</v>
      </c>
      <c r="AG64" s="16">
        <f t="shared" si="47"/>
        <v>7.4999999999999997E-2</v>
      </c>
      <c r="AH64" s="16">
        <f t="shared" si="3"/>
        <v>0.52500000000000002</v>
      </c>
    </row>
    <row r="65" spans="1:34" ht="14.5">
      <c r="A65" s="41"/>
      <c r="B65" s="9">
        <v>1</v>
      </c>
      <c r="C65" s="85">
        <v>273</v>
      </c>
      <c r="D65" s="42">
        <v>272</v>
      </c>
      <c r="E65" s="42">
        <v>10</v>
      </c>
      <c r="F65" s="42">
        <v>7</v>
      </c>
      <c r="G65" s="42">
        <v>286</v>
      </c>
      <c r="H65" s="42">
        <v>297</v>
      </c>
      <c r="I65" s="10">
        <f t="shared" si="4"/>
        <v>39</v>
      </c>
      <c r="J65" s="10">
        <f t="shared" si="5"/>
        <v>27.2</v>
      </c>
      <c r="K65" s="10">
        <f t="shared" si="6"/>
        <v>40.857142857142854</v>
      </c>
      <c r="L65" s="10">
        <f t="shared" si="48"/>
        <v>47.833333333333336</v>
      </c>
      <c r="M65" s="10">
        <f t="shared" si="33"/>
        <v>5.7272727272727275</v>
      </c>
      <c r="N65" s="10">
        <f t="shared" si="33"/>
        <v>5.4949494949494948</v>
      </c>
      <c r="O65" s="11"/>
      <c r="P65" s="11">
        <v>1</v>
      </c>
      <c r="Q65" s="28">
        <v>0</v>
      </c>
      <c r="R65" s="28">
        <v>0</v>
      </c>
      <c r="S65" s="28">
        <v>1</v>
      </c>
      <c r="T65" s="28"/>
      <c r="U65" s="8">
        <v>1</v>
      </c>
      <c r="V65" s="8">
        <v>0</v>
      </c>
      <c r="W65" s="8">
        <v>1</v>
      </c>
      <c r="X65" s="8">
        <v>1</v>
      </c>
      <c r="Y65" s="8">
        <v>0</v>
      </c>
      <c r="Z65" s="8">
        <v>0</v>
      </c>
      <c r="AA65" s="5">
        <v>2</v>
      </c>
      <c r="AB65" s="5">
        <v>1</v>
      </c>
      <c r="AC65" s="5">
        <f t="shared" si="18"/>
        <v>273</v>
      </c>
      <c r="AD65" s="5">
        <v>26</v>
      </c>
      <c r="AE65" s="16">
        <f t="shared" si="46"/>
        <v>0.38095238095238093</v>
      </c>
      <c r="AF65" s="5">
        <v>6</v>
      </c>
      <c r="AG65" s="16">
        <f t="shared" si="47"/>
        <v>0.13186813186813187</v>
      </c>
      <c r="AH65" s="16">
        <f t="shared" si="3"/>
        <v>0.51282051282051277</v>
      </c>
    </row>
    <row r="66" spans="1:34" ht="14.5">
      <c r="A66" s="41"/>
      <c r="B66" s="9">
        <v>1</v>
      </c>
      <c r="C66" s="42">
        <v>185</v>
      </c>
      <c r="D66" s="42">
        <v>264</v>
      </c>
      <c r="E66" s="42">
        <v>9</v>
      </c>
      <c r="F66" s="42">
        <v>10</v>
      </c>
      <c r="G66" s="42">
        <v>256</v>
      </c>
      <c r="H66" s="42">
        <v>301</v>
      </c>
      <c r="I66" s="10">
        <f t="shared" si="4"/>
        <v>18.5</v>
      </c>
      <c r="J66" s="10">
        <f t="shared" si="5"/>
        <v>29.333333333333332</v>
      </c>
      <c r="K66" s="10">
        <f t="shared" si="6"/>
        <v>25.6</v>
      </c>
      <c r="L66" s="10">
        <f t="shared" si="48"/>
        <v>29.7</v>
      </c>
      <c r="M66" s="10">
        <f t="shared" si="33"/>
        <v>4.3359375</v>
      </c>
      <c r="N66" s="10">
        <f t="shared" si="33"/>
        <v>5.2624584717607972</v>
      </c>
      <c r="O66" s="11"/>
      <c r="P66" s="11"/>
      <c r="Q66" s="28">
        <v>0</v>
      </c>
      <c r="R66" s="28">
        <v>0</v>
      </c>
      <c r="S66" s="28">
        <v>0</v>
      </c>
      <c r="T66" s="28"/>
      <c r="U66" s="8">
        <v>0</v>
      </c>
      <c r="V66" s="8">
        <v>1</v>
      </c>
      <c r="W66" s="8">
        <v>0</v>
      </c>
      <c r="X66" s="8">
        <v>0</v>
      </c>
      <c r="Y66" s="8">
        <v>0</v>
      </c>
      <c r="Z66" s="8">
        <v>1</v>
      </c>
      <c r="AA66" s="5">
        <v>0</v>
      </c>
      <c r="AB66" s="5">
        <v>1</v>
      </c>
      <c r="AC66" s="5">
        <f t="shared" si="18"/>
        <v>185</v>
      </c>
      <c r="AD66" s="5">
        <v>16</v>
      </c>
      <c r="AE66" s="16">
        <f t="shared" si="46"/>
        <v>0.34594594594594597</v>
      </c>
      <c r="AF66" s="5">
        <v>2</v>
      </c>
      <c r="AG66" s="16">
        <f t="shared" si="47"/>
        <v>6.4864864864864868E-2</v>
      </c>
      <c r="AH66" s="16">
        <f t="shared" si="3"/>
        <v>0.41081081081081083</v>
      </c>
    </row>
    <row r="67" spans="1:34" ht="14.5">
      <c r="A67" s="41"/>
      <c r="B67" s="15">
        <v>1</v>
      </c>
      <c r="C67" s="85">
        <v>257</v>
      </c>
      <c r="D67" s="42">
        <v>258</v>
      </c>
      <c r="E67" s="42">
        <v>7</v>
      </c>
      <c r="F67" s="42">
        <v>7</v>
      </c>
      <c r="G67" s="42">
        <v>301</v>
      </c>
      <c r="H67" s="42">
        <v>282</v>
      </c>
      <c r="I67" s="10">
        <f t="shared" si="4"/>
        <v>36.714285714285715</v>
      </c>
      <c r="J67" s="10">
        <f t="shared" si="5"/>
        <v>36.857142857142854</v>
      </c>
      <c r="K67" s="10">
        <f t="shared" si="6"/>
        <v>43</v>
      </c>
      <c r="L67" s="10">
        <f t="shared" si="48"/>
        <v>33.444444444444443</v>
      </c>
      <c r="M67" s="10">
        <f t="shared" si="33"/>
        <v>5.1229235880398676</v>
      </c>
      <c r="N67" s="10">
        <f t="shared" si="33"/>
        <v>5.4893617021276597</v>
      </c>
      <c r="O67" s="11"/>
      <c r="P67" s="11"/>
      <c r="Q67" s="11">
        <v>0</v>
      </c>
      <c r="R67" s="11">
        <v>0</v>
      </c>
      <c r="S67" s="11">
        <v>1</v>
      </c>
      <c r="T67" s="11"/>
      <c r="U67" s="5">
        <v>0</v>
      </c>
      <c r="V67" s="5">
        <v>0</v>
      </c>
      <c r="W67" s="5">
        <v>3</v>
      </c>
      <c r="X67" s="5">
        <v>1</v>
      </c>
      <c r="Y67" s="5">
        <v>1</v>
      </c>
      <c r="Z67" s="5">
        <v>0</v>
      </c>
      <c r="AA67" s="5">
        <v>0</v>
      </c>
      <c r="AB67" s="5">
        <v>3</v>
      </c>
      <c r="AC67" s="5">
        <f t="shared" si="18"/>
        <v>257</v>
      </c>
      <c r="AD67" s="5">
        <v>23</v>
      </c>
      <c r="AE67" s="16">
        <f t="shared" si="46"/>
        <v>0.35797665369649806</v>
      </c>
      <c r="AF67" s="5">
        <v>2</v>
      </c>
      <c r="AG67" s="16">
        <f t="shared" si="47"/>
        <v>4.6692607003891051E-2</v>
      </c>
      <c r="AH67" s="16">
        <f t="shared" si="3"/>
        <v>0.40466926070038911</v>
      </c>
    </row>
    <row r="68" spans="1:34">
      <c r="B68" s="9"/>
      <c r="C68" s="27"/>
      <c r="D68" s="27"/>
      <c r="E68" s="27"/>
      <c r="F68" s="27"/>
      <c r="G68" s="27"/>
      <c r="H68" s="27"/>
      <c r="I68" s="4" t="e">
        <f t="shared" si="4"/>
        <v>#DIV/0!</v>
      </c>
      <c r="J68" s="4" t="e">
        <f t="shared" si="5"/>
        <v>#DIV/0!</v>
      </c>
      <c r="K68" s="4" t="e">
        <f t="shared" si="6"/>
        <v>#DIV/0!</v>
      </c>
      <c r="L68" s="4">
        <f t="shared" si="48"/>
        <v>40.285714285714285</v>
      </c>
      <c r="M68" s="10" t="e">
        <f t="shared" si="33"/>
        <v>#DIV/0!</v>
      </c>
      <c r="N68" s="10" t="e">
        <f t="shared" si="33"/>
        <v>#DIV/0!</v>
      </c>
      <c r="O68" s="11"/>
      <c r="P68" s="11"/>
      <c r="Q68" s="28"/>
      <c r="R68" s="28"/>
      <c r="S68" s="28"/>
      <c r="T68" s="28"/>
      <c r="U68" s="8"/>
      <c r="V68" s="8"/>
      <c r="W68" s="8"/>
      <c r="X68" s="8"/>
      <c r="Y68" s="8"/>
      <c r="Z68" s="8"/>
      <c r="AA68" s="8"/>
      <c r="AB68" s="8"/>
      <c r="AC68" s="8" t="e">
        <f t="shared" si="18"/>
        <v>#DIV/0!</v>
      </c>
      <c r="AD68" s="8"/>
      <c r="AE68" s="16" t="e">
        <f t="shared" si="46"/>
        <v>#DIV/0!</v>
      </c>
      <c r="AF68" s="8"/>
      <c r="AG68" s="12" t="e">
        <f t="shared" si="47"/>
        <v>#DIV/0!</v>
      </c>
      <c r="AH68" s="12" t="e">
        <f t="shared" si="3"/>
        <v>#DIV/0!</v>
      </c>
    </row>
    <row r="69" spans="1:34">
      <c r="B69" s="9"/>
      <c r="C69" s="27"/>
      <c r="D69" s="27"/>
      <c r="E69" s="27"/>
      <c r="F69" s="27"/>
      <c r="G69" s="27"/>
      <c r="H69" s="27"/>
      <c r="I69" s="4" t="e">
        <f t="shared" si="4"/>
        <v>#DIV/0!</v>
      </c>
      <c r="J69" s="4" t="e">
        <f t="shared" si="5"/>
        <v>#DIV/0!</v>
      </c>
      <c r="K69" s="4" t="e">
        <f t="shared" si="6"/>
        <v>#DIV/0!</v>
      </c>
      <c r="L69" s="4" t="e">
        <f t="shared" si="48"/>
        <v>#DIV/0!</v>
      </c>
      <c r="M69" s="10" t="e">
        <f t="shared" si="33"/>
        <v>#DIV/0!</v>
      </c>
      <c r="N69" s="10" t="e">
        <f t="shared" si="33"/>
        <v>#DIV/0!</v>
      </c>
      <c r="O69" s="11"/>
      <c r="P69" s="11"/>
      <c r="Q69" s="28"/>
      <c r="R69" s="28"/>
      <c r="S69" s="28"/>
      <c r="T69" s="28"/>
      <c r="U69" s="8"/>
      <c r="V69" s="8"/>
      <c r="W69" s="8"/>
      <c r="X69" s="8"/>
      <c r="Y69" s="8"/>
      <c r="Z69" s="8"/>
      <c r="AA69" s="8"/>
      <c r="AB69" s="8"/>
      <c r="AC69" s="8" t="e">
        <f t="shared" si="18"/>
        <v>#DIV/0!</v>
      </c>
      <c r="AD69" s="8"/>
      <c r="AE69" s="12" t="e">
        <f t="shared" si="46"/>
        <v>#DIV/0!</v>
      </c>
      <c r="AF69" s="8"/>
      <c r="AG69" s="12" t="e">
        <f t="shared" si="47"/>
        <v>#DIV/0!</v>
      </c>
      <c r="AH69" s="12" t="e">
        <f t="shared" si="3"/>
        <v>#DIV/0!</v>
      </c>
    </row>
    <row r="70" spans="1:34">
      <c r="B70" s="43"/>
      <c r="C70" s="44"/>
      <c r="D70" s="44"/>
      <c r="E70" s="44"/>
      <c r="F70" s="44"/>
      <c r="G70" s="44"/>
      <c r="H70" s="44"/>
      <c r="I70" s="45" t="e">
        <f t="shared" si="4"/>
        <v>#DIV/0!</v>
      </c>
      <c r="J70" s="45" t="e">
        <f t="shared" si="5"/>
        <v>#DIV/0!</v>
      </c>
      <c r="K70" s="45" t="e">
        <f t="shared" si="6"/>
        <v>#DIV/0!</v>
      </c>
      <c r="L70" s="45" t="e">
        <f t="shared" si="48"/>
        <v>#DIV/0!</v>
      </c>
      <c r="M70" s="46" t="e">
        <f t="shared" si="33"/>
        <v>#DIV/0!</v>
      </c>
      <c r="N70" s="46" t="e">
        <f t="shared" si="33"/>
        <v>#DIV/0!</v>
      </c>
      <c r="O70" s="47"/>
      <c r="P70" s="47"/>
      <c r="Q70" s="48"/>
      <c r="R70" s="48"/>
      <c r="S70" s="48"/>
      <c r="T70" s="48"/>
      <c r="U70" s="49"/>
      <c r="V70" s="49"/>
      <c r="W70" s="49"/>
      <c r="X70" s="49"/>
      <c r="Y70" s="49"/>
      <c r="Z70" s="49"/>
      <c r="AA70" s="49"/>
      <c r="AB70" s="49"/>
      <c r="AC70" s="49" t="e">
        <f t="shared" si="18"/>
        <v>#DIV/0!</v>
      </c>
      <c r="AD70" s="49"/>
      <c r="AE70" s="50" t="e">
        <f t="shared" si="46"/>
        <v>#DIV/0!</v>
      </c>
      <c r="AF70" s="49"/>
      <c r="AG70" s="50" t="e">
        <f t="shared" si="47"/>
        <v>#DIV/0!</v>
      </c>
      <c r="AH70" s="50" t="e">
        <f t="shared" si="3"/>
        <v>#DIV/0!</v>
      </c>
    </row>
    <row r="71" spans="1:34">
      <c r="B71" s="17">
        <f t="shared" ref="B71:F71" si="49">SUM(B61:B70)</f>
        <v>7</v>
      </c>
      <c r="C71" s="18">
        <f t="shared" si="49"/>
        <v>1825</v>
      </c>
      <c r="D71" s="18">
        <f t="shared" si="49"/>
        <v>1906</v>
      </c>
      <c r="E71" s="18">
        <f t="shared" si="49"/>
        <v>48</v>
      </c>
      <c r="F71" s="18">
        <f t="shared" si="49"/>
        <v>56</v>
      </c>
      <c r="G71" s="18">
        <f>SUM(G61:G70)</f>
        <v>1971</v>
      </c>
      <c r="H71" s="18">
        <f>SUM(H61:H70)</f>
        <v>2020</v>
      </c>
      <c r="I71" s="19">
        <f t="shared" si="4"/>
        <v>32.589285714285715</v>
      </c>
      <c r="J71" s="19">
        <f t="shared" si="5"/>
        <v>39.708333333333336</v>
      </c>
      <c r="K71" s="19">
        <f t="shared" si="6"/>
        <v>35.196428571428569</v>
      </c>
      <c r="L71" s="19">
        <f>H71/E71</f>
        <v>42.083333333333336</v>
      </c>
      <c r="M71" s="19">
        <f t="shared" si="33"/>
        <v>5.5555555555555554</v>
      </c>
      <c r="N71" s="19">
        <f t="shared" si="33"/>
        <v>5.6613861386138611</v>
      </c>
      <c r="O71" s="20">
        <f>SUM(O60:O70)</f>
        <v>0</v>
      </c>
      <c r="P71" s="20">
        <f>SUM(P61:P70)</f>
        <v>2</v>
      </c>
      <c r="Q71" s="20">
        <f t="shared" ref="Q71:AB71" si="50">SUM(Q61:Q70)</f>
        <v>0</v>
      </c>
      <c r="R71" s="20">
        <f t="shared" si="50"/>
        <v>1</v>
      </c>
      <c r="S71" s="20">
        <f>SUM(S61:S70)</f>
        <v>6</v>
      </c>
      <c r="T71" s="20">
        <v>0</v>
      </c>
      <c r="U71" s="18">
        <f t="shared" si="50"/>
        <v>2</v>
      </c>
      <c r="V71" s="18">
        <f t="shared" si="50"/>
        <v>4</v>
      </c>
      <c r="W71" s="18">
        <f t="shared" si="50"/>
        <v>10</v>
      </c>
      <c r="X71" s="18">
        <f t="shared" si="50"/>
        <v>8</v>
      </c>
      <c r="Y71" s="18">
        <f t="shared" si="50"/>
        <v>2</v>
      </c>
      <c r="Z71" s="18">
        <f t="shared" si="50"/>
        <v>5</v>
      </c>
      <c r="AA71" s="18">
        <f t="shared" si="50"/>
        <v>8</v>
      </c>
      <c r="AB71" s="18">
        <f t="shared" si="50"/>
        <v>7</v>
      </c>
      <c r="AC71" s="17">
        <f t="shared" si="18"/>
        <v>260.71428571428572</v>
      </c>
      <c r="AD71" s="18">
        <f>SUM(AD61:AD70)</f>
        <v>175</v>
      </c>
      <c r="AE71" s="21">
        <f t="shared" si="46"/>
        <v>0.38356164383561642</v>
      </c>
      <c r="AF71" s="18">
        <f>SUM(AF61:AF70)</f>
        <v>24</v>
      </c>
      <c r="AG71" s="21">
        <f t="shared" si="47"/>
        <v>7.8904109589041094E-2</v>
      </c>
      <c r="AH71" s="21">
        <f t="shared" si="3"/>
        <v>0.46246575342465751</v>
      </c>
    </row>
    <row r="72" spans="1:34">
      <c r="B72" s="30"/>
      <c r="C72" s="31"/>
      <c r="D72" s="31"/>
      <c r="E72" s="31"/>
      <c r="F72" s="31"/>
      <c r="G72" s="31"/>
      <c r="H72" s="31"/>
      <c r="I72" s="32"/>
      <c r="J72" s="32"/>
      <c r="K72" s="32"/>
      <c r="L72" s="32"/>
      <c r="M72" s="32"/>
      <c r="N72" s="32"/>
      <c r="O72" s="32"/>
      <c r="P72" s="32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0"/>
      <c r="AD72" s="31"/>
      <c r="AE72" s="33"/>
      <c r="AF72" s="31"/>
      <c r="AG72" s="33"/>
      <c r="AH72" s="33"/>
    </row>
    <row r="73" spans="1:34" ht="15.5">
      <c r="A73" s="1" t="s">
        <v>36</v>
      </c>
      <c r="B73" s="2" t="s">
        <v>1</v>
      </c>
      <c r="C73" s="3" t="s">
        <v>2</v>
      </c>
      <c r="D73" s="3" t="s">
        <v>2</v>
      </c>
      <c r="E73" s="35" t="s">
        <v>3</v>
      </c>
      <c r="F73" s="35" t="s">
        <v>4</v>
      </c>
      <c r="G73" s="3" t="s">
        <v>5</v>
      </c>
      <c r="H73" s="3" t="s">
        <v>5</v>
      </c>
      <c r="I73" s="3" t="s">
        <v>6</v>
      </c>
      <c r="J73" s="3" t="s">
        <v>6</v>
      </c>
      <c r="K73" s="3" t="s">
        <v>7</v>
      </c>
      <c r="L73" s="3" t="s">
        <v>7</v>
      </c>
      <c r="M73" s="3" t="s">
        <v>8</v>
      </c>
      <c r="N73" s="3" t="s">
        <v>8</v>
      </c>
      <c r="O73" s="3" t="s">
        <v>9</v>
      </c>
      <c r="P73" s="3" t="s">
        <v>10</v>
      </c>
      <c r="Q73" s="3" t="s">
        <v>11</v>
      </c>
      <c r="R73" s="3" t="s">
        <v>12</v>
      </c>
      <c r="S73" s="3" t="s">
        <v>13</v>
      </c>
      <c r="T73" s="3" t="s">
        <v>42</v>
      </c>
      <c r="U73" s="3">
        <v>100</v>
      </c>
      <c r="V73" s="3">
        <v>100</v>
      </c>
      <c r="W73" s="3">
        <v>50</v>
      </c>
      <c r="X73" s="3">
        <v>50</v>
      </c>
      <c r="Y73" s="3" t="s">
        <v>14</v>
      </c>
      <c r="Z73" s="3" t="s">
        <v>14</v>
      </c>
      <c r="AA73" s="3" t="s">
        <v>15</v>
      </c>
      <c r="AB73" s="3" t="s">
        <v>15</v>
      </c>
      <c r="AC73" s="3" t="s">
        <v>16</v>
      </c>
      <c r="AD73" s="2" t="s">
        <v>17</v>
      </c>
      <c r="AE73" s="2" t="s">
        <v>18</v>
      </c>
      <c r="AF73" s="2" t="s">
        <v>19</v>
      </c>
      <c r="AG73" s="2" t="s">
        <v>18</v>
      </c>
      <c r="AH73" s="2" t="s">
        <v>20</v>
      </c>
    </row>
    <row r="74" spans="1:34" ht="15.5">
      <c r="A74" s="1"/>
      <c r="B74" s="4"/>
      <c r="C74" s="3" t="s">
        <v>21</v>
      </c>
      <c r="D74" s="3" t="s">
        <v>22</v>
      </c>
      <c r="E74" s="36" t="s">
        <v>23</v>
      </c>
      <c r="F74" s="36" t="s">
        <v>24</v>
      </c>
      <c r="G74" s="3" t="s">
        <v>25</v>
      </c>
      <c r="H74" s="3" t="s">
        <v>26</v>
      </c>
      <c r="I74" s="3" t="s">
        <v>21</v>
      </c>
      <c r="J74" s="3" t="s">
        <v>22</v>
      </c>
      <c r="K74" s="3" t="s">
        <v>27</v>
      </c>
      <c r="L74" s="3" t="s">
        <v>28</v>
      </c>
      <c r="M74" s="3" t="s">
        <v>21</v>
      </c>
      <c r="N74" s="3" t="s">
        <v>22</v>
      </c>
      <c r="O74" s="3"/>
      <c r="P74" s="3"/>
      <c r="Q74" s="2"/>
      <c r="R74" s="2"/>
      <c r="S74" s="2"/>
      <c r="T74" s="2"/>
      <c r="U74" s="2" t="s">
        <v>29</v>
      </c>
      <c r="V74" s="2" t="s">
        <v>30</v>
      </c>
      <c r="W74" s="6" t="s">
        <v>29</v>
      </c>
      <c r="X74" s="6" t="s">
        <v>30</v>
      </c>
      <c r="Y74" s="6" t="s">
        <v>29</v>
      </c>
      <c r="Z74" s="6" t="s">
        <v>30</v>
      </c>
      <c r="AA74" s="6" t="s">
        <v>29</v>
      </c>
      <c r="AB74" s="6" t="s">
        <v>30</v>
      </c>
      <c r="AC74" s="37"/>
      <c r="AD74" s="8"/>
      <c r="AE74" s="8"/>
      <c r="AF74" s="37"/>
      <c r="AG74" s="37"/>
      <c r="AH74" s="37"/>
    </row>
    <row r="75" spans="1:34" ht="15.5">
      <c r="A75" s="1"/>
      <c r="B75" s="15">
        <v>1</v>
      </c>
      <c r="C75" s="82">
        <v>228</v>
      </c>
      <c r="D75" s="42">
        <v>224</v>
      </c>
      <c r="E75" s="42">
        <v>10</v>
      </c>
      <c r="F75" s="42">
        <v>5</v>
      </c>
      <c r="G75" s="42">
        <v>246</v>
      </c>
      <c r="H75" s="42">
        <v>270</v>
      </c>
      <c r="I75" s="10">
        <f t="shared" si="4"/>
        <v>45.6</v>
      </c>
      <c r="J75" s="10">
        <f t="shared" si="5"/>
        <v>22.4</v>
      </c>
      <c r="K75" s="10">
        <f t="shared" si="6"/>
        <v>49.2</v>
      </c>
      <c r="L75" s="10">
        <f>H71/E71</f>
        <v>42.083333333333336</v>
      </c>
      <c r="M75" s="10">
        <f t="shared" si="33"/>
        <v>5.5609756097560972</v>
      </c>
      <c r="N75" s="10">
        <f t="shared" si="33"/>
        <v>4.9777777777777779</v>
      </c>
      <c r="O75" s="11"/>
      <c r="P75" s="11">
        <v>1</v>
      </c>
      <c r="Q75" s="11">
        <v>0</v>
      </c>
      <c r="R75" s="11">
        <v>0</v>
      </c>
      <c r="S75" s="11">
        <v>0</v>
      </c>
      <c r="T75" s="11">
        <v>1</v>
      </c>
      <c r="U75" s="5">
        <v>0</v>
      </c>
      <c r="V75" s="5">
        <v>0</v>
      </c>
      <c r="W75" s="5">
        <v>0</v>
      </c>
      <c r="X75" s="5">
        <v>1</v>
      </c>
      <c r="Y75" s="5">
        <v>0</v>
      </c>
      <c r="Z75" s="5">
        <v>0</v>
      </c>
      <c r="AA75" s="5">
        <v>2</v>
      </c>
      <c r="AB75" s="5">
        <v>1</v>
      </c>
      <c r="AC75" s="5">
        <f t="shared" si="18"/>
        <v>228</v>
      </c>
      <c r="AD75" s="5">
        <v>34</v>
      </c>
      <c r="AE75" s="16">
        <f t="shared" ref="AE75:AE85" si="51">AD75*4/C75</f>
        <v>0.59649122807017541</v>
      </c>
      <c r="AF75" s="5">
        <v>4</v>
      </c>
      <c r="AG75" s="12">
        <f t="shared" ref="AG75:AG85" si="52">AF75*6/C75</f>
        <v>0.10526315789473684</v>
      </c>
      <c r="AH75" s="12">
        <f t="shared" si="3"/>
        <v>0.70175438596491224</v>
      </c>
    </row>
    <row r="76" spans="1:34" ht="15.5">
      <c r="A76" s="1"/>
      <c r="B76" s="15">
        <v>1</v>
      </c>
      <c r="C76" s="83">
        <v>281</v>
      </c>
      <c r="D76" s="42">
        <v>277</v>
      </c>
      <c r="E76" s="42">
        <v>9</v>
      </c>
      <c r="F76" s="42">
        <v>3</v>
      </c>
      <c r="G76" s="42">
        <v>256</v>
      </c>
      <c r="H76" s="42">
        <v>302</v>
      </c>
      <c r="I76" s="10">
        <f t="shared" si="4"/>
        <v>93.666666666666671</v>
      </c>
      <c r="J76" s="10">
        <f t="shared" si="5"/>
        <v>30.777777777777779</v>
      </c>
      <c r="K76" s="10">
        <f t="shared" si="6"/>
        <v>85.333333333333329</v>
      </c>
      <c r="L76" s="10">
        <f t="shared" si="48"/>
        <v>27</v>
      </c>
      <c r="M76" s="10">
        <f t="shared" si="33"/>
        <v>6.5859375</v>
      </c>
      <c r="N76" s="10">
        <f t="shared" si="33"/>
        <v>5.5033112582781456</v>
      </c>
      <c r="O76" s="11"/>
      <c r="P76" s="11">
        <v>1</v>
      </c>
      <c r="Q76" s="28">
        <v>0</v>
      </c>
      <c r="R76" s="28">
        <v>0</v>
      </c>
      <c r="S76" s="28">
        <v>1</v>
      </c>
      <c r="T76" s="28"/>
      <c r="U76" s="8">
        <v>1</v>
      </c>
      <c r="V76" s="5">
        <v>0</v>
      </c>
      <c r="W76" s="5">
        <v>1</v>
      </c>
      <c r="X76" s="5">
        <v>1</v>
      </c>
      <c r="Y76" s="5">
        <v>2</v>
      </c>
      <c r="Z76" s="5">
        <v>0</v>
      </c>
      <c r="AA76" s="5">
        <v>0</v>
      </c>
      <c r="AB76" s="5">
        <v>2</v>
      </c>
      <c r="AC76" s="5">
        <f t="shared" si="18"/>
        <v>281</v>
      </c>
      <c r="AD76" s="5">
        <v>33</v>
      </c>
      <c r="AE76" s="12">
        <f t="shared" si="51"/>
        <v>0.46975088967971529</v>
      </c>
      <c r="AF76" s="8">
        <v>7</v>
      </c>
      <c r="AG76" s="12">
        <f t="shared" si="52"/>
        <v>0.1494661921708185</v>
      </c>
      <c r="AH76" s="12">
        <f t="shared" ref="AH76:AH85" si="53">AE76+AG76</f>
        <v>0.61921708185053381</v>
      </c>
    </row>
    <row r="77" spans="1:34" ht="15.5">
      <c r="A77" s="1"/>
      <c r="B77" s="15">
        <v>1</v>
      </c>
      <c r="C77" s="83">
        <v>266</v>
      </c>
      <c r="D77" s="42">
        <v>274</v>
      </c>
      <c r="E77" s="42">
        <v>5</v>
      </c>
      <c r="F77" s="42">
        <v>7</v>
      </c>
      <c r="G77" s="42">
        <v>276</v>
      </c>
      <c r="H77" s="42">
        <v>227</v>
      </c>
      <c r="I77" s="10">
        <f t="shared" ref="I77:I85" si="54">C77/F77</f>
        <v>38</v>
      </c>
      <c r="J77" s="10">
        <f t="shared" ref="J77:J85" si="55">D77/E77</f>
        <v>54.8</v>
      </c>
      <c r="K77" s="10">
        <f t="shared" ref="K77:K85" si="56">G77/F77</f>
        <v>39.428571428571431</v>
      </c>
      <c r="L77" s="10">
        <f t="shared" si="48"/>
        <v>33.555555555555557</v>
      </c>
      <c r="M77" s="10">
        <f t="shared" si="33"/>
        <v>5.7826086956521738</v>
      </c>
      <c r="N77" s="10">
        <f t="shared" si="33"/>
        <v>7.2422907488986779</v>
      </c>
      <c r="O77" s="11"/>
      <c r="P77" s="11"/>
      <c r="Q77" s="28">
        <v>0</v>
      </c>
      <c r="R77" s="28">
        <v>0</v>
      </c>
      <c r="S77" s="28">
        <v>1</v>
      </c>
      <c r="T77" s="28"/>
      <c r="U77" s="8">
        <v>1</v>
      </c>
      <c r="V77" s="5">
        <v>1</v>
      </c>
      <c r="W77" s="5">
        <v>1</v>
      </c>
      <c r="X77" s="5">
        <v>1</v>
      </c>
      <c r="Y77" s="5">
        <v>1</v>
      </c>
      <c r="Z77" s="5">
        <v>1</v>
      </c>
      <c r="AA77" s="5">
        <v>0</v>
      </c>
      <c r="AB77" s="5">
        <v>1</v>
      </c>
      <c r="AC77" s="5">
        <f t="shared" si="18"/>
        <v>266</v>
      </c>
      <c r="AD77" s="5">
        <v>28</v>
      </c>
      <c r="AE77" s="16">
        <f t="shared" si="51"/>
        <v>0.42105263157894735</v>
      </c>
      <c r="AF77" s="5">
        <v>4</v>
      </c>
      <c r="AG77" s="16">
        <f t="shared" si="52"/>
        <v>9.0225563909774431E-2</v>
      </c>
      <c r="AH77" s="16">
        <f t="shared" si="53"/>
        <v>0.51127819548872178</v>
      </c>
    </row>
    <row r="78" spans="1:34" ht="15.5">
      <c r="A78" s="1"/>
      <c r="B78" s="15">
        <v>1</v>
      </c>
      <c r="C78" s="42">
        <v>176</v>
      </c>
      <c r="D78" s="42">
        <v>299</v>
      </c>
      <c r="E78" s="42">
        <v>7</v>
      </c>
      <c r="F78" s="42">
        <v>10</v>
      </c>
      <c r="G78" s="42">
        <v>243</v>
      </c>
      <c r="H78" s="42">
        <v>304</v>
      </c>
      <c r="I78" s="10">
        <f t="shared" si="54"/>
        <v>17.600000000000001</v>
      </c>
      <c r="J78" s="10">
        <f t="shared" si="55"/>
        <v>42.714285714285715</v>
      </c>
      <c r="K78" s="10">
        <f t="shared" si="56"/>
        <v>24.3</v>
      </c>
      <c r="L78" s="10">
        <f t="shared" si="48"/>
        <v>45.4</v>
      </c>
      <c r="M78" s="10">
        <f t="shared" si="33"/>
        <v>4.3456790123456788</v>
      </c>
      <c r="N78" s="10">
        <f t="shared" si="33"/>
        <v>5.9013157894736841</v>
      </c>
      <c r="O78" s="11"/>
      <c r="P78" s="11"/>
      <c r="Q78" s="11">
        <v>0</v>
      </c>
      <c r="R78" s="11">
        <v>0</v>
      </c>
      <c r="S78" s="11">
        <v>0</v>
      </c>
      <c r="T78" s="11"/>
      <c r="U78" s="5">
        <v>0</v>
      </c>
      <c r="V78" s="5">
        <v>2</v>
      </c>
      <c r="W78" s="5">
        <v>0</v>
      </c>
      <c r="X78" s="5">
        <v>0</v>
      </c>
      <c r="Y78" s="5">
        <v>0</v>
      </c>
      <c r="Z78" s="5">
        <v>1</v>
      </c>
      <c r="AA78" s="5">
        <v>0</v>
      </c>
      <c r="AB78" s="5">
        <v>1</v>
      </c>
      <c r="AC78" s="5">
        <f t="shared" si="18"/>
        <v>176</v>
      </c>
      <c r="AD78" s="5">
        <v>13</v>
      </c>
      <c r="AE78" s="16">
        <v>0.13</v>
      </c>
      <c r="AF78" s="5">
        <v>4</v>
      </c>
      <c r="AG78" s="16">
        <f t="shared" si="52"/>
        <v>0.13636363636363635</v>
      </c>
      <c r="AH78" s="16">
        <f t="shared" si="53"/>
        <v>0.26636363636363636</v>
      </c>
    </row>
    <row r="79" spans="1:34">
      <c r="A79" s="51"/>
      <c r="B79" s="72">
        <v>1</v>
      </c>
      <c r="C79" s="83">
        <v>299</v>
      </c>
      <c r="D79" s="42">
        <v>217</v>
      </c>
      <c r="E79" s="42">
        <v>10</v>
      </c>
      <c r="F79" s="42">
        <v>8</v>
      </c>
      <c r="G79" s="42">
        <v>301</v>
      </c>
      <c r="H79" s="42">
        <v>269</v>
      </c>
      <c r="I79" s="10">
        <f t="shared" si="54"/>
        <v>37.375</v>
      </c>
      <c r="J79" s="10">
        <f t="shared" si="55"/>
        <v>21.7</v>
      </c>
      <c r="K79" s="10">
        <f t="shared" si="56"/>
        <v>37.625</v>
      </c>
      <c r="L79" s="10">
        <f t="shared" si="48"/>
        <v>43.428571428571431</v>
      </c>
      <c r="M79" s="10">
        <f t="shared" si="33"/>
        <v>5.9601328903654487</v>
      </c>
      <c r="N79" s="10">
        <f t="shared" si="33"/>
        <v>4.8401486988847582</v>
      </c>
      <c r="O79" s="11">
        <v>1</v>
      </c>
      <c r="P79" s="11"/>
      <c r="Q79" s="11">
        <v>0</v>
      </c>
      <c r="R79" s="11">
        <v>0</v>
      </c>
      <c r="S79" s="11">
        <v>1</v>
      </c>
      <c r="T79" s="11"/>
      <c r="U79" s="5">
        <v>0</v>
      </c>
      <c r="V79" s="5">
        <v>0</v>
      </c>
      <c r="W79" s="5">
        <v>1</v>
      </c>
      <c r="X79" s="5">
        <v>1</v>
      </c>
      <c r="Y79" s="5">
        <v>0</v>
      </c>
      <c r="Z79" s="5">
        <v>0</v>
      </c>
      <c r="AA79" s="5">
        <v>2</v>
      </c>
      <c r="AB79" s="5">
        <v>1</v>
      </c>
      <c r="AC79" s="5">
        <f t="shared" si="18"/>
        <v>299</v>
      </c>
      <c r="AD79" s="5">
        <v>26</v>
      </c>
      <c r="AE79" s="16">
        <f t="shared" si="51"/>
        <v>0.34782608695652173</v>
      </c>
      <c r="AF79" s="5">
        <v>4</v>
      </c>
      <c r="AG79" s="16">
        <f t="shared" si="52"/>
        <v>8.0267558528428096E-2</v>
      </c>
      <c r="AH79" s="16">
        <f t="shared" si="53"/>
        <v>0.42809364548494983</v>
      </c>
    </row>
    <row r="80" spans="1:34" ht="15.5">
      <c r="A80" s="1"/>
      <c r="B80" s="15">
        <v>1</v>
      </c>
      <c r="C80" s="83">
        <v>264</v>
      </c>
      <c r="D80" s="42">
        <v>185</v>
      </c>
      <c r="E80" s="42">
        <v>10</v>
      </c>
      <c r="F80" s="42">
        <v>9</v>
      </c>
      <c r="G80" s="42">
        <v>301</v>
      </c>
      <c r="H80" s="42">
        <v>256</v>
      </c>
      <c r="I80" s="10">
        <f t="shared" si="54"/>
        <v>29.333333333333332</v>
      </c>
      <c r="J80" s="10">
        <f t="shared" si="55"/>
        <v>18.5</v>
      </c>
      <c r="K80" s="10">
        <f t="shared" si="56"/>
        <v>33.444444444444443</v>
      </c>
      <c r="L80" s="10">
        <f t="shared" si="48"/>
        <v>26.9</v>
      </c>
      <c r="M80" s="10">
        <f t="shared" si="33"/>
        <v>5.2624584717607972</v>
      </c>
      <c r="N80" s="10">
        <f t="shared" si="33"/>
        <v>4.3359375</v>
      </c>
      <c r="O80" s="11">
        <v>1</v>
      </c>
      <c r="P80" s="11"/>
      <c r="Q80" s="11">
        <v>0</v>
      </c>
      <c r="R80" s="11">
        <v>0</v>
      </c>
      <c r="S80" s="11">
        <v>1</v>
      </c>
      <c r="T80" s="11"/>
      <c r="U80" s="5">
        <v>1</v>
      </c>
      <c r="V80" s="5">
        <v>0</v>
      </c>
      <c r="W80" s="5">
        <v>0</v>
      </c>
      <c r="X80" s="5">
        <v>0</v>
      </c>
      <c r="Y80" s="5">
        <v>1</v>
      </c>
      <c r="Z80" s="5">
        <v>0</v>
      </c>
      <c r="AA80" s="5">
        <v>1</v>
      </c>
      <c r="AB80" s="5">
        <v>0</v>
      </c>
      <c r="AC80" s="5">
        <f t="shared" si="18"/>
        <v>264</v>
      </c>
      <c r="AD80" s="5">
        <v>25</v>
      </c>
      <c r="AE80" s="16">
        <f t="shared" si="51"/>
        <v>0.37878787878787878</v>
      </c>
      <c r="AF80" s="5">
        <v>3</v>
      </c>
      <c r="AG80" s="16">
        <f t="shared" si="52"/>
        <v>6.8181818181818177E-2</v>
      </c>
      <c r="AH80" s="16">
        <f t="shared" si="53"/>
        <v>0.44696969696969696</v>
      </c>
    </row>
    <row r="81" spans="1:35" ht="15.5">
      <c r="A81" s="1"/>
      <c r="B81" s="15">
        <v>1</v>
      </c>
      <c r="C81" s="82">
        <v>228</v>
      </c>
      <c r="D81" s="42">
        <v>266</v>
      </c>
      <c r="E81" s="42">
        <v>10</v>
      </c>
      <c r="F81" s="42">
        <v>10</v>
      </c>
      <c r="G81" s="42">
        <v>286</v>
      </c>
      <c r="H81" s="42">
        <v>296</v>
      </c>
      <c r="I81" s="10">
        <f t="shared" si="54"/>
        <v>22.8</v>
      </c>
      <c r="J81" s="10">
        <f t="shared" si="55"/>
        <v>26.6</v>
      </c>
      <c r="K81" s="10">
        <f t="shared" si="56"/>
        <v>28.6</v>
      </c>
      <c r="L81" s="10">
        <f t="shared" si="48"/>
        <v>25.6</v>
      </c>
      <c r="M81" s="10">
        <f t="shared" si="33"/>
        <v>4.7832167832167833</v>
      </c>
      <c r="N81" s="10">
        <f t="shared" si="33"/>
        <v>5.3918918918918912</v>
      </c>
      <c r="O81" s="11"/>
      <c r="P81" s="11"/>
      <c r="Q81" s="28">
        <v>0</v>
      </c>
      <c r="R81" s="28">
        <v>0</v>
      </c>
      <c r="S81" s="28">
        <v>0</v>
      </c>
      <c r="T81" s="28">
        <v>1</v>
      </c>
      <c r="U81" s="8">
        <v>0</v>
      </c>
      <c r="V81" s="8">
        <v>0</v>
      </c>
      <c r="W81" s="8">
        <v>1</v>
      </c>
      <c r="X81" s="8">
        <v>2</v>
      </c>
      <c r="Y81" s="5">
        <v>0</v>
      </c>
      <c r="Z81" s="5">
        <v>0</v>
      </c>
      <c r="AA81" s="5">
        <v>2</v>
      </c>
      <c r="AB81" s="5">
        <v>1</v>
      </c>
      <c r="AC81" s="5">
        <f t="shared" si="18"/>
        <v>228</v>
      </c>
      <c r="AD81" s="5">
        <v>22</v>
      </c>
      <c r="AE81" s="12">
        <f t="shared" si="51"/>
        <v>0.38596491228070173</v>
      </c>
      <c r="AF81" s="8">
        <v>3</v>
      </c>
      <c r="AG81" s="12">
        <f t="shared" si="52"/>
        <v>7.8947368421052627E-2</v>
      </c>
      <c r="AH81" s="12">
        <f t="shared" si="53"/>
        <v>0.46491228070175439</v>
      </c>
    </row>
    <row r="82" spans="1:35" ht="15.5">
      <c r="A82" s="1"/>
      <c r="B82" s="9">
        <v>1</v>
      </c>
      <c r="C82" s="82">
        <v>240</v>
      </c>
      <c r="D82" s="42">
        <v>191</v>
      </c>
      <c r="E82" s="42">
        <v>3</v>
      </c>
      <c r="F82" s="42">
        <v>10</v>
      </c>
      <c r="G82" s="42">
        <v>277</v>
      </c>
      <c r="H82" s="42">
        <v>157</v>
      </c>
      <c r="I82" s="4">
        <f t="shared" si="54"/>
        <v>24</v>
      </c>
      <c r="J82" s="4">
        <f t="shared" si="55"/>
        <v>63.666666666666664</v>
      </c>
      <c r="K82" s="4">
        <f t="shared" si="56"/>
        <v>27.7</v>
      </c>
      <c r="L82" s="4">
        <f t="shared" si="48"/>
        <v>29.6</v>
      </c>
      <c r="M82" s="10">
        <f t="shared" si="33"/>
        <v>5.1985559566787005</v>
      </c>
      <c r="N82" s="10">
        <f t="shared" si="33"/>
        <v>7.2993630573248405</v>
      </c>
      <c r="O82" s="11"/>
      <c r="P82" s="11"/>
      <c r="Q82" s="28">
        <v>0</v>
      </c>
      <c r="R82" s="28">
        <v>0</v>
      </c>
      <c r="S82" s="28">
        <v>0</v>
      </c>
      <c r="T82" s="28"/>
      <c r="U82" s="8">
        <v>0</v>
      </c>
      <c r="V82" s="8">
        <v>0</v>
      </c>
      <c r="W82" s="8">
        <v>2</v>
      </c>
      <c r="X82" s="8">
        <v>1</v>
      </c>
      <c r="Y82" s="5">
        <v>1</v>
      </c>
      <c r="Z82" s="5">
        <v>0</v>
      </c>
      <c r="AA82" s="5">
        <v>0</v>
      </c>
      <c r="AB82" s="5">
        <v>2</v>
      </c>
      <c r="AC82" s="5">
        <f t="shared" ref="AC82:AC85" si="57">C82/B82</f>
        <v>240</v>
      </c>
      <c r="AD82" s="5">
        <v>32</v>
      </c>
      <c r="AE82" s="12">
        <f t="shared" si="51"/>
        <v>0.53333333333333333</v>
      </c>
      <c r="AF82" s="8">
        <v>5</v>
      </c>
      <c r="AG82" s="12">
        <f t="shared" si="52"/>
        <v>0.125</v>
      </c>
      <c r="AH82" s="12">
        <f t="shared" si="53"/>
        <v>0.65833333333333333</v>
      </c>
    </row>
    <row r="83" spans="1:35" ht="15.5">
      <c r="A83" s="1"/>
      <c r="B83" s="9">
        <v>1</v>
      </c>
      <c r="C83" s="84">
        <v>304</v>
      </c>
      <c r="D83" s="42">
        <v>197</v>
      </c>
      <c r="E83" s="42">
        <v>10</v>
      </c>
      <c r="F83" s="42">
        <v>6</v>
      </c>
      <c r="G83" s="42">
        <v>301</v>
      </c>
      <c r="H83" s="42">
        <v>228</v>
      </c>
      <c r="I83" s="4">
        <f t="shared" si="54"/>
        <v>50.666666666666664</v>
      </c>
      <c r="J83" s="4">
        <f t="shared" si="55"/>
        <v>19.7</v>
      </c>
      <c r="K83" s="4">
        <f t="shared" si="56"/>
        <v>50.166666666666664</v>
      </c>
      <c r="L83" s="4">
        <f t="shared" si="48"/>
        <v>52.333333333333336</v>
      </c>
      <c r="M83" s="10">
        <f t="shared" si="33"/>
        <v>6.0598006644518279</v>
      </c>
      <c r="N83" s="10">
        <f t="shared" si="33"/>
        <v>5.1842105263157894</v>
      </c>
      <c r="O83" s="11">
        <v>1</v>
      </c>
      <c r="P83" s="11"/>
      <c r="Q83" s="28">
        <v>0</v>
      </c>
      <c r="R83" s="28">
        <v>1</v>
      </c>
      <c r="S83" s="28">
        <v>1</v>
      </c>
      <c r="T83" s="28"/>
      <c r="U83" s="8">
        <v>1</v>
      </c>
      <c r="V83" s="8">
        <v>0</v>
      </c>
      <c r="W83" s="8">
        <v>0</v>
      </c>
      <c r="X83" s="8">
        <v>0</v>
      </c>
      <c r="Y83" s="5">
        <v>0</v>
      </c>
      <c r="Z83" s="5">
        <v>0</v>
      </c>
      <c r="AA83" s="5">
        <v>3</v>
      </c>
      <c r="AB83" s="5">
        <v>2</v>
      </c>
      <c r="AC83" s="5">
        <f t="shared" si="57"/>
        <v>304</v>
      </c>
      <c r="AD83" s="5">
        <v>20</v>
      </c>
      <c r="AE83" s="12">
        <f t="shared" si="51"/>
        <v>0.26315789473684209</v>
      </c>
      <c r="AF83" s="8">
        <v>4</v>
      </c>
      <c r="AG83" s="12">
        <f t="shared" si="52"/>
        <v>7.8947368421052627E-2</v>
      </c>
      <c r="AH83" s="12">
        <f t="shared" si="53"/>
        <v>0.34210526315789469</v>
      </c>
    </row>
    <row r="84" spans="1:35" ht="15.5">
      <c r="A84" s="1"/>
      <c r="B84" s="9">
        <v>1</v>
      </c>
      <c r="C84" s="85">
        <v>201</v>
      </c>
      <c r="D84" s="42">
        <v>197</v>
      </c>
      <c r="E84" s="42">
        <v>10</v>
      </c>
      <c r="F84" s="42">
        <v>4</v>
      </c>
      <c r="G84" s="42">
        <v>197</v>
      </c>
      <c r="H84" s="42">
        <v>282</v>
      </c>
      <c r="I84" s="4">
        <f t="shared" si="54"/>
        <v>50.25</v>
      </c>
      <c r="J84" s="4">
        <f t="shared" si="55"/>
        <v>19.7</v>
      </c>
      <c r="K84" s="4">
        <f t="shared" si="56"/>
        <v>49.25</v>
      </c>
      <c r="L84" s="4">
        <f>H82/E82</f>
        <v>52.333333333333336</v>
      </c>
      <c r="M84" s="10">
        <f t="shared" si="33"/>
        <v>6.1218274111675122</v>
      </c>
      <c r="N84" s="10">
        <f t="shared" si="33"/>
        <v>4.1914893617021276</v>
      </c>
      <c r="O84" s="11"/>
      <c r="P84" s="11">
        <v>1</v>
      </c>
      <c r="Q84" s="28">
        <v>0</v>
      </c>
      <c r="R84" s="28">
        <v>0</v>
      </c>
      <c r="S84" s="28">
        <v>0</v>
      </c>
      <c r="T84" s="28">
        <v>1</v>
      </c>
      <c r="U84" s="8">
        <v>0</v>
      </c>
      <c r="V84" s="8">
        <v>0</v>
      </c>
      <c r="W84" s="8">
        <v>1</v>
      </c>
      <c r="X84" s="8">
        <v>0</v>
      </c>
      <c r="Y84" s="5">
        <v>0</v>
      </c>
      <c r="Z84" s="5">
        <v>1</v>
      </c>
      <c r="AA84" s="5">
        <v>2</v>
      </c>
      <c r="AB84" s="5">
        <v>0</v>
      </c>
      <c r="AC84" s="5">
        <f t="shared" si="57"/>
        <v>201</v>
      </c>
      <c r="AD84" s="5">
        <v>25</v>
      </c>
      <c r="AE84" s="12">
        <f t="shared" si="51"/>
        <v>0.49751243781094528</v>
      </c>
      <c r="AF84" s="8">
        <v>8</v>
      </c>
      <c r="AG84" s="12">
        <f t="shared" si="52"/>
        <v>0.23880597014925373</v>
      </c>
      <c r="AH84" s="12">
        <f t="shared" si="53"/>
        <v>0.73631840796019898</v>
      </c>
    </row>
    <row r="85" spans="1:35" ht="15.5">
      <c r="A85" s="1" t="s">
        <v>31</v>
      </c>
      <c r="B85" s="17">
        <f t="shared" ref="B85" si="58">SUM(B75:B84)</f>
        <v>10</v>
      </c>
      <c r="C85" s="18">
        <f t="shared" ref="C85:G85" si="59">SUM(C75:C84)</f>
        <v>2487</v>
      </c>
      <c r="D85" s="18">
        <f t="shared" si="59"/>
        <v>2327</v>
      </c>
      <c r="E85" s="18">
        <f t="shared" si="59"/>
        <v>84</v>
      </c>
      <c r="F85" s="18">
        <f t="shared" si="59"/>
        <v>72</v>
      </c>
      <c r="G85" s="18">
        <f t="shared" si="59"/>
        <v>2684</v>
      </c>
      <c r="H85" s="18">
        <f>SUM(H75:H84)</f>
        <v>2591</v>
      </c>
      <c r="I85" s="19">
        <f t="shared" si="54"/>
        <v>34.541666666666664</v>
      </c>
      <c r="J85" s="19">
        <f t="shared" si="55"/>
        <v>27.702380952380953</v>
      </c>
      <c r="K85" s="19">
        <f t="shared" si="56"/>
        <v>37.277777777777779</v>
      </c>
      <c r="L85" s="19">
        <f>H85/E85</f>
        <v>30.845238095238095</v>
      </c>
      <c r="M85" s="19">
        <f t="shared" si="33"/>
        <v>5.5596125186289127</v>
      </c>
      <c r="N85" s="19">
        <f t="shared" si="33"/>
        <v>5.388653029718256</v>
      </c>
      <c r="O85" s="20">
        <f>SUM(O75:O84)</f>
        <v>3</v>
      </c>
      <c r="P85" s="20">
        <f>SUM(P75:P84)</f>
        <v>3</v>
      </c>
      <c r="Q85" s="20">
        <f>SUM(Q75:Q84)</f>
        <v>0</v>
      </c>
      <c r="R85" s="20">
        <f t="shared" ref="R85:AB85" si="60">SUM(R75:R84)</f>
        <v>1</v>
      </c>
      <c r="S85" s="20">
        <f t="shared" si="60"/>
        <v>5</v>
      </c>
      <c r="T85" s="20">
        <f>SUM(T74:T84)</f>
        <v>3</v>
      </c>
      <c r="U85" s="18">
        <f t="shared" si="60"/>
        <v>4</v>
      </c>
      <c r="V85" s="18">
        <f t="shared" si="60"/>
        <v>3</v>
      </c>
      <c r="W85" s="18">
        <f t="shared" si="60"/>
        <v>7</v>
      </c>
      <c r="X85" s="18">
        <f t="shared" si="60"/>
        <v>7</v>
      </c>
      <c r="Y85" s="18">
        <f t="shared" si="60"/>
        <v>5</v>
      </c>
      <c r="Z85" s="18">
        <f t="shared" si="60"/>
        <v>3</v>
      </c>
      <c r="AA85" s="18">
        <f t="shared" si="60"/>
        <v>12</v>
      </c>
      <c r="AB85" s="18">
        <f t="shared" si="60"/>
        <v>11</v>
      </c>
      <c r="AC85" s="17">
        <f t="shared" si="57"/>
        <v>248.7</v>
      </c>
      <c r="AD85" s="18">
        <f>SUM(AD75:AD84)</f>
        <v>258</v>
      </c>
      <c r="AE85" s="21">
        <f t="shared" si="51"/>
        <v>0.41495778045838361</v>
      </c>
      <c r="AF85" s="18">
        <f>SUM(AF75:AF84)</f>
        <v>46</v>
      </c>
      <c r="AG85" s="21">
        <f t="shared" si="52"/>
        <v>0.11097708082026538</v>
      </c>
      <c r="AH85" s="21">
        <f t="shared" si="53"/>
        <v>0.52593486127864897</v>
      </c>
    </row>
    <row r="86" spans="1:35">
      <c r="B86" s="52"/>
      <c r="C86" s="53"/>
      <c r="D86" s="53"/>
      <c r="E86" s="53"/>
      <c r="F86" s="54"/>
      <c r="G86" s="53"/>
      <c r="H86" s="53"/>
      <c r="I86" s="55"/>
      <c r="J86" s="55"/>
      <c r="K86" s="55"/>
      <c r="L86" s="55"/>
      <c r="M86" s="56"/>
      <c r="N86" s="56"/>
      <c r="O86" s="56"/>
      <c r="P86" s="56"/>
      <c r="Q86" s="57"/>
      <c r="R86" s="57"/>
      <c r="S86" s="57"/>
      <c r="T86" s="57"/>
      <c r="U86" s="57"/>
      <c r="V86" s="57"/>
      <c r="W86" s="57"/>
      <c r="X86" s="57"/>
      <c r="Y86" s="58"/>
      <c r="Z86" s="58"/>
      <c r="AA86" s="58"/>
      <c r="AB86" s="58"/>
      <c r="AC86" s="58"/>
      <c r="AD86" s="58"/>
      <c r="AE86" s="59"/>
      <c r="AF86" s="57"/>
      <c r="AG86" s="59"/>
      <c r="AH86" s="59"/>
    </row>
    <row r="87" spans="1:35">
      <c r="B87" s="2" t="s">
        <v>1</v>
      </c>
      <c r="C87" s="3" t="s">
        <v>2</v>
      </c>
      <c r="D87" s="3" t="s">
        <v>2</v>
      </c>
      <c r="E87" s="3" t="s">
        <v>3</v>
      </c>
      <c r="F87" s="3" t="s">
        <v>4</v>
      </c>
      <c r="G87" s="3" t="s">
        <v>5</v>
      </c>
      <c r="H87" s="3" t="s">
        <v>5</v>
      </c>
      <c r="I87" s="3" t="s">
        <v>6</v>
      </c>
      <c r="J87" s="3" t="s">
        <v>6</v>
      </c>
      <c r="K87" s="3" t="s">
        <v>7</v>
      </c>
      <c r="L87" s="3" t="s">
        <v>7</v>
      </c>
      <c r="M87" s="3" t="s">
        <v>8</v>
      </c>
      <c r="N87" s="3" t="s">
        <v>8</v>
      </c>
      <c r="O87" s="3" t="s">
        <v>9</v>
      </c>
      <c r="P87" s="3" t="s">
        <v>10</v>
      </c>
      <c r="Q87" s="3" t="s">
        <v>11</v>
      </c>
      <c r="R87" s="3" t="s">
        <v>12</v>
      </c>
      <c r="S87" s="3" t="s">
        <v>13</v>
      </c>
      <c r="T87" s="3" t="s">
        <v>42</v>
      </c>
      <c r="U87" s="3" t="s">
        <v>37</v>
      </c>
      <c r="V87" s="3" t="s">
        <v>37</v>
      </c>
      <c r="W87" s="3">
        <v>50</v>
      </c>
      <c r="X87" s="3">
        <v>50</v>
      </c>
      <c r="Y87" s="3" t="s">
        <v>14</v>
      </c>
      <c r="Z87" s="3" t="s">
        <v>14</v>
      </c>
      <c r="AA87" s="3" t="s">
        <v>15</v>
      </c>
      <c r="AB87" s="3" t="s">
        <v>15</v>
      </c>
      <c r="AC87" s="3" t="s">
        <v>16</v>
      </c>
      <c r="AD87" s="2" t="s">
        <v>17</v>
      </c>
      <c r="AE87" s="2" t="s">
        <v>18</v>
      </c>
      <c r="AF87" s="2" t="s">
        <v>19</v>
      </c>
      <c r="AG87" s="2" t="s">
        <v>18</v>
      </c>
      <c r="AH87" s="2" t="s">
        <v>20</v>
      </c>
    </row>
    <row r="88" spans="1:35">
      <c r="B88" s="4"/>
      <c r="C88" s="8" t="s">
        <v>21</v>
      </c>
      <c r="D88" s="8" t="s">
        <v>22</v>
      </c>
      <c r="E88" s="8" t="s">
        <v>23</v>
      </c>
      <c r="F88" s="8" t="s">
        <v>24</v>
      </c>
      <c r="G88" s="8" t="s">
        <v>25</v>
      </c>
      <c r="H88" s="8" t="s">
        <v>26</v>
      </c>
      <c r="I88" s="8" t="s">
        <v>21</v>
      </c>
      <c r="J88" s="8" t="s">
        <v>22</v>
      </c>
      <c r="K88" s="8" t="s">
        <v>27</v>
      </c>
      <c r="L88" s="8" t="s">
        <v>28</v>
      </c>
      <c r="M88" s="8" t="s">
        <v>21</v>
      </c>
      <c r="N88" s="8" t="s">
        <v>22</v>
      </c>
      <c r="O88" s="11"/>
      <c r="P88" s="11"/>
      <c r="Q88" s="60"/>
      <c r="R88" s="60"/>
      <c r="S88" s="60"/>
      <c r="T88" s="60"/>
      <c r="U88" s="2" t="s">
        <v>29</v>
      </c>
      <c r="V88" s="2" t="s">
        <v>30</v>
      </c>
      <c r="W88" s="6" t="s">
        <v>29</v>
      </c>
      <c r="X88" s="6" t="s">
        <v>30</v>
      </c>
      <c r="Y88" s="6" t="s">
        <v>29</v>
      </c>
      <c r="Z88" s="6" t="s">
        <v>30</v>
      </c>
      <c r="AA88" s="6" t="s">
        <v>29</v>
      </c>
      <c r="AB88" s="6" t="s">
        <v>30</v>
      </c>
      <c r="AC88" s="5"/>
      <c r="AD88" s="5"/>
      <c r="AE88" s="12"/>
      <c r="AF88" s="8"/>
      <c r="AG88" s="12"/>
      <c r="AH88" s="12"/>
    </row>
    <row r="89" spans="1:35" ht="14.5">
      <c r="A89" s="34" t="s">
        <v>36</v>
      </c>
      <c r="B89" s="8">
        <v>10</v>
      </c>
      <c r="C89" s="8">
        <v>2487</v>
      </c>
      <c r="D89" s="8">
        <v>2327</v>
      </c>
      <c r="E89" s="8">
        <v>84</v>
      </c>
      <c r="F89" s="8">
        <v>72</v>
      </c>
      <c r="G89" s="8">
        <v>2684</v>
      </c>
      <c r="H89" s="8">
        <v>2591</v>
      </c>
      <c r="I89" s="10">
        <v>34.541666666666664</v>
      </c>
      <c r="J89" s="10">
        <v>27.702380952380953</v>
      </c>
      <c r="K89" s="10">
        <v>37.277777777777779</v>
      </c>
      <c r="L89" s="10">
        <v>30.845238095238095</v>
      </c>
      <c r="M89" s="10">
        <v>5.5596125186289127</v>
      </c>
      <c r="N89" s="10">
        <v>5.388653029718256</v>
      </c>
      <c r="O89" s="11">
        <v>3</v>
      </c>
      <c r="P89" s="11">
        <v>3</v>
      </c>
      <c r="Q89" s="11">
        <v>0</v>
      </c>
      <c r="R89" s="11">
        <v>1</v>
      </c>
      <c r="S89" s="11">
        <v>5</v>
      </c>
      <c r="T89" s="11">
        <v>3</v>
      </c>
      <c r="U89" s="5">
        <v>4</v>
      </c>
      <c r="V89" s="5">
        <v>3</v>
      </c>
      <c r="W89" s="5">
        <v>7</v>
      </c>
      <c r="X89" s="5">
        <v>7</v>
      </c>
      <c r="Y89" s="5">
        <v>5</v>
      </c>
      <c r="Z89" s="5">
        <v>3</v>
      </c>
      <c r="AA89" s="5">
        <v>12</v>
      </c>
      <c r="AB89" s="5">
        <v>11</v>
      </c>
      <c r="AC89" s="5">
        <v>248.7</v>
      </c>
      <c r="AD89" s="5">
        <v>258</v>
      </c>
      <c r="AE89" s="16">
        <v>0.41495778045838361</v>
      </c>
      <c r="AF89" s="5">
        <v>46</v>
      </c>
      <c r="AG89" s="12">
        <v>0.11097708082026538</v>
      </c>
      <c r="AH89" s="12">
        <v>0.52593486127864897</v>
      </c>
      <c r="AI89" s="34" t="s">
        <v>36</v>
      </c>
    </row>
    <row r="90" spans="1:35" ht="14.5">
      <c r="A90" s="34" t="s">
        <v>0</v>
      </c>
      <c r="B90" s="15">
        <v>8</v>
      </c>
      <c r="C90" s="5">
        <v>2022</v>
      </c>
      <c r="D90" s="5">
        <v>2216</v>
      </c>
      <c r="E90" s="5">
        <v>68</v>
      </c>
      <c r="F90" s="5">
        <v>67</v>
      </c>
      <c r="G90" s="5">
        <v>2268</v>
      </c>
      <c r="H90" s="5">
        <v>2424</v>
      </c>
      <c r="I90" s="4">
        <v>30.17910447761194</v>
      </c>
      <c r="J90" s="4">
        <v>32.588235294117645</v>
      </c>
      <c r="K90" s="4">
        <v>33.850746268656714</v>
      </c>
      <c r="L90" s="4">
        <v>35.647058823529413</v>
      </c>
      <c r="M90" s="10">
        <v>5.3492063492063489</v>
      </c>
      <c r="N90" s="10">
        <v>5.4851485148514856</v>
      </c>
      <c r="O90" s="11">
        <v>2</v>
      </c>
      <c r="P90" s="11">
        <v>1</v>
      </c>
      <c r="Q90" s="11"/>
      <c r="R90" s="28">
        <v>0</v>
      </c>
      <c r="S90" s="28">
        <v>5</v>
      </c>
      <c r="T90" s="28">
        <v>2</v>
      </c>
      <c r="U90" s="8">
        <v>3</v>
      </c>
      <c r="V90" s="5">
        <v>3</v>
      </c>
      <c r="W90" s="5">
        <v>9</v>
      </c>
      <c r="X90" s="5">
        <v>10</v>
      </c>
      <c r="Y90" s="5">
        <v>4</v>
      </c>
      <c r="Z90" s="5">
        <v>4</v>
      </c>
      <c r="AA90" s="5">
        <v>11</v>
      </c>
      <c r="AB90" s="5">
        <v>10</v>
      </c>
      <c r="AC90" s="5">
        <v>252.75</v>
      </c>
      <c r="AD90" s="5">
        <v>168</v>
      </c>
      <c r="AE90" s="12">
        <v>0.33234421364985162</v>
      </c>
      <c r="AF90" s="8">
        <v>26</v>
      </c>
      <c r="AG90" s="12">
        <v>7.71513353115727E-2</v>
      </c>
      <c r="AH90" s="12">
        <v>0.40949554896142432</v>
      </c>
      <c r="AI90" s="34" t="s">
        <v>0</v>
      </c>
    </row>
    <row r="91" spans="1:35" ht="14.5">
      <c r="A91" s="34" t="s">
        <v>32</v>
      </c>
      <c r="B91" s="9">
        <v>9</v>
      </c>
      <c r="C91" s="8">
        <v>2250</v>
      </c>
      <c r="D91" s="8">
        <v>2091</v>
      </c>
      <c r="E91" s="8">
        <v>70</v>
      </c>
      <c r="F91" s="8">
        <v>64</v>
      </c>
      <c r="G91" s="5">
        <v>2324</v>
      </c>
      <c r="H91" s="8">
        <v>2386</v>
      </c>
      <c r="I91" s="4">
        <v>35.15625</v>
      </c>
      <c r="J91" s="4">
        <v>29.87142857142857</v>
      </c>
      <c r="K91" s="4">
        <v>36.3125</v>
      </c>
      <c r="L91" s="4">
        <v>34.085714285714289</v>
      </c>
      <c r="M91" s="10">
        <v>5.8089500860585197</v>
      </c>
      <c r="N91" s="10">
        <v>5.2581726739312655</v>
      </c>
      <c r="O91" s="11">
        <v>2</v>
      </c>
      <c r="P91" s="11">
        <v>5</v>
      </c>
      <c r="Q91" s="11">
        <v>0</v>
      </c>
      <c r="R91" s="28">
        <v>1</v>
      </c>
      <c r="S91" s="28">
        <v>5</v>
      </c>
      <c r="T91" s="28">
        <v>1</v>
      </c>
      <c r="U91" s="8">
        <v>4</v>
      </c>
      <c r="V91" s="5">
        <v>0</v>
      </c>
      <c r="W91" s="5">
        <v>7</v>
      </c>
      <c r="X91" s="5">
        <v>13</v>
      </c>
      <c r="Y91" s="5">
        <v>3</v>
      </c>
      <c r="Z91" s="5">
        <v>4</v>
      </c>
      <c r="AA91" s="5">
        <v>15</v>
      </c>
      <c r="AB91" s="5">
        <v>8</v>
      </c>
      <c r="AC91" s="5">
        <v>250</v>
      </c>
      <c r="AD91" s="5">
        <v>216</v>
      </c>
      <c r="AE91" s="16">
        <v>0.38400000000000001</v>
      </c>
      <c r="AF91" s="5">
        <v>47</v>
      </c>
      <c r="AG91" s="16">
        <v>0.12533333333333332</v>
      </c>
      <c r="AH91" s="16">
        <v>0.5093333333333333</v>
      </c>
      <c r="AI91" s="34" t="s">
        <v>32</v>
      </c>
    </row>
    <row r="92" spans="1:35" ht="14.5">
      <c r="A92" s="34" t="s">
        <v>33</v>
      </c>
      <c r="B92" s="8">
        <v>8</v>
      </c>
      <c r="C92" s="8">
        <v>2038</v>
      </c>
      <c r="D92" s="8">
        <v>2009</v>
      </c>
      <c r="E92" s="8">
        <v>63</v>
      </c>
      <c r="F92" s="8">
        <v>64</v>
      </c>
      <c r="G92" s="8">
        <v>2113</v>
      </c>
      <c r="H92" s="8">
        <v>2073</v>
      </c>
      <c r="I92" s="10">
        <v>31.84375</v>
      </c>
      <c r="J92" s="10">
        <v>31.888888888888889</v>
      </c>
      <c r="K92" s="10">
        <v>33.015625</v>
      </c>
      <c r="L92" s="10">
        <v>32.904761904761905</v>
      </c>
      <c r="M92" s="10">
        <v>5.7870326549929008</v>
      </c>
      <c r="N92" s="10">
        <v>5.8147612156295221</v>
      </c>
      <c r="O92" s="11">
        <v>2</v>
      </c>
      <c r="P92" s="11">
        <v>2</v>
      </c>
      <c r="Q92" s="11">
        <v>0</v>
      </c>
      <c r="R92" s="11">
        <v>2</v>
      </c>
      <c r="S92" s="11">
        <v>4</v>
      </c>
      <c r="T92" s="11">
        <v>2</v>
      </c>
      <c r="U92" s="5">
        <v>3</v>
      </c>
      <c r="V92" s="5">
        <v>3</v>
      </c>
      <c r="W92" s="5">
        <v>9</v>
      </c>
      <c r="X92" s="5">
        <v>8</v>
      </c>
      <c r="Y92" s="5">
        <v>4</v>
      </c>
      <c r="Z92" s="5">
        <v>3</v>
      </c>
      <c r="AA92" s="5">
        <v>6</v>
      </c>
      <c r="AB92" s="5">
        <v>10</v>
      </c>
      <c r="AC92" s="5">
        <v>254.75</v>
      </c>
      <c r="AD92" s="5">
        <v>164</v>
      </c>
      <c r="AE92" s="16">
        <v>0.32188420019627084</v>
      </c>
      <c r="AF92" s="5">
        <v>58</v>
      </c>
      <c r="AG92" s="16">
        <v>0.17075564278704614</v>
      </c>
      <c r="AH92" s="16">
        <v>0.49263984298331698</v>
      </c>
      <c r="AI92" s="34" t="s">
        <v>33</v>
      </c>
    </row>
    <row r="93" spans="1:35" ht="14.5">
      <c r="A93" s="34" t="s">
        <v>34</v>
      </c>
      <c r="B93" s="15">
        <v>7</v>
      </c>
      <c r="C93" s="5">
        <v>1732</v>
      </c>
      <c r="D93" s="5">
        <v>1805</v>
      </c>
      <c r="E93" s="5">
        <v>47</v>
      </c>
      <c r="F93" s="5">
        <v>57</v>
      </c>
      <c r="G93" s="5">
        <v>2011</v>
      </c>
      <c r="H93" s="5">
        <v>1876</v>
      </c>
      <c r="I93" s="10">
        <v>30.385964912280702</v>
      </c>
      <c r="J93" s="10">
        <v>38.404255319148938</v>
      </c>
      <c r="K93" s="10">
        <v>35.280701754385966</v>
      </c>
      <c r="L93" s="10">
        <v>39.914893617021278</v>
      </c>
      <c r="M93" s="10">
        <v>5.1675783192441571</v>
      </c>
      <c r="N93" s="10">
        <v>5.772921108742004</v>
      </c>
      <c r="O93" s="11">
        <v>0</v>
      </c>
      <c r="P93" s="11">
        <v>2</v>
      </c>
      <c r="Q93" s="11">
        <v>0</v>
      </c>
      <c r="R93" s="11">
        <v>0</v>
      </c>
      <c r="S93" s="11">
        <v>5</v>
      </c>
      <c r="T93" s="11">
        <v>1</v>
      </c>
      <c r="U93" s="5">
        <v>1</v>
      </c>
      <c r="V93" s="5">
        <v>4</v>
      </c>
      <c r="W93" s="5">
        <v>10</v>
      </c>
      <c r="X93" s="5">
        <v>6</v>
      </c>
      <c r="Y93" s="5">
        <v>3</v>
      </c>
      <c r="Z93" s="5">
        <v>2</v>
      </c>
      <c r="AA93" s="5">
        <v>6</v>
      </c>
      <c r="AB93" s="5">
        <v>12</v>
      </c>
      <c r="AC93" s="5">
        <v>247.42857142857142</v>
      </c>
      <c r="AD93" s="5">
        <v>150</v>
      </c>
      <c r="AE93" s="16">
        <v>0.3464203233256351</v>
      </c>
      <c r="AF93" s="5">
        <v>35</v>
      </c>
      <c r="AG93" s="16">
        <v>0.12124711316397228</v>
      </c>
      <c r="AH93" s="16">
        <v>0.4676674364896074</v>
      </c>
      <c r="AI93" s="34" t="s">
        <v>34</v>
      </c>
    </row>
    <row r="94" spans="1:35" ht="14.5">
      <c r="A94" s="34" t="s">
        <v>35</v>
      </c>
      <c r="B94" s="15">
        <v>7</v>
      </c>
      <c r="C94" s="5">
        <v>1825</v>
      </c>
      <c r="D94" s="5">
        <v>1906</v>
      </c>
      <c r="E94" s="5">
        <v>48</v>
      </c>
      <c r="F94" s="5">
        <v>56</v>
      </c>
      <c r="G94" s="5">
        <v>1971</v>
      </c>
      <c r="H94" s="5">
        <v>2020</v>
      </c>
      <c r="I94" s="10">
        <v>32.589285714285715</v>
      </c>
      <c r="J94" s="10">
        <v>39.708333333333336</v>
      </c>
      <c r="K94" s="10">
        <v>35.196428571428569</v>
      </c>
      <c r="L94" s="10">
        <v>42.083333333333336</v>
      </c>
      <c r="M94" s="10">
        <v>5.5555555555555554</v>
      </c>
      <c r="N94" s="10">
        <v>5.6613861386138611</v>
      </c>
      <c r="O94" s="11">
        <v>0</v>
      </c>
      <c r="P94" s="11">
        <v>2</v>
      </c>
      <c r="Q94" s="11">
        <v>0</v>
      </c>
      <c r="R94" s="11">
        <v>1</v>
      </c>
      <c r="S94" s="11">
        <v>6</v>
      </c>
      <c r="T94" s="11">
        <v>0</v>
      </c>
      <c r="U94" s="5">
        <v>2</v>
      </c>
      <c r="V94" s="5">
        <v>4</v>
      </c>
      <c r="W94" s="5">
        <v>10</v>
      </c>
      <c r="X94" s="5">
        <v>8</v>
      </c>
      <c r="Y94" s="5">
        <v>2</v>
      </c>
      <c r="Z94" s="5">
        <v>5</v>
      </c>
      <c r="AA94" s="5">
        <v>8</v>
      </c>
      <c r="AB94" s="5">
        <v>7</v>
      </c>
      <c r="AC94" s="5">
        <v>260.71428571428572</v>
      </c>
      <c r="AD94" s="5">
        <v>175</v>
      </c>
      <c r="AE94" s="16">
        <v>0.38356164383561642</v>
      </c>
      <c r="AF94" s="5">
        <v>24</v>
      </c>
      <c r="AG94" s="16">
        <v>7.8904109589041094E-2</v>
      </c>
      <c r="AH94" s="16">
        <v>0.46246575342465751</v>
      </c>
      <c r="AI94" s="34" t="s">
        <v>35</v>
      </c>
    </row>
    <row r="95" spans="1:35">
      <c r="B95" s="61">
        <f t="shared" ref="B95:H95" si="61">SUM(B89:B94)</f>
        <v>49</v>
      </c>
      <c r="C95" s="61">
        <f t="shared" si="61"/>
        <v>12354</v>
      </c>
      <c r="D95" s="61">
        <f t="shared" si="61"/>
        <v>12354</v>
      </c>
      <c r="E95" s="61">
        <f t="shared" si="61"/>
        <v>380</v>
      </c>
      <c r="F95" s="61">
        <f t="shared" si="61"/>
        <v>380</v>
      </c>
      <c r="G95" s="61">
        <f t="shared" si="61"/>
        <v>13371</v>
      </c>
      <c r="H95" s="61">
        <f t="shared" si="61"/>
        <v>13370</v>
      </c>
      <c r="I95" s="62">
        <f t="shared" ref="I95" si="62">C95/F95</f>
        <v>32.510526315789477</v>
      </c>
      <c r="J95" s="62">
        <f t="shared" ref="J95" si="63">D95/E95</f>
        <v>32.510526315789477</v>
      </c>
      <c r="K95" s="62">
        <f t="shared" ref="K95" si="64">G95/F95</f>
        <v>35.18684210526316</v>
      </c>
      <c r="L95" s="62">
        <f t="shared" ref="L95" si="65">H95/E95</f>
        <v>35.184210526315788</v>
      </c>
      <c r="M95" s="62">
        <f t="shared" ref="M95:N95" si="66">C95/(G95/6)</f>
        <v>5.543639219205744</v>
      </c>
      <c r="N95" s="62">
        <f t="shared" si="66"/>
        <v>5.5440538519072549</v>
      </c>
      <c r="O95" s="63">
        <f>SUM(O89:O94)</f>
        <v>9</v>
      </c>
      <c r="P95" s="63">
        <f>SUM(P88:P94)</f>
        <v>15</v>
      </c>
      <c r="Q95" s="63">
        <f t="shared" ref="Q95:AB95" si="67">SUM(Q89:Q94)</f>
        <v>0</v>
      </c>
      <c r="R95" s="63">
        <f t="shared" si="67"/>
        <v>5</v>
      </c>
      <c r="S95" s="63">
        <f t="shared" si="67"/>
        <v>30</v>
      </c>
      <c r="T95" s="63">
        <f>SUM(T89:T94)</f>
        <v>9</v>
      </c>
      <c r="U95" s="61">
        <f t="shared" si="67"/>
        <v>17</v>
      </c>
      <c r="V95" s="61">
        <f t="shared" si="67"/>
        <v>17</v>
      </c>
      <c r="W95" s="61">
        <f t="shared" si="67"/>
        <v>52</v>
      </c>
      <c r="X95" s="61">
        <f t="shared" si="67"/>
        <v>52</v>
      </c>
      <c r="Y95" s="61">
        <f t="shared" si="67"/>
        <v>21</v>
      </c>
      <c r="Z95" s="61">
        <f t="shared" si="67"/>
        <v>21</v>
      </c>
      <c r="AA95" s="61">
        <f t="shared" si="67"/>
        <v>58</v>
      </c>
      <c r="AB95" s="61">
        <f t="shared" si="67"/>
        <v>58</v>
      </c>
      <c r="AC95" s="64">
        <f t="shared" ref="AC95" si="68">C95/B95</f>
        <v>252.12244897959184</v>
      </c>
      <c r="AD95" s="61">
        <f>SUM(AD89:AD94)</f>
        <v>1131</v>
      </c>
      <c r="AE95" s="65">
        <f>AD95*4/C95</f>
        <v>0.36619718309859156</v>
      </c>
      <c r="AF95" s="61">
        <f>SUM(AF89:AF94)</f>
        <v>236</v>
      </c>
      <c r="AG95" s="65">
        <f>AF95*6/C95</f>
        <v>0.1146187469645459</v>
      </c>
      <c r="AH95" s="65">
        <f t="shared" ref="AH95" si="69">AE95+AG95</f>
        <v>0.48081593006313744</v>
      </c>
    </row>
    <row r="96" spans="1:35"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</row>
    <row r="97" spans="2:30"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</row>
    <row r="98" spans="2:30">
      <c r="B98" s="2" t="s">
        <v>1</v>
      </c>
      <c r="C98" s="2" t="s">
        <v>2</v>
      </c>
      <c r="D98" s="3" t="s">
        <v>3</v>
      </c>
      <c r="E98" s="3" t="s">
        <v>5</v>
      </c>
      <c r="F98" s="3" t="s">
        <v>6</v>
      </c>
      <c r="G98" s="3" t="s">
        <v>7</v>
      </c>
      <c r="H98" s="3" t="s">
        <v>8</v>
      </c>
      <c r="I98" s="3" t="s">
        <v>9</v>
      </c>
      <c r="J98" s="3" t="s">
        <v>10</v>
      </c>
      <c r="K98" s="67" t="s">
        <v>11</v>
      </c>
      <c r="L98" s="68" t="s">
        <v>12</v>
      </c>
      <c r="M98" s="68" t="s">
        <v>13</v>
      </c>
      <c r="N98" s="68">
        <v>-250</v>
      </c>
      <c r="O98" s="68" t="s">
        <v>37</v>
      </c>
      <c r="P98" s="2">
        <v>50</v>
      </c>
      <c r="Q98" s="2" t="s">
        <v>38</v>
      </c>
      <c r="R98" s="2" t="s">
        <v>39</v>
      </c>
      <c r="S98" s="2" t="s">
        <v>16</v>
      </c>
      <c r="T98" s="3" t="s">
        <v>42</v>
      </c>
      <c r="U98" s="2" t="s">
        <v>17</v>
      </c>
      <c r="V98" s="2" t="s">
        <v>18</v>
      </c>
      <c r="W98" s="2" t="s">
        <v>19</v>
      </c>
      <c r="X98" s="2" t="s">
        <v>18</v>
      </c>
      <c r="Y98" s="2" t="s">
        <v>20</v>
      </c>
      <c r="Z98" s="70"/>
      <c r="AA98" s="66"/>
      <c r="AB98" s="66"/>
      <c r="AC98" s="66"/>
      <c r="AD98" s="66"/>
    </row>
    <row r="99" spans="2:30">
      <c r="B99" s="70">
        <v>49</v>
      </c>
      <c r="C99" s="70">
        <v>12354</v>
      </c>
      <c r="D99" s="70">
        <v>380</v>
      </c>
      <c r="E99" s="70">
        <v>13371</v>
      </c>
      <c r="F99" s="73">
        <v>32.510526315789477</v>
      </c>
      <c r="G99" s="73">
        <v>35.18684210526316</v>
      </c>
      <c r="H99" s="74">
        <v>5.543639219205744</v>
      </c>
      <c r="I99" s="60">
        <v>9</v>
      </c>
      <c r="J99" s="60">
        <v>15</v>
      </c>
      <c r="K99" s="75">
        <v>0</v>
      </c>
      <c r="L99" s="75">
        <v>5</v>
      </c>
      <c r="M99" s="75">
        <v>30</v>
      </c>
      <c r="N99" s="75">
        <v>14</v>
      </c>
      <c r="O99" s="70">
        <v>17</v>
      </c>
      <c r="P99" s="70">
        <v>52</v>
      </c>
      <c r="Q99" s="70">
        <v>21</v>
      </c>
      <c r="R99" s="70">
        <v>58</v>
      </c>
      <c r="S99" s="76">
        <v>252.12244897959184</v>
      </c>
      <c r="T99" s="76"/>
      <c r="U99" s="70">
        <v>1131</v>
      </c>
      <c r="V99" s="77">
        <v>0.36619718309859156</v>
      </c>
      <c r="W99" s="70">
        <v>236</v>
      </c>
      <c r="X99" s="77">
        <v>0.1146187469645459</v>
      </c>
      <c r="Y99" s="77">
        <v>0.48081593006313744</v>
      </c>
      <c r="Z99" s="66"/>
      <c r="AA99" s="66"/>
      <c r="AB99" s="66"/>
      <c r="AC99" s="66"/>
      <c r="AD99" s="66"/>
    </row>
    <row r="100" spans="2:30">
      <c r="L100" s="66"/>
      <c r="M100" s="66"/>
      <c r="N100" s="66"/>
      <c r="O100" s="66"/>
      <c r="P100" s="66"/>
      <c r="Q100" s="66"/>
      <c r="R100" s="71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</row>
    <row r="101" spans="2:30">
      <c r="L101" s="66"/>
      <c r="M101" s="66"/>
      <c r="N101" s="66"/>
      <c r="O101" s="66"/>
      <c r="P101" s="66"/>
      <c r="Q101" s="66"/>
      <c r="R101" s="66"/>
      <c r="S101" s="80"/>
      <c r="T101" s="80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</row>
    <row r="102" spans="2:30">
      <c r="L102" s="66"/>
      <c r="M102" s="66"/>
      <c r="N102" s="66"/>
      <c r="O102" s="66"/>
      <c r="P102" s="66"/>
      <c r="Q102" s="66"/>
      <c r="R102" s="3" t="s">
        <v>12</v>
      </c>
      <c r="S102" s="3" t="s">
        <v>13</v>
      </c>
      <c r="T102" s="3" t="s">
        <v>42</v>
      </c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</row>
    <row r="103" spans="2:30">
      <c r="R103" s="60"/>
      <c r="S103" s="60"/>
      <c r="T103" s="60"/>
    </row>
    <row r="104" spans="2:30">
      <c r="R104" s="11">
        <v>1</v>
      </c>
      <c r="S104" s="11">
        <v>5</v>
      </c>
      <c r="T104" s="11">
        <v>3</v>
      </c>
      <c r="V104" s="81">
        <f t="shared" ref="V104:V110" si="70">SUM(R104:U104)</f>
        <v>9</v>
      </c>
    </row>
    <row r="105" spans="2:30">
      <c r="R105" s="28">
        <v>0</v>
      </c>
      <c r="S105" s="28">
        <v>5</v>
      </c>
      <c r="T105" s="28">
        <v>2</v>
      </c>
      <c r="V105" s="81">
        <f t="shared" si="70"/>
        <v>7</v>
      </c>
    </row>
    <row r="106" spans="2:30">
      <c r="R106" s="28">
        <v>1</v>
      </c>
      <c r="S106" s="28">
        <v>5</v>
      </c>
      <c r="T106" s="28">
        <v>1</v>
      </c>
      <c r="V106" s="81">
        <f t="shared" si="70"/>
        <v>7</v>
      </c>
    </row>
    <row r="107" spans="2:30">
      <c r="R107" s="11">
        <v>2</v>
      </c>
      <c r="S107" s="11">
        <v>4</v>
      </c>
      <c r="T107" s="11">
        <v>2</v>
      </c>
      <c r="V107" s="81">
        <f t="shared" si="70"/>
        <v>8</v>
      </c>
    </row>
    <row r="108" spans="2:30">
      <c r="R108" s="11">
        <v>0</v>
      </c>
      <c r="S108" s="11">
        <v>5</v>
      </c>
      <c r="T108" s="11">
        <v>1</v>
      </c>
      <c r="V108" s="81">
        <f t="shared" si="70"/>
        <v>6</v>
      </c>
    </row>
    <row r="109" spans="2:30">
      <c r="R109" s="11">
        <v>1</v>
      </c>
      <c r="S109" s="11">
        <v>6</v>
      </c>
      <c r="T109" s="11">
        <v>0</v>
      </c>
      <c r="V109" s="81">
        <f t="shared" si="70"/>
        <v>7</v>
      </c>
    </row>
    <row r="110" spans="2:30">
      <c r="R110" s="63">
        <f t="shared" ref="R110:S110" si="71">SUM(R104:R109)</f>
        <v>5</v>
      </c>
      <c r="S110" s="63">
        <f t="shared" si="71"/>
        <v>30</v>
      </c>
      <c r="T110" s="63">
        <f>SUM(T104:T109)</f>
        <v>9</v>
      </c>
      <c r="V110" s="81">
        <f t="shared" si="70"/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2017-12-03T07:44:58Z</dcterms:created>
  <dcterms:modified xsi:type="dcterms:W3CDTF">2018-12-06T23:41:42Z</dcterms:modified>
</cp:coreProperties>
</file>