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9" i="1"/>
  <c r="L39"/>
  <c r="F39"/>
  <c r="M38" l="1"/>
  <c r="L38"/>
  <c r="F38"/>
  <c r="G42" l="1"/>
  <c r="H42"/>
  <c r="L37"/>
  <c r="L36" l="1"/>
  <c r="E42" l="1"/>
  <c r="D42"/>
  <c r="C42"/>
  <c r="B42"/>
  <c r="M37"/>
  <c r="F37"/>
  <c r="J37"/>
  <c r="N37"/>
  <c r="I37"/>
  <c r="K37"/>
  <c r="M36" l="1"/>
  <c r="F36"/>
  <c r="J36"/>
  <c r="N36"/>
  <c r="I36"/>
  <c r="K36"/>
  <c r="K35" l="1"/>
  <c r="J35"/>
  <c r="I35"/>
  <c r="K34"/>
  <c r="J34"/>
  <c r="I34"/>
  <c r="N33"/>
  <c r="N35"/>
  <c r="M35"/>
  <c r="L35"/>
  <c r="N34"/>
  <c r="M34"/>
  <c r="L34"/>
  <c r="K33"/>
  <c r="J33"/>
  <c r="I33"/>
  <c r="M33"/>
  <c r="L33"/>
  <c r="F42"/>
  <c r="F35"/>
  <c r="F34"/>
  <c r="F33"/>
  <c r="F32"/>
  <c r="M32"/>
  <c r="M42"/>
  <c r="L32"/>
  <c r="J32"/>
  <c r="N32"/>
  <c r="I32"/>
  <c r="K32"/>
  <c r="K42"/>
  <c r="N4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M2"/>
  <c r="L2"/>
  <c r="J42"/>
  <c r="I4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K2"/>
  <c r="J2"/>
  <c r="I2"/>
  <c r="L42" l="1"/>
</calcChain>
</file>

<file path=xl/sharedStrings.xml><?xml version="1.0" encoding="utf-8"?>
<sst xmlns="http://schemas.openxmlformats.org/spreadsheetml/2006/main" count="296" uniqueCount="93">
  <si>
    <t>Year</t>
  </si>
  <si>
    <t>Runs</t>
  </si>
  <si>
    <t>Wickets</t>
  </si>
  <si>
    <t>Balls</t>
  </si>
  <si>
    <t>Run rate</t>
  </si>
  <si>
    <t>1980/81</t>
  </si>
  <si>
    <t>1981/82</t>
  </si>
  <si>
    <t>1982/83</t>
  </si>
  <si>
    <t>1983/84</t>
  </si>
  <si>
    <t>1984/85</t>
  </si>
  <si>
    <t>1985/86</t>
  </si>
  <si>
    <t>19876/87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</si>
  <si>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</si>
  <si>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</si>
  <si>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</si>
  <si>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</si>
  <si>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</si>
  <si>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</si>
  <si>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</si>
  <si>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</si>
  <si>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</si>
  <si>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</si>
  <si>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</si>
  <si>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</si>
  <si>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</si>
  <si>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</si>
  <si>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</si>
  <si>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</si>
  <si>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</si>
  <si>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</si>
  <si>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</si>
  <si>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</si>
  <si>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</si>
  <si>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</si>
  <si>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</si>
  <si>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Total</t>
  </si>
  <si>
    <t>Innings</t>
  </si>
  <si>
    <t>r/w</t>
  </si>
  <si>
    <t>b/w</t>
  </si>
  <si>
    <t>r/inns</t>
  </si>
  <si>
    <t>R/W</t>
  </si>
  <si>
    <t>B/W</t>
  </si>
  <si>
    <t>R/Inns</t>
  </si>
  <si>
    <t>R/O</t>
  </si>
  <si>
    <t>run rate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</si>
  <si>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</si>
  <si>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</si>
  <si>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</si>
  <si>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</si>
  <si>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</si>
  <si>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</si>
  <si>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</si>
  <si>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</si>
  <si>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</si>
  <si>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</si>
  <si>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</si>
  <si>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</si>
  <si>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</si>
  <si>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</si>
  <si>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95/96</t>
  </si>
  <si>
    <t>94/95</t>
  </si>
  <si>
    <t>96/97</t>
  </si>
  <si>
    <t>97/98</t>
  </si>
  <si>
    <t>98/99</t>
  </si>
  <si>
    <t>99/00</t>
  </si>
  <si>
    <t>00/01</t>
  </si>
  <si>
    <t>04/05</t>
  </si>
  <si>
    <t>05/06</t>
  </si>
  <si>
    <t>07/08</t>
  </si>
  <si>
    <t>06/07</t>
  </si>
  <si>
    <t>08/09</t>
  </si>
  <si>
    <t>09/10</t>
  </si>
  <si>
    <t>01/02</t>
  </si>
  <si>
    <t>02/03</t>
  </si>
  <si>
    <t>03/04</t>
  </si>
  <si>
    <t>2010/11</t>
  </si>
  <si>
    <t>10/11</t>
  </si>
  <si>
    <t>2011/12</t>
  </si>
  <si>
    <t>2012/13</t>
  </si>
  <si>
    <t>2013/14</t>
  </si>
  <si>
    <t>11/12</t>
  </si>
  <si>
    <t>13/14</t>
  </si>
  <si>
    <t>12/13</t>
  </si>
  <si>
    <t>r.o</t>
  </si>
  <si>
    <t>r/ins</t>
  </si>
  <si>
    <t>2014/15</t>
  </si>
  <si>
    <t>2015/16</t>
  </si>
  <si>
    <t>14/15</t>
  </si>
  <si>
    <t>15/16</t>
  </si>
  <si>
    <t>16/17</t>
  </si>
  <si>
    <t>17/18</t>
  </si>
  <si>
    <t>2016/17</t>
  </si>
  <si>
    <t>2017/18</t>
  </si>
</sst>
</file>

<file path=xl/styles.xml><?xml version="1.0" encoding="utf-8"?>
<styleSheet xmlns="http://schemas.openxmlformats.org/spreadsheetml/2006/main">
  <fonts count="6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3" fillId="0" borderId="1" xfId="0" applyNumberFormat="1" applyFont="1" applyBorder="1"/>
    <xf numFmtId="49" fontId="3" fillId="0" borderId="1" xfId="0" applyNumberFormat="1" applyFont="1" applyFill="1" applyBorder="1"/>
    <xf numFmtId="1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2" borderId="0" xfId="0" applyFont="1" applyFill="1"/>
    <xf numFmtId="49" fontId="5" fillId="2" borderId="0" xfId="0" applyNumberFormat="1" applyFont="1" applyFill="1" applyBorder="1"/>
    <xf numFmtId="9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Scores over 200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Sheet1!$AC$2:$AC$32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Sheet1!$AD$2:$AD$32</c:f>
              <c:numCache>
                <c:formatCode>0.00%</c:formatCode>
                <c:ptCount val="31"/>
                <c:pt idx="0">
                  <c:v>0.4</c:v>
                </c:pt>
                <c:pt idx="1">
                  <c:v>0.375</c:v>
                </c:pt>
                <c:pt idx="2">
                  <c:v>0.59375</c:v>
                </c:pt>
                <c:pt idx="3">
                  <c:v>0.125</c:v>
                </c:pt>
                <c:pt idx="4">
                  <c:v>0.25806451612903225</c:v>
                </c:pt>
                <c:pt idx="5">
                  <c:v>0.25</c:v>
                </c:pt>
                <c:pt idx="6">
                  <c:v>0.16666666666666666</c:v>
                </c:pt>
                <c:pt idx="7">
                  <c:v>0.23333333333333334</c:v>
                </c:pt>
                <c:pt idx="8">
                  <c:v>0.17241379310344829</c:v>
                </c:pt>
                <c:pt idx="9">
                  <c:v>0.19444444444444445</c:v>
                </c:pt>
                <c:pt idx="10">
                  <c:v>0.3888888888888889</c:v>
                </c:pt>
                <c:pt idx="11">
                  <c:v>0.46666666666666667</c:v>
                </c:pt>
                <c:pt idx="12">
                  <c:v>0.27777777777777779</c:v>
                </c:pt>
                <c:pt idx="13">
                  <c:v>0.34848484848484851</c:v>
                </c:pt>
                <c:pt idx="14">
                  <c:v>0.52941176470588236</c:v>
                </c:pt>
                <c:pt idx="15">
                  <c:v>0.61764705882352944</c:v>
                </c:pt>
                <c:pt idx="16">
                  <c:v>0.578125</c:v>
                </c:pt>
                <c:pt idx="17">
                  <c:v>0.60606060606060608</c:v>
                </c:pt>
                <c:pt idx="18">
                  <c:v>0.54411764705882348</c:v>
                </c:pt>
                <c:pt idx="19">
                  <c:v>0.5</c:v>
                </c:pt>
                <c:pt idx="20">
                  <c:v>0.41379310344827586</c:v>
                </c:pt>
                <c:pt idx="21">
                  <c:v>0.47457627118644069</c:v>
                </c:pt>
                <c:pt idx="22">
                  <c:v>0.44262295081967212</c:v>
                </c:pt>
                <c:pt idx="23">
                  <c:v>0.69230769230769229</c:v>
                </c:pt>
                <c:pt idx="24">
                  <c:v>0.59649122807017541</c:v>
                </c:pt>
                <c:pt idx="25">
                  <c:v>0.67241379310344829</c:v>
                </c:pt>
                <c:pt idx="26">
                  <c:v>0.86206896551724133</c:v>
                </c:pt>
                <c:pt idx="27">
                  <c:v>0.87931034482758619</c:v>
                </c:pt>
                <c:pt idx="28">
                  <c:v>0.73333333333333328</c:v>
                </c:pt>
                <c:pt idx="29">
                  <c:v>0.8035714285714286</c:v>
                </c:pt>
                <c:pt idx="30">
                  <c:v>0.89800000000000002</c:v>
                </c:pt>
              </c:numCache>
            </c:numRef>
          </c:val>
        </c:ser>
        <c:marker val="1"/>
        <c:axId val="124321792"/>
        <c:axId val="124322944"/>
      </c:lineChart>
      <c:catAx>
        <c:axId val="124321792"/>
        <c:scaling>
          <c:orientation val="minMax"/>
        </c:scaling>
        <c:axPos val="b"/>
        <c:tickLblPos val="nextTo"/>
        <c:crossAx val="124322944"/>
        <c:crosses val="autoZero"/>
        <c:auto val="1"/>
        <c:lblAlgn val="ctr"/>
        <c:lblOffset val="100"/>
        <c:tickLblSkip val="4"/>
      </c:catAx>
      <c:valAx>
        <c:axId val="124322944"/>
        <c:scaling>
          <c:orientation val="minMax"/>
        </c:scaling>
        <c:axPos val="l"/>
        <c:majorGridlines/>
        <c:numFmt formatCode="0.00%" sourceLinked="1"/>
        <c:tickLblPos val="nextTo"/>
        <c:crossAx val="124321792"/>
        <c:crosses val="autoZero"/>
        <c:crossBetween val="between"/>
        <c:majorUnit val="0.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Scores</a:t>
            </a:r>
            <a:r>
              <a:rPr lang="en-NZ" sz="1200" baseline="0"/>
              <a:t> over 250 as % of innings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Sheet1!$AF$2:$AF$32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Sheet1!$AG$2:$AG$32</c:f>
              <c:numCache>
                <c:formatCode>0.00%</c:formatCode>
                <c:ptCount val="31"/>
                <c:pt idx="0">
                  <c:v>3.3333333333333333E-2</c:v>
                </c:pt>
                <c:pt idx="1">
                  <c:v>9.375E-2</c:v>
                </c:pt>
                <c:pt idx="2">
                  <c:v>0.15625</c:v>
                </c:pt>
                <c:pt idx="3">
                  <c:v>0</c:v>
                </c:pt>
                <c:pt idx="4">
                  <c:v>3.2258064516129031E-2</c:v>
                </c:pt>
                <c:pt idx="5">
                  <c:v>3.5714285714285712E-2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6.8965517241379309E-2</c:v>
                </c:pt>
                <c:pt idx="9">
                  <c:v>0</c:v>
                </c:pt>
                <c:pt idx="10">
                  <c:v>8.3333333333333329E-2</c:v>
                </c:pt>
                <c:pt idx="11">
                  <c:v>6.6666666666666666E-2</c:v>
                </c:pt>
                <c:pt idx="12">
                  <c:v>2.7777777777777776E-2</c:v>
                </c:pt>
                <c:pt idx="13">
                  <c:v>4.5454545454545456E-2</c:v>
                </c:pt>
                <c:pt idx="14">
                  <c:v>0.13235294117647059</c:v>
                </c:pt>
                <c:pt idx="15">
                  <c:v>0.14705882352941177</c:v>
                </c:pt>
                <c:pt idx="16">
                  <c:v>0.140625</c:v>
                </c:pt>
                <c:pt idx="17">
                  <c:v>0.2878787878787879</c:v>
                </c:pt>
                <c:pt idx="18">
                  <c:v>8.8235294117647065E-2</c:v>
                </c:pt>
                <c:pt idx="19">
                  <c:v>0.140625</c:v>
                </c:pt>
                <c:pt idx="20">
                  <c:v>8.6206896551724144E-2</c:v>
                </c:pt>
                <c:pt idx="21">
                  <c:v>0.22033898305084745</c:v>
                </c:pt>
                <c:pt idx="22">
                  <c:v>0.11475409836065574</c:v>
                </c:pt>
                <c:pt idx="23">
                  <c:v>0.21153846153846154</c:v>
                </c:pt>
                <c:pt idx="24">
                  <c:v>0.26315789473684209</c:v>
                </c:pt>
                <c:pt idx="25">
                  <c:v>0.37931034482758619</c:v>
                </c:pt>
                <c:pt idx="26">
                  <c:v>0.20689655172413793</c:v>
                </c:pt>
                <c:pt idx="27">
                  <c:v>0.20689655172413793</c:v>
                </c:pt>
                <c:pt idx="28">
                  <c:v>0.36666666666666664</c:v>
                </c:pt>
                <c:pt idx="29">
                  <c:v>0.5</c:v>
                </c:pt>
                <c:pt idx="30">
                  <c:v>0.51019999999999999</c:v>
                </c:pt>
              </c:numCache>
            </c:numRef>
          </c:val>
        </c:ser>
        <c:marker val="1"/>
        <c:axId val="124359040"/>
        <c:axId val="124360960"/>
      </c:lineChart>
      <c:catAx>
        <c:axId val="124359040"/>
        <c:scaling>
          <c:orientation val="minMax"/>
        </c:scaling>
        <c:axPos val="b"/>
        <c:tickLblPos val="nextTo"/>
        <c:crossAx val="124360960"/>
        <c:crosses val="autoZero"/>
        <c:auto val="1"/>
        <c:lblAlgn val="ctr"/>
        <c:lblOffset val="100"/>
        <c:tickLblSkip val="4"/>
      </c:catAx>
      <c:valAx>
        <c:axId val="124360960"/>
        <c:scaling>
          <c:orientation val="minMax"/>
        </c:scaling>
        <c:axPos val="l"/>
        <c:majorGridlines/>
        <c:numFmt formatCode="0.00%" sourceLinked="1"/>
        <c:tickLblPos val="nextTo"/>
        <c:crossAx val="1243590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Runs per over </a:t>
            </a:r>
          </a:p>
        </c:rich>
      </c:tx>
      <c:layout>
        <c:manualLayout>
          <c:xMode val="edge"/>
          <c:yMode val="edge"/>
          <c:x val="0.41384033245844282"/>
          <c:y val="3.7037037037037056E-2"/>
        </c:manualLayout>
      </c:layout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Sheet1!$Q$2:$Q$32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Sheet1!$R$2:$R$32</c:f>
              <c:numCache>
                <c:formatCode>0.00</c:formatCode>
                <c:ptCount val="31"/>
                <c:pt idx="0">
                  <c:v>4.0255430890427313</c:v>
                </c:pt>
                <c:pt idx="1">
                  <c:v>4.0537300177619899</c:v>
                </c:pt>
                <c:pt idx="2">
                  <c:v>4.4359958144401812</c:v>
                </c:pt>
                <c:pt idx="3">
                  <c:v>3.6676669167291824</c:v>
                </c:pt>
                <c:pt idx="4">
                  <c:v>3.734466658685502</c:v>
                </c:pt>
                <c:pt idx="5">
                  <c:v>3.5936635655016342</c:v>
                </c:pt>
                <c:pt idx="6">
                  <c:v>3.6512635379061371</c:v>
                </c:pt>
                <c:pt idx="7">
                  <c:v>3.7134427003422634</c:v>
                </c:pt>
                <c:pt idx="8">
                  <c:v>3.6145604750225893</c:v>
                </c:pt>
                <c:pt idx="9">
                  <c:v>3.614899369179934</c:v>
                </c:pt>
                <c:pt idx="10">
                  <c:v>4.15736040609137</c:v>
                </c:pt>
                <c:pt idx="11">
                  <c:v>3.9869498161110455</c:v>
                </c:pt>
                <c:pt idx="12">
                  <c:v>3.7317001469867712</c:v>
                </c:pt>
                <c:pt idx="13">
                  <c:v>3.8898704677253266</c:v>
                </c:pt>
                <c:pt idx="14">
                  <c:v>4.2201539101497501</c:v>
                </c:pt>
                <c:pt idx="15">
                  <c:v>4.2588602654176428</c:v>
                </c:pt>
                <c:pt idx="16">
                  <c:v>4.4611426232384073</c:v>
                </c:pt>
                <c:pt idx="17">
                  <c:v>4.5717394852821158</c:v>
                </c:pt>
                <c:pt idx="18">
                  <c:v>4.3973278193096865</c:v>
                </c:pt>
                <c:pt idx="19">
                  <c:v>4.2964987190435524</c:v>
                </c:pt>
                <c:pt idx="20">
                  <c:v>4.2601129796766442</c:v>
                </c:pt>
                <c:pt idx="21">
                  <c:v>4.410821382007823</c:v>
                </c:pt>
                <c:pt idx="22">
                  <c:v>4.2646702230843836</c:v>
                </c:pt>
                <c:pt idx="23">
                  <c:v>4.7205182989868364</c:v>
                </c:pt>
                <c:pt idx="24">
                  <c:v>4.6081735425140424</c:v>
                </c:pt>
                <c:pt idx="25">
                  <c:v>4.9030660061587898</c:v>
                </c:pt>
                <c:pt idx="26">
                  <c:v>4.9082615306639639</c:v>
                </c:pt>
                <c:pt idx="27">
                  <c:v>5.1955445544554459</c:v>
                </c:pt>
                <c:pt idx="28">
                  <c:v>4.9803258901629457</c:v>
                </c:pt>
                <c:pt idx="29">
                  <c:v>5.435275189381243</c:v>
                </c:pt>
                <c:pt idx="30">
                  <c:v>5.26</c:v>
                </c:pt>
              </c:numCache>
            </c:numRef>
          </c:val>
        </c:ser>
        <c:marker val="1"/>
        <c:axId val="124380288"/>
        <c:axId val="124382208"/>
      </c:lineChart>
      <c:catAx>
        <c:axId val="124380288"/>
        <c:scaling>
          <c:orientation val="minMax"/>
        </c:scaling>
        <c:axPos val="b"/>
        <c:tickLblPos val="nextTo"/>
        <c:crossAx val="124382208"/>
        <c:crosses val="autoZero"/>
        <c:auto val="1"/>
        <c:lblAlgn val="ctr"/>
        <c:lblOffset val="100"/>
        <c:tickLblSkip val="4"/>
      </c:catAx>
      <c:valAx>
        <c:axId val="124382208"/>
        <c:scaling>
          <c:orientation val="minMax"/>
          <c:max val="5.5"/>
          <c:min val="3"/>
        </c:scaling>
        <c:axPos val="l"/>
        <c:majorGridlines/>
        <c:numFmt formatCode="0.00" sourceLinked="1"/>
        <c:tickLblPos val="nextTo"/>
        <c:crossAx val="1243802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Runs per wicket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Sheet1!$T$2:$T$32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Sheet1!$U$2:$U$32</c:f>
              <c:numCache>
                <c:formatCode>0.00</c:formatCode>
                <c:ptCount val="31"/>
                <c:pt idx="0">
                  <c:v>22.217391304347824</c:v>
                </c:pt>
                <c:pt idx="1">
                  <c:v>27.048888888888889</c:v>
                </c:pt>
                <c:pt idx="2">
                  <c:v>25.134387351778656</c:v>
                </c:pt>
                <c:pt idx="3">
                  <c:v>21.825892857142858</c:v>
                </c:pt>
                <c:pt idx="4">
                  <c:v>19.919540229885058</c:v>
                </c:pt>
                <c:pt idx="5">
                  <c:v>21.654545454545456</c:v>
                </c:pt>
                <c:pt idx="6">
                  <c:v>21.15899581589958</c:v>
                </c:pt>
                <c:pt idx="7">
                  <c:v>21.94142259414226</c:v>
                </c:pt>
                <c:pt idx="8">
                  <c:v>21.506912442396313</c:v>
                </c:pt>
                <c:pt idx="9">
                  <c:v>20.820069204152251</c:v>
                </c:pt>
                <c:pt idx="10">
                  <c:v>25.46641791044776</c:v>
                </c:pt>
                <c:pt idx="11">
                  <c:v>25.116591928251122</c:v>
                </c:pt>
                <c:pt idx="12">
                  <c:v>21.886206896551723</c:v>
                </c:pt>
                <c:pt idx="13">
                  <c:v>23.317738791423</c:v>
                </c:pt>
                <c:pt idx="14">
                  <c:v>26.946215139442231</c:v>
                </c:pt>
                <c:pt idx="15">
                  <c:v>25.117863720073665</c:v>
                </c:pt>
                <c:pt idx="16">
                  <c:v>26.656184486373167</c:v>
                </c:pt>
                <c:pt idx="17">
                  <c:v>28.463414634146343</c:v>
                </c:pt>
                <c:pt idx="18">
                  <c:v>26.840776699029128</c:v>
                </c:pt>
                <c:pt idx="19">
                  <c:v>25.617107942973522</c:v>
                </c:pt>
                <c:pt idx="20">
                  <c:v>24.965753424657535</c:v>
                </c:pt>
                <c:pt idx="21">
                  <c:v>24.676148796498907</c:v>
                </c:pt>
                <c:pt idx="22">
                  <c:v>24.376299376299375</c:v>
                </c:pt>
                <c:pt idx="23">
                  <c:v>29.344473007712082</c:v>
                </c:pt>
                <c:pt idx="24">
                  <c:v>26.202643171806166</c:v>
                </c:pt>
                <c:pt idx="25">
                  <c:v>30.825757575757574</c:v>
                </c:pt>
                <c:pt idx="26">
                  <c:v>31.03846153846154</c:v>
                </c:pt>
                <c:pt idx="27">
                  <c:v>33.092342342342342</c:v>
                </c:pt>
                <c:pt idx="28">
                  <c:v>31.117647058823529</c:v>
                </c:pt>
                <c:pt idx="29">
                  <c:v>31.945626477541371</c:v>
                </c:pt>
                <c:pt idx="30">
                  <c:v>32.6</c:v>
                </c:pt>
              </c:numCache>
            </c:numRef>
          </c:val>
        </c:ser>
        <c:marker val="1"/>
        <c:axId val="124491648"/>
        <c:axId val="124493824"/>
      </c:lineChart>
      <c:catAx>
        <c:axId val="124491648"/>
        <c:scaling>
          <c:orientation val="minMax"/>
        </c:scaling>
        <c:axPos val="b"/>
        <c:tickLblPos val="nextTo"/>
        <c:crossAx val="124493824"/>
        <c:crosses val="autoZero"/>
        <c:auto val="1"/>
        <c:lblAlgn val="ctr"/>
        <c:lblOffset val="100"/>
        <c:tickLblSkip val="4"/>
      </c:catAx>
      <c:valAx>
        <c:axId val="124493824"/>
        <c:scaling>
          <c:orientation val="minMax"/>
          <c:min val="15"/>
        </c:scaling>
        <c:axPos val="l"/>
        <c:majorGridlines/>
        <c:numFmt formatCode="0.00" sourceLinked="1"/>
        <c:tickLblPos val="nextTo"/>
        <c:crossAx val="124491648"/>
        <c:crosses val="autoZero"/>
        <c:crossBetween val="between"/>
        <c:majorUnit val="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Balls per wicket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Sheet1!$W$2:$W$32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Sheet1!$X$2:$X$32</c:f>
              <c:numCache>
                <c:formatCode>0.00</c:formatCode>
                <c:ptCount val="31"/>
                <c:pt idx="0">
                  <c:v>33.114624505928852</c:v>
                </c:pt>
                <c:pt idx="1">
                  <c:v>40.035555555555554</c:v>
                </c:pt>
                <c:pt idx="2">
                  <c:v>33.996047430830039</c:v>
                </c:pt>
                <c:pt idx="3">
                  <c:v>35.705357142857146</c:v>
                </c:pt>
                <c:pt idx="4">
                  <c:v>32.003831417624518</c:v>
                </c:pt>
                <c:pt idx="5">
                  <c:v>36.154545454545456</c:v>
                </c:pt>
                <c:pt idx="6">
                  <c:v>34.769874476987447</c:v>
                </c:pt>
                <c:pt idx="7">
                  <c:v>35.451882845188287</c:v>
                </c:pt>
                <c:pt idx="8">
                  <c:v>35.700460829493089</c:v>
                </c:pt>
                <c:pt idx="9">
                  <c:v>34.557093425605537</c:v>
                </c:pt>
                <c:pt idx="10">
                  <c:v>36.753731343283583</c:v>
                </c:pt>
                <c:pt idx="11">
                  <c:v>37.798206278026903</c:v>
                </c:pt>
                <c:pt idx="12">
                  <c:v>35.189655172413794</c:v>
                </c:pt>
                <c:pt idx="13">
                  <c:v>35.966861598440545</c:v>
                </c:pt>
                <c:pt idx="14">
                  <c:v>38.310756972111555</c:v>
                </c:pt>
                <c:pt idx="15">
                  <c:v>35.386740331491715</c:v>
                </c:pt>
                <c:pt idx="16">
                  <c:v>35.851153039832283</c:v>
                </c:pt>
                <c:pt idx="17">
                  <c:v>37.355691056910572</c:v>
                </c:pt>
                <c:pt idx="18">
                  <c:v>36.623300970873785</c:v>
                </c:pt>
                <c:pt idx="19">
                  <c:v>35.773930753564152</c:v>
                </c:pt>
                <c:pt idx="20">
                  <c:v>35.162100456621005</c:v>
                </c:pt>
                <c:pt idx="21">
                  <c:v>33.566739606126916</c:v>
                </c:pt>
                <c:pt idx="22">
                  <c:v>34.295218295218298</c:v>
                </c:pt>
                <c:pt idx="23">
                  <c:v>37.29820051413882</c:v>
                </c:pt>
                <c:pt idx="24">
                  <c:v>34.116740088105729</c:v>
                </c:pt>
                <c:pt idx="25">
                  <c:v>37.722222222222221</c:v>
                </c:pt>
                <c:pt idx="26">
                  <c:v>37.942307692307693</c:v>
                </c:pt>
                <c:pt idx="27">
                  <c:v>38.216216216216218</c:v>
                </c:pt>
                <c:pt idx="28">
                  <c:v>37.488687782805428</c:v>
                </c:pt>
                <c:pt idx="29">
                  <c:v>35.264775413711583</c:v>
                </c:pt>
                <c:pt idx="30">
                  <c:v>37.200000000000003</c:v>
                </c:pt>
              </c:numCache>
            </c:numRef>
          </c:val>
        </c:ser>
        <c:marker val="1"/>
        <c:axId val="124508800"/>
        <c:axId val="126751488"/>
      </c:lineChart>
      <c:catAx>
        <c:axId val="124508800"/>
        <c:scaling>
          <c:orientation val="minMax"/>
        </c:scaling>
        <c:axPos val="b"/>
        <c:tickLblPos val="nextTo"/>
        <c:crossAx val="126751488"/>
        <c:crosses val="autoZero"/>
        <c:auto val="1"/>
        <c:lblAlgn val="ctr"/>
        <c:lblOffset val="100"/>
        <c:tickLblSkip val="4"/>
      </c:catAx>
      <c:valAx>
        <c:axId val="126751488"/>
        <c:scaling>
          <c:orientation val="minMax"/>
          <c:min val="30"/>
        </c:scaling>
        <c:axPos val="l"/>
        <c:majorGridlines/>
        <c:numFmt formatCode="0.00" sourceLinked="1"/>
        <c:tickLblPos val="nextTo"/>
        <c:crossAx val="1245088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Runs</a:t>
            </a:r>
            <a:r>
              <a:rPr lang="en-NZ" sz="1200" baseline="0"/>
              <a:t> per innings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Sheet1!$Z$2:$Z$32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Sheet1!$AA$2:$AA$32</c:f>
              <c:numCache>
                <c:formatCode>0</c:formatCode>
                <c:ptCount val="31"/>
                <c:pt idx="0">
                  <c:v>187.36666666666667</c:v>
                </c:pt>
                <c:pt idx="1">
                  <c:v>190.1875</c:v>
                </c:pt>
                <c:pt idx="2">
                  <c:v>198.71875</c:v>
                </c:pt>
                <c:pt idx="3">
                  <c:v>152.78125</c:v>
                </c:pt>
                <c:pt idx="4">
                  <c:v>167.70967741935485</c:v>
                </c:pt>
                <c:pt idx="5">
                  <c:v>170.14285714285714</c:v>
                </c:pt>
                <c:pt idx="6">
                  <c:v>168.56666666666666</c:v>
                </c:pt>
                <c:pt idx="7">
                  <c:v>174.8</c:v>
                </c:pt>
                <c:pt idx="8">
                  <c:v>160.93103448275863</c:v>
                </c:pt>
                <c:pt idx="9">
                  <c:v>167.13888888888889</c:v>
                </c:pt>
                <c:pt idx="10">
                  <c:v>189.58333333333334</c:v>
                </c:pt>
                <c:pt idx="11">
                  <c:v>186.7</c:v>
                </c:pt>
                <c:pt idx="12">
                  <c:v>176.30555555555554</c:v>
                </c:pt>
                <c:pt idx="13">
                  <c:v>181.24242424242425</c:v>
                </c:pt>
                <c:pt idx="14">
                  <c:v>198.9264705882353</c:v>
                </c:pt>
                <c:pt idx="15">
                  <c:v>200.5735294117647</c:v>
                </c:pt>
                <c:pt idx="16">
                  <c:v>198.671875</c:v>
                </c:pt>
                <c:pt idx="17">
                  <c:v>212.18181818181819</c:v>
                </c:pt>
                <c:pt idx="18">
                  <c:v>203.27941176470588</c:v>
                </c:pt>
                <c:pt idx="19">
                  <c:v>196.53125</c:v>
                </c:pt>
                <c:pt idx="20">
                  <c:v>188.5344827586207</c:v>
                </c:pt>
                <c:pt idx="21">
                  <c:v>191.13559322033899</c:v>
                </c:pt>
                <c:pt idx="22">
                  <c:v>192.21311475409837</c:v>
                </c:pt>
                <c:pt idx="23">
                  <c:v>219.51923076923077</c:v>
                </c:pt>
                <c:pt idx="24">
                  <c:v>208.7017543859649</c:v>
                </c:pt>
                <c:pt idx="25">
                  <c:v>210.4655172413793</c:v>
                </c:pt>
                <c:pt idx="26">
                  <c:v>222.62068965517241</c:v>
                </c:pt>
                <c:pt idx="27">
                  <c:v>253.32758620689654</c:v>
                </c:pt>
                <c:pt idx="28">
                  <c:v>229.23333333333332</c:v>
                </c:pt>
                <c:pt idx="29">
                  <c:v>241.30357142857142</c:v>
                </c:pt>
                <c:pt idx="30">
                  <c:v>254</c:v>
                </c:pt>
              </c:numCache>
            </c:numRef>
          </c:val>
        </c:ser>
        <c:marker val="1"/>
        <c:axId val="126778752"/>
        <c:axId val="126793216"/>
      </c:lineChart>
      <c:catAx>
        <c:axId val="126778752"/>
        <c:scaling>
          <c:orientation val="minMax"/>
        </c:scaling>
        <c:axPos val="b"/>
        <c:tickLblPos val="nextTo"/>
        <c:crossAx val="126793216"/>
        <c:crosses val="autoZero"/>
        <c:auto val="1"/>
        <c:lblAlgn val="ctr"/>
        <c:lblOffset val="100"/>
        <c:tickLblSkip val="4"/>
      </c:catAx>
      <c:valAx>
        <c:axId val="126793216"/>
        <c:scaling>
          <c:orientation val="minMax"/>
          <c:max val="270"/>
          <c:min val="150"/>
        </c:scaling>
        <c:axPos val="l"/>
        <c:majorGridlines/>
        <c:numFmt formatCode="0" sourceLinked="1"/>
        <c:tickLblPos val="nextTo"/>
        <c:crossAx val="1267787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43</xdr:row>
      <xdr:rowOff>152400</xdr:rowOff>
    </xdr:from>
    <xdr:to>
      <xdr:col>20</xdr:col>
      <xdr:colOff>323850</xdr:colOff>
      <xdr:row>60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43</xdr:row>
      <xdr:rowOff>133350</xdr:rowOff>
    </xdr:from>
    <xdr:to>
      <xdr:col>32</xdr:col>
      <xdr:colOff>266700</xdr:colOff>
      <xdr:row>60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44</xdr:row>
      <xdr:rowOff>9525</xdr:rowOff>
    </xdr:from>
    <xdr:to>
      <xdr:col>9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61</xdr:row>
      <xdr:rowOff>95250</xdr:rowOff>
    </xdr:from>
    <xdr:to>
      <xdr:col>9</xdr:col>
      <xdr:colOff>0</xdr:colOff>
      <xdr:row>78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62</xdr:row>
      <xdr:rowOff>0</xdr:rowOff>
    </xdr:from>
    <xdr:to>
      <xdr:col>20</xdr:col>
      <xdr:colOff>257175</xdr:colOff>
      <xdr:row>78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57150</xdr:colOff>
      <xdr:row>62</xdr:row>
      <xdr:rowOff>0</xdr:rowOff>
    </xdr:from>
    <xdr:to>
      <xdr:col>32</xdr:col>
      <xdr:colOff>314325</xdr:colOff>
      <xdr:row>78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tabSelected="1" topLeftCell="A55" workbookViewId="0">
      <selection activeCell="AH41" sqref="AH41"/>
    </sheetView>
  </sheetViews>
  <sheetFormatPr defaultRowHeight="13"/>
  <cols>
    <col min="7" max="8" width="7.59765625" customWidth="1"/>
    <col min="12" max="12" width="9.3984375" bestFit="1" customWidth="1"/>
    <col min="16" max="16" width="6.296875" customWidth="1"/>
    <col min="17" max="17" width="7.09765625" customWidth="1"/>
    <col min="19" max="19" width="5.3984375" customWidth="1"/>
    <col min="22" max="22" width="3.69921875" customWidth="1"/>
    <col min="25" max="25" width="4.296875" customWidth="1"/>
    <col min="28" max="28" width="4" customWidth="1"/>
    <col min="29" max="29" width="7" customWidth="1"/>
    <col min="31" max="31" width="4.09765625" customWidth="1"/>
  </cols>
  <sheetData>
    <row r="1" spans="1:33">
      <c r="A1" s="4" t="s">
        <v>0</v>
      </c>
      <c r="B1" s="4" t="s">
        <v>36</v>
      </c>
      <c r="C1" s="4" t="s">
        <v>1</v>
      </c>
      <c r="D1" s="4" t="s">
        <v>2</v>
      </c>
      <c r="E1" s="4" t="s">
        <v>3</v>
      </c>
      <c r="F1" s="4" t="s">
        <v>4</v>
      </c>
      <c r="G1" s="5">
        <v>200</v>
      </c>
      <c r="H1" s="5">
        <v>250</v>
      </c>
      <c r="I1" s="6" t="s">
        <v>37</v>
      </c>
      <c r="J1" s="6" t="s">
        <v>38</v>
      </c>
      <c r="K1" s="6" t="s">
        <v>39</v>
      </c>
      <c r="L1" s="10">
        <v>2</v>
      </c>
      <c r="M1" s="10">
        <v>2.5</v>
      </c>
      <c r="N1" s="11" t="s">
        <v>43</v>
      </c>
      <c r="Q1" t="s">
        <v>0</v>
      </c>
      <c r="R1" t="s">
        <v>44</v>
      </c>
      <c r="U1" t="s">
        <v>40</v>
      </c>
      <c r="X1" t="s">
        <v>41</v>
      </c>
      <c r="AA1" t="s">
        <v>42</v>
      </c>
      <c r="AD1" s="7">
        <v>2</v>
      </c>
      <c r="AF1" s="7">
        <v>2.5</v>
      </c>
    </row>
    <row r="2" spans="1:33">
      <c r="A2" s="1" t="s">
        <v>5</v>
      </c>
      <c r="B2" s="2">
        <v>30</v>
      </c>
      <c r="C2" s="2">
        <v>5621</v>
      </c>
      <c r="D2" s="2">
        <v>253</v>
      </c>
      <c r="E2" s="2">
        <v>8378</v>
      </c>
      <c r="F2" s="3">
        <v>67.092384817378843</v>
      </c>
      <c r="G2" s="38">
        <v>12</v>
      </c>
      <c r="H2" s="2">
        <v>1</v>
      </c>
      <c r="I2" s="3">
        <f>C2/D2</f>
        <v>22.217391304347824</v>
      </c>
      <c r="J2" s="3">
        <f>E2/D2</f>
        <v>33.114624505928852</v>
      </c>
      <c r="K2" s="9">
        <f>C2/B2</f>
        <v>187.36666666666667</v>
      </c>
      <c r="L2" s="8">
        <f>(G2/B2)*1</f>
        <v>0.4</v>
      </c>
      <c r="M2" s="8">
        <f>(H2/B2)*1</f>
        <v>3.3333333333333333E-2</v>
      </c>
      <c r="N2" s="3">
        <f>C2/(E2/6)</f>
        <v>4.0255430890427313</v>
      </c>
      <c r="Q2" s="1" t="s">
        <v>45</v>
      </c>
      <c r="R2" s="3">
        <v>4.0255430890427313</v>
      </c>
      <c r="T2" s="1" t="s">
        <v>45</v>
      </c>
      <c r="U2" s="3">
        <v>22.217391304347824</v>
      </c>
      <c r="W2" s="1" t="s">
        <v>45</v>
      </c>
      <c r="X2" s="3">
        <v>33.114624505928852</v>
      </c>
      <c r="Z2" s="1" t="s">
        <v>45</v>
      </c>
      <c r="AA2" s="9">
        <v>187.36666666666667</v>
      </c>
      <c r="AC2" s="1" t="s">
        <v>45</v>
      </c>
      <c r="AD2" s="8">
        <v>0.4</v>
      </c>
      <c r="AF2" s="1" t="s">
        <v>45</v>
      </c>
      <c r="AG2" s="8">
        <v>3.3333333333333333E-2</v>
      </c>
    </row>
    <row r="3" spans="1:33">
      <c r="A3" s="1" t="s">
        <v>6</v>
      </c>
      <c r="B3" s="2">
        <v>32</v>
      </c>
      <c r="C3" s="2">
        <v>6086</v>
      </c>
      <c r="D3" s="2">
        <v>225</v>
      </c>
      <c r="E3" s="2">
        <v>9008</v>
      </c>
      <c r="F3" s="3">
        <v>67.56216696269982</v>
      </c>
      <c r="G3" s="38">
        <v>12</v>
      </c>
      <c r="H3" s="2">
        <v>3</v>
      </c>
      <c r="I3" s="3">
        <f t="shared" ref="I3:I32" si="0">C3/D3</f>
        <v>27.048888888888889</v>
      </c>
      <c r="J3" s="3">
        <f t="shared" ref="J3:J32" si="1">E3/D3</f>
        <v>40.035555555555554</v>
      </c>
      <c r="K3" s="9">
        <f t="shared" ref="K3:K32" si="2">C3/B3</f>
        <v>190.1875</v>
      </c>
      <c r="L3" s="8">
        <f t="shared" ref="L3:L37" si="3">(G3/B3)*1</f>
        <v>0.375</v>
      </c>
      <c r="M3" s="8">
        <f t="shared" ref="M3:M37" si="4">(H3/B3)*1</f>
        <v>9.375E-2</v>
      </c>
      <c r="N3" s="3">
        <f t="shared" ref="N3:N32" si="5">C3/(E3/6)</f>
        <v>4.0537300177619899</v>
      </c>
      <c r="Q3" s="1" t="s">
        <v>46</v>
      </c>
      <c r="R3" s="3">
        <v>4.0537300177619899</v>
      </c>
      <c r="T3" s="1" t="s">
        <v>46</v>
      </c>
      <c r="U3" s="3">
        <v>27.048888888888889</v>
      </c>
      <c r="W3" s="1" t="s">
        <v>46</v>
      </c>
      <c r="X3" s="3">
        <v>40.035555555555554</v>
      </c>
      <c r="Z3" s="1" t="s">
        <v>46</v>
      </c>
      <c r="AA3" s="9">
        <v>190.1875</v>
      </c>
      <c r="AC3" s="1" t="s">
        <v>46</v>
      </c>
      <c r="AD3" s="8">
        <v>0.375</v>
      </c>
      <c r="AF3" s="1" t="s">
        <v>46</v>
      </c>
      <c r="AG3" s="8">
        <v>9.375E-2</v>
      </c>
    </row>
    <row r="4" spans="1:33">
      <c r="A4" s="1" t="s">
        <v>7</v>
      </c>
      <c r="B4" s="2">
        <v>32</v>
      </c>
      <c r="C4" s="2">
        <v>6359</v>
      </c>
      <c r="D4" s="2">
        <v>253</v>
      </c>
      <c r="E4" s="2">
        <v>8601</v>
      </c>
      <c r="F4" s="3">
        <v>73.933263574003021</v>
      </c>
      <c r="G4" s="38">
        <v>19</v>
      </c>
      <c r="H4" s="2">
        <v>5</v>
      </c>
      <c r="I4" s="3">
        <f t="shared" si="0"/>
        <v>25.134387351778656</v>
      </c>
      <c r="J4" s="3">
        <f t="shared" si="1"/>
        <v>33.996047430830039</v>
      </c>
      <c r="K4" s="9">
        <f t="shared" si="2"/>
        <v>198.71875</v>
      </c>
      <c r="L4" s="8">
        <f t="shared" si="3"/>
        <v>0.59375</v>
      </c>
      <c r="M4" s="8">
        <f t="shared" si="4"/>
        <v>0.15625</v>
      </c>
      <c r="N4" s="3">
        <f t="shared" si="5"/>
        <v>4.4359958144401812</v>
      </c>
      <c r="Q4" s="1" t="s">
        <v>47</v>
      </c>
      <c r="R4" s="3">
        <v>4.4359958144401812</v>
      </c>
      <c r="T4" s="1" t="s">
        <v>47</v>
      </c>
      <c r="U4" s="3">
        <v>25.134387351778656</v>
      </c>
      <c r="W4" s="1" t="s">
        <v>47</v>
      </c>
      <c r="X4" s="3">
        <v>33.996047430830039</v>
      </c>
      <c r="Z4" s="1" t="s">
        <v>47</v>
      </c>
      <c r="AA4" s="9">
        <v>198.71875</v>
      </c>
      <c r="AC4" s="1" t="s">
        <v>47</v>
      </c>
      <c r="AD4" s="8">
        <v>0.59375</v>
      </c>
      <c r="AF4" s="1" t="s">
        <v>47</v>
      </c>
      <c r="AG4" s="8">
        <v>0.15625</v>
      </c>
    </row>
    <row r="5" spans="1:33">
      <c r="A5" s="1" t="s">
        <v>8</v>
      </c>
      <c r="B5" s="2">
        <v>32</v>
      </c>
      <c r="C5" s="2">
        <v>4889</v>
      </c>
      <c r="D5" s="2">
        <v>224</v>
      </c>
      <c r="E5" s="2">
        <v>7998</v>
      </c>
      <c r="F5" s="3">
        <v>61.127781945486369</v>
      </c>
      <c r="G5" s="38">
        <v>4</v>
      </c>
      <c r="H5" s="2">
        <v>0</v>
      </c>
      <c r="I5" s="3">
        <f t="shared" si="0"/>
        <v>21.825892857142858</v>
      </c>
      <c r="J5" s="3">
        <f t="shared" si="1"/>
        <v>35.705357142857146</v>
      </c>
      <c r="K5" s="9">
        <f t="shared" si="2"/>
        <v>152.78125</v>
      </c>
      <c r="L5" s="8">
        <f t="shared" si="3"/>
        <v>0.125</v>
      </c>
      <c r="M5" s="8">
        <f t="shared" si="4"/>
        <v>0</v>
      </c>
      <c r="N5" s="3">
        <f t="shared" si="5"/>
        <v>3.6676669167291824</v>
      </c>
      <c r="Q5" s="1" t="s">
        <v>48</v>
      </c>
      <c r="R5" s="3">
        <v>3.6676669167291824</v>
      </c>
      <c r="T5" s="1" t="s">
        <v>48</v>
      </c>
      <c r="U5" s="3">
        <v>21.825892857142858</v>
      </c>
      <c r="W5" s="1" t="s">
        <v>48</v>
      </c>
      <c r="X5" s="3">
        <v>35.705357142857146</v>
      </c>
      <c r="Z5" s="1" t="s">
        <v>48</v>
      </c>
      <c r="AA5" s="9">
        <v>152.78125</v>
      </c>
      <c r="AC5" s="1" t="s">
        <v>48</v>
      </c>
      <c r="AD5" s="8">
        <v>0.125</v>
      </c>
      <c r="AF5" s="1" t="s">
        <v>48</v>
      </c>
      <c r="AG5" s="8">
        <v>0</v>
      </c>
    </row>
    <row r="6" spans="1:33">
      <c r="A6" s="1" t="s">
        <v>9</v>
      </c>
      <c r="B6" s="2">
        <v>31</v>
      </c>
      <c r="C6" s="2">
        <v>5199</v>
      </c>
      <c r="D6" s="2">
        <v>261</v>
      </c>
      <c r="E6" s="2">
        <v>8353</v>
      </c>
      <c r="F6" s="3">
        <v>62.241110978091704</v>
      </c>
      <c r="G6" s="38">
        <v>8</v>
      </c>
      <c r="H6" s="2">
        <v>1</v>
      </c>
      <c r="I6" s="3">
        <f t="shared" si="0"/>
        <v>19.919540229885058</v>
      </c>
      <c r="J6" s="3">
        <f t="shared" si="1"/>
        <v>32.003831417624518</v>
      </c>
      <c r="K6" s="9">
        <f t="shared" si="2"/>
        <v>167.70967741935485</v>
      </c>
      <c r="L6" s="8">
        <f t="shared" si="3"/>
        <v>0.25806451612903225</v>
      </c>
      <c r="M6" s="8">
        <f t="shared" si="4"/>
        <v>3.2258064516129031E-2</v>
      </c>
      <c r="N6" s="3">
        <f t="shared" si="5"/>
        <v>3.734466658685502</v>
      </c>
      <c r="Q6" s="1" t="s">
        <v>49</v>
      </c>
      <c r="R6" s="3">
        <v>3.734466658685502</v>
      </c>
      <c r="T6" s="1" t="s">
        <v>49</v>
      </c>
      <c r="U6" s="3">
        <v>19.919540229885058</v>
      </c>
      <c r="W6" s="1" t="s">
        <v>49</v>
      </c>
      <c r="X6" s="3">
        <v>32.003831417624518</v>
      </c>
      <c r="Z6" s="1" t="s">
        <v>49</v>
      </c>
      <c r="AA6" s="9">
        <v>167.70967741935485</v>
      </c>
      <c r="AC6" s="1" t="s">
        <v>49</v>
      </c>
      <c r="AD6" s="8">
        <v>0.25806451612903225</v>
      </c>
      <c r="AF6" s="1" t="s">
        <v>49</v>
      </c>
      <c r="AG6" s="8">
        <v>3.2258064516129031E-2</v>
      </c>
    </row>
    <row r="7" spans="1:33">
      <c r="A7" s="1" t="s">
        <v>10</v>
      </c>
      <c r="B7" s="2">
        <v>28</v>
      </c>
      <c r="C7" s="2">
        <v>4764</v>
      </c>
      <c r="D7" s="2">
        <v>220</v>
      </c>
      <c r="E7" s="2">
        <v>7954</v>
      </c>
      <c r="F7" s="3">
        <v>59.894392758360567</v>
      </c>
      <c r="G7" s="38">
        <v>7</v>
      </c>
      <c r="H7" s="2">
        <v>1</v>
      </c>
      <c r="I7" s="3">
        <f t="shared" si="0"/>
        <v>21.654545454545456</v>
      </c>
      <c r="J7" s="3">
        <f t="shared" si="1"/>
        <v>36.154545454545456</v>
      </c>
      <c r="K7" s="9">
        <f t="shared" si="2"/>
        <v>170.14285714285714</v>
      </c>
      <c r="L7" s="8">
        <f t="shared" si="3"/>
        <v>0.25</v>
      </c>
      <c r="M7" s="8">
        <f t="shared" si="4"/>
        <v>3.5714285714285712E-2</v>
      </c>
      <c r="N7" s="3">
        <f t="shared" si="5"/>
        <v>3.5936635655016342</v>
      </c>
      <c r="Q7" s="1" t="s">
        <v>50</v>
      </c>
      <c r="R7" s="3">
        <v>3.5936635655016342</v>
      </c>
      <c r="T7" s="1" t="s">
        <v>50</v>
      </c>
      <c r="U7" s="3">
        <v>21.654545454545456</v>
      </c>
      <c r="W7" s="1" t="s">
        <v>50</v>
      </c>
      <c r="X7" s="3">
        <v>36.154545454545456</v>
      </c>
      <c r="Z7" s="1" t="s">
        <v>50</v>
      </c>
      <c r="AA7" s="9">
        <v>170.14285714285714</v>
      </c>
      <c r="AC7" s="1" t="s">
        <v>50</v>
      </c>
      <c r="AD7" s="8">
        <v>0.25</v>
      </c>
      <c r="AF7" s="1" t="s">
        <v>50</v>
      </c>
      <c r="AG7" s="8">
        <v>3.5714285714285712E-2</v>
      </c>
    </row>
    <row r="8" spans="1:33">
      <c r="A8" s="1" t="s">
        <v>11</v>
      </c>
      <c r="B8" s="2">
        <v>30</v>
      </c>
      <c r="C8" s="2">
        <v>5057</v>
      </c>
      <c r="D8" s="2">
        <v>239</v>
      </c>
      <c r="E8" s="2">
        <v>8310</v>
      </c>
      <c r="F8" s="3">
        <v>60.854392298435627</v>
      </c>
      <c r="G8" s="38">
        <v>5</v>
      </c>
      <c r="H8" s="2">
        <v>1</v>
      </c>
      <c r="I8" s="3">
        <f t="shared" si="0"/>
        <v>21.15899581589958</v>
      </c>
      <c r="J8" s="3">
        <f t="shared" si="1"/>
        <v>34.769874476987447</v>
      </c>
      <c r="K8" s="9">
        <f t="shared" si="2"/>
        <v>168.56666666666666</v>
      </c>
      <c r="L8" s="8">
        <f t="shared" si="3"/>
        <v>0.16666666666666666</v>
      </c>
      <c r="M8" s="8">
        <f t="shared" si="4"/>
        <v>3.3333333333333333E-2</v>
      </c>
      <c r="N8" s="3">
        <f t="shared" si="5"/>
        <v>3.6512635379061371</v>
      </c>
      <c r="Q8" s="1" t="s">
        <v>51</v>
      </c>
      <c r="R8" s="3">
        <v>3.6512635379061371</v>
      </c>
      <c r="T8" s="1" t="s">
        <v>51</v>
      </c>
      <c r="U8" s="3">
        <v>21.15899581589958</v>
      </c>
      <c r="W8" s="1" t="s">
        <v>51</v>
      </c>
      <c r="X8" s="3">
        <v>34.769874476987447</v>
      </c>
      <c r="Z8" s="1" t="s">
        <v>51</v>
      </c>
      <c r="AA8" s="9">
        <v>168.56666666666666</v>
      </c>
      <c r="AC8" s="1" t="s">
        <v>51</v>
      </c>
      <c r="AD8" s="8">
        <v>0.16666666666666666</v>
      </c>
      <c r="AF8" s="1" t="s">
        <v>51</v>
      </c>
      <c r="AG8" s="8">
        <v>3.3333333333333333E-2</v>
      </c>
    </row>
    <row r="9" spans="1:33">
      <c r="A9" s="1" t="s">
        <v>12</v>
      </c>
      <c r="B9" s="2">
        <v>30</v>
      </c>
      <c r="C9" s="2">
        <v>5244</v>
      </c>
      <c r="D9" s="2">
        <v>239</v>
      </c>
      <c r="E9" s="2">
        <v>8473</v>
      </c>
      <c r="F9" s="3">
        <v>61.890711672371062</v>
      </c>
      <c r="G9" s="38">
        <v>7</v>
      </c>
      <c r="H9" s="2">
        <v>1</v>
      </c>
      <c r="I9" s="3">
        <f t="shared" si="0"/>
        <v>21.94142259414226</v>
      </c>
      <c r="J9" s="3">
        <f t="shared" si="1"/>
        <v>35.451882845188287</v>
      </c>
      <c r="K9" s="9">
        <f t="shared" si="2"/>
        <v>174.8</v>
      </c>
      <c r="L9" s="8">
        <f t="shared" si="3"/>
        <v>0.23333333333333334</v>
      </c>
      <c r="M9" s="8">
        <f t="shared" si="4"/>
        <v>3.3333333333333333E-2</v>
      </c>
      <c r="N9" s="3">
        <f t="shared" si="5"/>
        <v>3.7134427003422634</v>
      </c>
      <c r="Q9" s="1" t="s">
        <v>52</v>
      </c>
      <c r="R9" s="3">
        <v>3.7134427003422634</v>
      </c>
      <c r="T9" s="1" t="s">
        <v>52</v>
      </c>
      <c r="U9" s="3">
        <v>21.94142259414226</v>
      </c>
      <c r="W9" s="1" t="s">
        <v>52</v>
      </c>
      <c r="X9" s="3">
        <v>35.451882845188287</v>
      </c>
      <c r="Z9" s="1" t="s">
        <v>52</v>
      </c>
      <c r="AA9" s="9">
        <v>174.8</v>
      </c>
      <c r="AC9" s="1" t="s">
        <v>52</v>
      </c>
      <c r="AD9" s="8">
        <v>0.23333333333333334</v>
      </c>
      <c r="AF9" s="1" t="s">
        <v>52</v>
      </c>
      <c r="AG9" s="8">
        <v>3.3333333333333333E-2</v>
      </c>
    </row>
    <row r="10" spans="1:33">
      <c r="A10" s="1" t="s">
        <v>13</v>
      </c>
      <c r="B10" s="2">
        <v>29</v>
      </c>
      <c r="C10" s="2">
        <v>4667</v>
      </c>
      <c r="D10" s="2">
        <v>217</v>
      </c>
      <c r="E10" s="2">
        <v>7747</v>
      </c>
      <c r="F10" s="3">
        <v>60.242674583709821</v>
      </c>
      <c r="G10" s="38">
        <v>5</v>
      </c>
      <c r="H10" s="2">
        <v>2</v>
      </c>
      <c r="I10" s="3">
        <f t="shared" si="0"/>
        <v>21.506912442396313</v>
      </c>
      <c r="J10" s="3">
        <f t="shared" si="1"/>
        <v>35.700460829493089</v>
      </c>
      <c r="K10" s="9">
        <f t="shared" si="2"/>
        <v>160.93103448275863</v>
      </c>
      <c r="L10" s="8">
        <f t="shared" si="3"/>
        <v>0.17241379310344829</v>
      </c>
      <c r="M10" s="8">
        <f t="shared" si="4"/>
        <v>6.8965517241379309E-2</v>
      </c>
      <c r="N10" s="3">
        <f t="shared" si="5"/>
        <v>3.6145604750225893</v>
      </c>
      <c r="Q10" s="1" t="s">
        <v>53</v>
      </c>
      <c r="R10" s="3">
        <v>3.6145604750225893</v>
      </c>
      <c r="T10" s="1" t="s">
        <v>53</v>
      </c>
      <c r="U10" s="3">
        <v>21.506912442396313</v>
      </c>
      <c r="W10" s="1" t="s">
        <v>53</v>
      </c>
      <c r="X10" s="3">
        <v>35.700460829493089</v>
      </c>
      <c r="Z10" s="1" t="s">
        <v>53</v>
      </c>
      <c r="AA10" s="9">
        <v>160.93103448275863</v>
      </c>
      <c r="AC10" s="1" t="s">
        <v>53</v>
      </c>
      <c r="AD10" s="8">
        <v>0.17241379310344829</v>
      </c>
      <c r="AF10" s="1" t="s">
        <v>53</v>
      </c>
      <c r="AG10" s="8">
        <v>6.8965517241379309E-2</v>
      </c>
    </row>
    <row r="11" spans="1:33">
      <c r="A11" s="1" t="s">
        <v>14</v>
      </c>
      <c r="B11" s="2">
        <v>36</v>
      </c>
      <c r="C11" s="2">
        <v>6017</v>
      </c>
      <c r="D11" s="2">
        <v>289</v>
      </c>
      <c r="E11" s="2">
        <v>9987</v>
      </c>
      <c r="F11" s="3">
        <v>60.24832281966556</v>
      </c>
      <c r="G11" s="38">
        <v>7</v>
      </c>
      <c r="H11" s="2">
        <v>0</v>
      </c>
      <c r="I11" s="3">
        <f t="shared" si="0"/>
        <v>20.820069204152251</v>
      </c>
      <c r="J11" s="3">
        <f t="shared" si="1"/>
        <v>34.557093425605537</v>
      </c>
      <c r="K11" s="9">
        <f t="shared" si="2"/>
        <v>167.13888888888889</v>
      </c>
      <c r="L11" s="8">
        <f t="shared" si="3"/>
        <v>0.19444444444444445</v>
      </c>
      <c r="M11" s="8">
        <f t="shared" si="4"/>
        <v>0</v>
      </c>
      <c r="N11" s="3">
        <f t="shared" si="5"/>
        <v>3.614899369179934</v>
      </c>
      <c r="Q11" s="1" t="s">
        <v>54</v>
      </c>
      <c r="R11" s="3">
        <v>3.614899369179934</v>
      </c>
      <c r="T11" s="1" t="s">
        <v>54</v>
      </c>
      <c r="U11" s="3">
        <v>20.820069204152251</v>
      </c>
      <c r="W11" s="1" t="s">
        <v>54</v>
      </c>
      <c r="X11" s="3">
        <v>34.557093425605537</v>
      </c>
      <c r="Z11" s="1" t="s">
        <v>54</v>
      </c>
      <c r="AA11" s="9">
        <v>167.13888888888889</v>
      </c>
      <c r="AC11" s="1" t="s">
        <v>54</v>
      </c>
      <c r="AD11" s="8">
        <v>0.19444444444444445</v>
      </c>
      <c r="AF11" s="1" t="s">
        <v>54</v>
      </c>
      <c r="AG11" s="8">
        <v>0</v>
      </c>
    </row>
    <row r="12" spans="1:33">
      <c r="A12" s="1" t="s">
        <v>15</v>
      </c>
      <c r="B12" s="2">
        <v>36</v>
      </c>
      <c r="C12" s="2">
        <v>6825</v>
      </c>
      <c r="D12" s="2">
        <v>268</v>
      </c>
      <c r="E12" s="2">
        <v>9850</v>
      </c>
      <c r="F12" s="3">
        <v>69.289340101522839</v>
      </c>
      <c r="G12" s="38">
        <v>14</v>
      </c>
      <c r="H12" s="2">
        <v>3</v>
      </c>
      <c r="I12" s="3">
        <f t="shared" si="0"/>
        <v>25.46641791044776</v>
      </c>
      <c r="J12" s="3">
        <f t="shared" si="1"/>
        <v>36.753731343283583</v>
      </c>
      <c r="K12" s="9">
        <f t="shared" si="2"/>
        <v>189.58333333333334</v>
      </c>
      <c r="L12" s="8">
        <f t="shared" si="3"/>
        <v>0.3888888888888889</v>
      </c>
      <c r="M12" s="8">
        <f t="shared" si="4"/>
        <v>8.3333333333333329E-2</v>
      </c>
      <c r="N12" s="3">
        <f t="shared" si="5"/>
        <v>4.15736040609137</v>
      </c>
      <c r="Q12" s="1" t="s">
        <v>55</v>
      </c>
      <c r="R12" s="3">
        <v>4.15736040609137</v>
      </c>
      <c r="T12" s="1" t="s">
        <v>55</v>
      </c>
      <c r="U12" s="3">
        <v>25.46641791044776</v>
      </c>
      <c r="W12" s="1" t="s">
        <v>55</v>
      </c>
      <c r="X12" s="3">
        <v>36.753731343283583</v>
      </c>
      <c r="Z12" s="1" t="s">
        <v>55</v>
      </c>
      <c r="AA12" s="9">
        <v>189.58333333333334</v>
      </c>
      <c r="AC12" s="1" t="s">
        <v>55</v>
      </c>
      <c r="AD12" s="8">
        <v>0.3888888888888889</v>
      </c>
      <c r="AF12" s="1" t="s">
        <v>55</v>
      </c>
      <c r="AG12" s="8">
        <v>8.3333333333333329E-2</v>
      </c>
    </row>
    <row r="13" spans="1:33">
      <c r="A13" s="1" t="s">
        <v>16</v>
      </c>
      <c r="B13" s="2">
        <v>30</v>
      </c>
      <c r="C13" s="2">
        <v>5601</v>
      </c>
      <c r="D13" s="2">
        <v>223</v>
      </c>
      <c r="E13" s="2">
        <v>8429</v>
      </c>
      <c r="F13" s="3">
        <v>66.449163601850742</v>
      </c>
      <c r="G13" s="38">
        <v>14</v>
      </c>
      <c r="H13" s="2">
        <v>2</v>
      </c>
      <c r="I13" s="3">
        <f t="shared" si="0"/>
        <v>25.116591928251122</v>
      </c>
      <c r="J13" s="3">
        <f t="shared" si="1"/>
        <v>37.798206278026903</v>
      </c>
      <c r="K13" s="9">
        <f t="shared" si="2"/>
        <v>186.7</v>
      </c>
      <c r="L13" s="8">
        <f t="shared" si="3"/>
        <v>0.46666666666666667</v>
      </c>
      <c r="M13" s="8">
        <f t="shared" si="4"/>
        <v>6.6666666666666666E-2</v>
      </c>
      <c r="N13" s="3">
        <f t="shared" si="5"/>
        <v>3.9869498161110455</v>
      </c>
      <c r="Q13" s="1" t="s">
        <v>56</v>
      </c>
      <c r="R13" s="3">
        <v>3.9869498161110455</v>
      </c>
      <c r="T13" s="1" t="s">
        <v>56</v>
      </c>
      <c r="U13" s="3">
        <v>25.116591928251122</v>
      </c>
      <c r="W13" s="1" t="s">
        <v>56</v>
      </c>
      <c r="X13" s="3">
        <v>37.798206278026903</v>
      </c>
      <c r="Z13" s="1" t="s">
        <v>56</v>
      </c>
      <c r="AA13" s="9">
        <v>186.7</v>
      </c>
      <c r="AC13" s="1" t="s">
        <v>56</v>
      </c>
      <c r="AD13" s="8">
        <v>0.46666666666666667</v>
      </c>
      <c r="AF13" s="1" t="s">
        <v>56</v>
      </c>
      <c r="AG13" s="8">
        <v>6.6666666666666666E-2</v>
      </c>
    </row>
    <row r="14" spans="1:33">
      <c r="A14" s="1" t="s">
        <v>17</v>
      </c>
      <c r="B14" s="2">
        <v>36</v>
      </c>
      <c r="C14" s="2">
        <v>6347</v>
      </c>
      <c r="D14" s="2">
        <v>290</v>
      </c>
      <c r="E14" s="2">
        <v>10205</v>
      </c>
      <c r="F14" s="3">
        <v>62.195002449779523</v>
      </c>
      <c r="G14" s="38">
        <v>10</v>
      </c>
      <c r="H14" s="2">
        <v>1</v>
      </c>
      <c r="I14" s="3">
        <f t="shared" si="0"/>
        <v>21.886206896551723</v>
      </c>
      <c r="J14" s="3">
        <f t="shared" si="1"/>
        <v>35.189655172413794</v>
      </c>
      <c r="K14" s="9">
        <f t="shared" si="2"/>
        <v>176.30555555555554</v>
      </c>
      <c r="L14" s="8">
        <f t="shared" si="3"/>
        <v>0.27777777777777779</v>
      </c>
      <c r="M14" s="8">
        <f t="shared" si="4"/>
        <v>2.7777777777777776E-2</v>
      </c>
      <c r="N14" s="3">
        <f t="shared" si="5"/>
        <v>3.7317001469867712</v>
      </c>
      <c r="Q14" s="1" t="s">
        <v>57</v>
      </c>
      <c r="R14" s="3">
        <v>3.7317001469867712</v>
      </c>
      <c r="T14" s="1" t="s">
        <v>57</v>
      </c>
      <c r="U14" s="3">
        <v>21.886206896551723</v>
      </c>
      <c r="W14" s="1" t="s">
        <v>57</v>
      </c>
      <c r="X14" s="3">
        <v>35.189655172413794</v>
      </c>
      <c r="Z14" s="1" t="s">
        <v>57</v>
      </c>
      <c r="AA14" s="9">
        <v>176.30555555555554</v>
      </c>
      <c r="AC14" s="1" t="s">
        <v>57</v>
      </c>
      <c r="AD14" s="8">
        <v>0.27777777777777779</v>
      </c>
      <c r="AF14" s="1" t="s">
        <v>57</v>
      </c>
      <c r="AG14" s="8">
        <v>2.7777777777777776E-2</v>
      </c>
    </row>
    <row r="15" spans="1:33">
      <c r="A15" s="1" t="s">
        <v>18</v>
      </c>
      <c r="B15" s="2">
        <v>66</v>
      </c>
      <c r="C15" s="2">
        <v>11962</v>
      </c>
      <c r="D15" s="2">
        <v>513</v>
      </c>
      <c r="E15" s="2">
        <v>18451</v>
      </c>
      <c r="F15" s="3">
        <v>64.831174462088782</v>
      </c>
      <c r="G15" s="38">
        <v>23</v>
      </c>
      <c r="H15" s="2">
        <v>3</v>
      </c>
      <c r="I15" s="3">
        <f t="shared" si="0"/>
        <v>23.317738791423</v>
      </c>
      <c r="J15" s="3">
        <f t="shared" si="1"/>
        <v>35.966861598440545</v>
      </c>
      <c r="K15" s="9">
        <f t="shared" si="2"/>
        <v>181.24242424242425</v>
      </c>
      <c r="L15" s="8">
        <f t="shared" si="3"/>
        <v>0.34848484848484851</v>
      </c>
      <c r="M15" s="8">
        <f t="shared" si="4"/>
        <v>4.5454545454545456E-2</v>
      </c>
      <c r="N15" s="3">
        <f t="shared" si="5"/>
        <v>3.8898704677253266</v>
      </c>
      <c r="Q15" s="1" t="s">
        <v>58</v>
      </c>
      <c r="R15" s="3">
        <v>3.8898704677253266</v>
      </c>
      <c r="T15" s="1" t="s">
        <v>58</v>
      </c>
      <c r="U15" s="3">
        <v>23.317738791423</v>
      </c>
      <c r="W15" s="1" t="s">
        <v>58</v>
      </c>
      <c r="X15" s="3">
        <v>35.966861598440545</v>
      </c>
      <c r="Z15" s="1" t="s">
        <v>58</v>
      </c>
      <c r="AA15" s="9">
        <v>181.24242424242425</v>
      </c>
      <c r="AC15" s="1" t="s">
        <v>58</v>
      </c>
      <c r="AD15" s="8">
        <v>0.34848484848484851</v>
      </c>
      <c r="AF15" s="1" t="s">
        <v>58</v>
      </c>
      <c r="AG15" s="8">
        <v>4.5454545454545456E-2</v>
      </c>
    </row>
    <row r="16" spans="1:33">
      <c r="A16" s="1" t="s">
        <v>19</v>
      </c>
      <c r="B16" s="2">
        <v>68</v>
      </c>
      <c r="C16" s="2">
        <v>13527</v>
      </c>
      <c r="D16" s="2">
        <v>502</v>
      </c>
      <c r="E16" s="2">
        <v>19232</v>
      </c>
      <c r="F16" s="3">
        <v>70.335898502495837</v>
      </c>
      <c r="G16" s="38">
        <v>36</v>
      </c>
      <c r="H16" s="2">
        <v>9</v>
      </c>
      <c r="I16" s="3">
        <f t="shared" si="0"/>
        <v>26.946215139442231</v>
      </c>
      <c r="J16" s="3">
        <f t="shared" si="1"/>
        <v>38.310756972111555</v>
      </c>
      <c r="K16" s="9">
        <f t="shared" si="2"/>
        <v>198.9264705882353</v>
      </c>
      <c r="L16" s="8">
        <f t="shared" si="3"/>
        <v>0.52941176470588236</v>
      </c>
      <c r="M16" s="8">
        <f t="shared" si="4"/>
        <v>0.13235294117647059</v>
      </c>
      <c r="N16" s="3">
        <f t="shared" si="5"/>
        <v>4.2201539101497501</v>
      </c>
      <c r="Q16" s="1" t="s">
        <v>60</v>
      </c>
      <c r="R16" s="3">
        <v>4.2201539101497501</v>
      </c>
      <c r="T16" s="1" t="s">
        <v>60</v>
      </c>
      <c r="U16" s="3">
        <v>26.946215139442231</v>
      </c>
      <c r="W16" s="1" t="s">
        <v>60</v>
      </c>
      <c r="X16" s="3">
        <v>38.310756972111555</v>
      </c>
      <c r="Z16" s="1" t="s">
        <v>60</v>
      </c>
      <c r="AA16" s="9">
        <v>198.9264705882353</v>
      </c>
      <c r="AC16" s="1" t="s">
        <v>60</v>
      </c>
      <c r="AD16" s="8">
        <v>0.52941176470588236</v>
      </c>
      <c r="AF16" s="1" t="s">
        <v>60</v>
      </c>
      <c r="AG16" s="8">
        <v>0.13235294117647059</v>
      </c>
    </row>
    <row r="17" spans="1:33">
      <c r="A17" s="1" t="s">
        <v>20</v>
      </c>
      <c r="B17" s="2">
        <v>68</v>
      </c>
      <c r="C17" s="2">
        <v>13639</v>
      </c>
      <c r="D17" s="2">
        <v>543</v>
      </c>
      <c r="E17" s="2">
        <v>19215</v>
      </c>
      <c r="F17" s="3">
        <v>70.981004423627368</v>
      </c>
      <c r="G17" s="38">
        <v>42</v>
      </c>
      <c r="H17" s="2">
        <v>10</v>
      </c>
      <c r="I17" s="3">
        <f t="shared" si="0"/>
        <v>25.117863720073665</v>
      </c>
      <c r="J17" s="3">
        <f t="shared" si="1"/>
        <v>35.386740331491715</v>
      </c>
      <c r="K17" s="9">
        <f t="shared" si="2"/>
        <v>200.5735294117647</v>
      </c>
      <c r="L17" s="8">
        <f t="shared" si="3"/>
        <v>0.61764705882352944</v>
      </c>
      <c r="M17" s="8">
        <f t="shared" si="4"/>
        <v>0.14705882352941177</v>
      </c>
      <c r="N17" s="3">
        <f t="shared" si="5"/>
        <v>4.2588602654176428</v>
      </c>
      <c r="Q17" s="1" t="s">
        <v>59</v>
      </c>
      <c r="R17" s="3">
        <v>4.2588602654176428</v>
      </c>
      <c r="T17" s="1" t="s">
        <v>59</v>
      </c>
      <c r="U17" s="3">
        <v>25.117863720073665</v>
      </c>
      <c r="W17" s="1" t="s">
        <v>59</v>
      </c>
      <c r="X17" s="3">
        <v>35.386740331491715</v>
      </c>
      <c r="Z17" s="1" t="s">
        <v>59</v>
      </c>
      <c r="AA17" s="9">
        <v>200.5735294117647</v>
      </c>
      <c r="AC17" s="1" t="s">
        <v>59</v>
      </c>
      <c r="AD17" s="8">
        <v>0.61764705882352944</v>
      </c>
      <c r="AF17" s="1" t="s">
        <v>59</v>
      </c>
      <c r="AG17" s="8">
        <v>0.14705882352941177</v>
      </c>
    </row>
    <row r="18" spans="1:33">
      <c r="A18" s="1" t="s">
        <v>21</v>
      </c>
      <c r="B18" s="2">
        <v>64</v>
      </c>
      <c r="C18" s="2">
        <v>12715</v>
      </c>
      <c r="D18" s="2">
        <v>477</v>
      </c>
      <c r="E18" s="2">
        <v>17101</v>
      </c>
      <c r="F18" s="3">
        <v>74.352377053973456</v>
      </c>
      <c r="G18" s="38">
        <v>37</v>
      </c>
      <c r="H18" s="2">
        <v>9</v>
      </c>
      <c r="I18" s="3">
        <f t="shared" si="0"/>
        <v>26.656184486373167</v>
      </c>
      <c r="J18" s="3">
        <f t="shared" si="1"/>
        <v>35.851153039832283</v>
      </c>
      <c r="K18" s="9">
        <f t="shared" si="2"/>
        <v>198.671875</v>
      </c>
      <c r="L18" s="8">
        <f t="shared" si="3"/>
        <v>0.578125</v>
      </c>
      <c r="M18" s="8">
        <f t="shared" si="4"/>
        <v>0.140625</v>
      </c>
      <c r="N18" s="3">
        <f t="shared" si="5"/>
        <v>4.4611426232384073</v>
      </c>
      <c r="Q18" s="1" t="s">
        <v>61</v>
      </c>
      <c r="R18" s="3">
        <v>4.4611426232384073</v>
      </c>
      <c r="T18" s="1" t="s">
        <v>61</v>
      </c>
      <c r="U18" s="3">
        <v>26.656184486373167</v>
      </c>
      <c r="W18" s="1" t="s">
        <v>61</v>
      </c>
      <c r="X18" s="3">
        <v>35.851153039832283</v>
      </c>
      <c r="Z18" s="1" t="s">
        <v>61</v>
      </c>
      <c r="AA18" s="9">
        <v>198.671875</v>
      </c>
      <c r="AC18" s="1" t="s">
        <v>61</v>
      </c>
      <c r="AD18" s="8">
        <v>0.578125</v>
      </c>
      <c r="AF18" s="1" t="s">
        <v>61</v>
      </c>
      <c r="AG18" s="8">
        <v>0.140625</v>
      </c>
    </row>
    <row r="19" spans="1:33">
      <c r="A19" s="1" t="s">
        <v>22</v>
      </c>
      <c r="B19" s="2">
        <v>66</v>
      </c>
      <c r="C19" s="2">
        <v>14004</v>
      </c>
      <c r="D19" s="2">
        <v>492</v>
      </c>
      <c r="E19" s="2">
        <v>18379</v>
      </c>
      <c r="F19" s="3">
        <v>76.195658088035259</v>
      </c>
      <c r="G19" s="38">
        <v>40</v>
      </c>
      <c r="H19" s="2">
        <v>19</v>
      </c>
      <c r="I19" s="3">
        <f t="shared" si="0"/>
        <v>28.463414634146343</v>
      </c>
      <c r="J19" s="3">
        <f t="shared" si="1"/>
        <v>37.355691056910572</v>
      </c>
      <c r="K19" s="9">
        <f t="shared" si="2"/>
        <v>212.18181818181819</v>
      </c>
      <c r="L19" s="8">
        <f t="shared" si="3"/>
        <v>0.60606060606060608</v>
      </c>
      <c r="M19" s="8">
        <f t="shared" si="4"/>
        <v>0.2878787878787879</v>
      </c>
      <c r="N19" s="3">
        <f t="shared" si="5"/>
        <v>4.5717394852821158</v>
      </c>
      <c r="Q19" s="1" t="s">
        <v>62</v>
      </c>
      <c r="R19" s="3">
        <v>4.5717394852821158</v>
      </c>
      <c r="T19" s="1" t="s">
        <v>62</v>
      </c>
      <c r="U19" s="3">
        <v>28.463414634146343</v>
      </c>
      <c r="W19" s="1" t="s">
        <v>62</v>
      </c>
      <c r="X19" s="3">
        <v>37.355691056910572</v>
      </c>
      <c r="Z19" s="1" t="s">
        <v>62</v>
      </c>
      <c r="AA19" s="9">
        <v>212.18181818181819</v>
      </c>
      <c r="AC19" s="1" t="s">
        <v>62</v>
      </c>
      <c r="AD19" s="8">
        <v>0.60606060606060608</v>
      </c>
      <c r="AF19" s="1" t="s">
        <v>62</v>
      </c>
      <c r="AG19" s="8">
        <v>0.2878787878787879</v>
      </c>
    </row>
    <row r="20" spans="1:33">
      <c r="A20" s="1" t="s">
        <v>23</v>
      </c>
      <c r="B20" s="2">
        <v>68</v>
      </c>
      <c r="C20" s="2">
        <v>13823</v>
      </c>
      <c r="D20" s="2">
        <v>515</v>
      </c>
      <c r="E20" s="2">
        <v>18861</v>
      </c>
      <c r="F20" s="3">
        <v>73.288796988494767</v>
      </c>
      <c r="G20" s="38">
        <v>37</v>
      </c>
      <c r="H20" s="2">
        <v>6</v>
      </c>
      <c r="I20" s="3">
        <f t="shared" si="0"/>
        <v>26.840776699029128</v>
      </c>
      <c r="J20" s="3">
        <f t="shared" si="1"/>
        <v>36.623300970873785</v>
      </c>
      <c r="K20" s="9">
        <f t="shared" si="2"/>
        <v>203.27941176470588</v>
      </c>
      <c r="L20" s="8">
        <f t="shared" si="3"/>
        <v>0.54411764705882348</v>
      </c>
      <c r="M20" s="8">
        <f t="shared" si="4"/>
        <v>8.8235294117647065E-2</v>
      </c>
      <c r="N20" s="3">
        <f t="shared" si="5"/>
        <v>4.3973278193096865</v>
      </c>
      <c r="Q20" s="1" t="s">
        <v>63</v>
      </c>
      <c r="R20" s="3">
        <v>4.3973278193096865</v>
      </c>
      <c r="T20" s="1" t="s">
        <v>63</v>
      </c>
      <c r="U20" s="3">
        <v>26.840776699029128</v>
      </c>
      <c r="W20" s="1" t="s">
        <v>63</v>
      </c>
      <c r="X20" s="3">
        <v>36.623300970873785</v>
      </c>
      <c r="Z20" s="1" t="s">
        <v>63</v>
      </c>
      <c r="AA20" s="9">
        <v>203.27941176470588</v>
      </c>
      <c r="AC20" s="1" t="s">
        <v>63</v>
      </c>
      <c r="AD20" s="8">
        <v>0.54411764705882348</v>
      </c>
      <c r="AF20" s="1" t="s">
        <v>63</v>
      </c>
      <c r="AG20" s="8">
        <v>8.8235294117647065E-2</v>
      </c>
    </row>
    <row r="21" spans="1:33">
      <c r="A21" s="1" t="s">
        <v>24</v>
      </c>
      <c r="B21" s="2">
        <v>64</v>
      </c>
      <c r="C21" s="2">
        <v>12578</v>
      </c>
      <c r="D21" s="2">
        <v>491</v>
      </c>
      <c r="E21" s="2">
        <v>17565</v>
      </c>
      <c r="F21" s="3">
        <v>71.608311984059213</v>
      </c>
      <c r="G21" s="38">
        <v>32</v>
      </c>
      <c r="H21" s="2">
        <v>9</v>
      </c>
      <c r="I21" s="3">
        <f t="shared" si="0"/>
        <v>25.617107942973522</v>
      </c>
      <c r="J21" s="3">
        <f t="shared" si="1"/>
        <v>35.773930753564152</v>
      </c>
      <c r="K21" s="9">
        <f t="shared" si="2"/>
        <v>196.53125</v>
      </c>
      <c r="L21" s="8">
        <f t="shared" si="3"/>
        <v>0.5</v>
      </c>
      <c r="M21" s="8">
        <f t="shared" si="4"/>
        <v>0.140625</v>
      </c>
      <c r="N21" s="3">
        <f t="shared" si="5"/>
        <v>4.2964987190435524</v>
      </c>
      <c r="Q21" s="1" t="s">
        <v>64</v>
      </c>
      <c r="R21" s="3">
        <v>4.2964987190435524</v>
      </c>
      <c r="T21" s="1" t="s">
        <v>64</v>
      </c>
      <c r="U21" s="3">
        <v>25.617107942973522</v>
      </c>
      <c r="W21" s="1" t="s">
        <v>64</v>
      </c>
      <c r="X21" s="3">
        <v>35.773930753564152</v>
      </c>
      <c r="Z21" s="1" t="s">
        <v>64</v>
      </c>
      <c r="AA21" s="9">
        <v>196.53125</v>
      </c>
      <c r="AC21" s="1" t="s">
        <v>64</v>
      </c>
      <c r="AD21" s="8">
        <v>0.5</v>
      </c>
      <c r="AF21" s="1" t="s">
        <v>64</v>
      </c>
      <c r="AG21" s="8">
        <v>0.140625</v>
      </c>
    </row>
    <row r="22" spans="1:33">
      <c r="A22" s="1" t="s">
        <v>25</v>
      </c>
      <c r="B22" s="2">
        <v>58</v>
      </c>
      <c r="C22" s="2">
        <v>10935</v>
      </c>
      <c r="D22" s="2">
        <v>438</v>
      </c>
      <c r="E22" s="2">
        <v>15401</v>
      </c>
      <c r="F22" s="3">
        <v>71.001882994610739</v>
      </c>
      <c r="G22" s="38">
        <v>24</v>
      </c>
      <c r="H22" s="2">
        <v>5</v>
      </c>
      <c r="I22" s="3">
        <f t="shared" si="0"/>
        <v>24.965753424657535</v>
      </c>
      <c r="J22" s="3">
        <f t="shared" si="1"/>
        <v>35.162100456621005</v>
      </c>
      <c r="K22" s="9">
        <f t="shared" si="2"/>
        <v>188.5344827586207</v>
      </c>
      <c r="L22" s="8">
        <f t="shared" si="3"/>
        <v>0.41379310344827586</v>
      </c>
      <c r="M22" s="8">
        <f t="shared" si="4"/>
        <v>8.6206896551724144E-2</v>
      </c>
      <c r="N22" s="3">
        <f t="shared" si="5"/>
        <v>4.2601129796766442</v>
      </c>
      <c r="Q22" s="1" t="s">
        <v>65</v>
      </c>
      <c r="R22" s="3">
        <v>4.2601129796766442</v>
      </c>
      <c r="T22" s="1" t="s">
        <v>65</v>
      </c>
      <c r="U22" s="3">
        <v>24.965753424657535</v>
      </c>
      <c r="W22" s="1" t="s">
        <v>65</v>
      </c>
      <c r="X22" s="3">
        <v>35.162100456621005</v>
      </c>
      <c r="Z22" s="1" t="s">
        <v>65</v>
      </c>
      <c r="AA22" s="9">
        <v>188.5344827586207</v>
      </c>
      <c r="AC22" s="1" t="s">
        <v>65</v>
      </c>
      <c r="AD22" s="8">
        <v>0.41379310344827586</v>
      </c>
      <c r="AF22" s="1" t="s">
        <v>65</v>
      </c>
      <c r="AG22" s="8">
        <v>8.6206896551724144E-2</v>
      </c>
    </row>
    <row r="23" spans="1:33">
      <c r="A23" s="1" t="s">
        <v>26</v>
      </c>
      <c r="B23" s="2">
        <v>59</v>
      </c>
      <c r="C23" s="2">
        <v>11277</v>
      </c>
      <c r="D23" s="2">
        <v>457</v>
      </c>
      <c r="E23" s="2">
        <v>15340</v>
      </c>
      <c r="F23" s="3">
        <v>73.513689700130371</v>
      </c>
      <c r="G23" s="38">
        <v>28</v>
      </c>
      <c r="H23" s="2">
        <v>13</v>
      </c>
      <c r="I23" s="3">
        <f t="shared" si="0"/>
        <v>24.676148796498907</v>
      </c>
      <c r="J23" s="3">
        <f t="shared" si="1"/>
        <v>33.566739606126916</v>
      </c>
      <c r="K23" s="9">
        <f t="shared" si="2"/>
        <v>191.13559322033899</v>
      </c>
      <c r="L23" s="8">
        <f t="shared" si="3"/>
        <v>0.47457627118644069</v>
      </c>
      <c r="M23" s="8">
        <f t="shared" si="4"/>
        <v>0.22033898305084745</v>
      </c>
      <c r="N23" s="3">
        <f t="shared" si="5"/>
        <v>4.410821382007823</v>
      </c>
      <c r="Q23" s="12" t="s">
        <v>72</v>
      </c>
      <c r="R23" s="3">
        <v>4.410821382007823</v>
      </c>
      <c r="T23" s="12" t="s">
        <v>72</v>
      </c>
      <c r="U23" s="3">
        <v>24.676148796498907</v>
      </c>
      <c r="W23" s="12" t="s">
        <v>72</v>
      </c>
      <c r="X23" s="3">
        <v>33.566739606126916</v>
      </c>
      <c r="Z23" s="12" t="s">
        <v>72</v>
      </c>
      <c r="AA23" s="9">
        <v>191.13559322033899</v>
      </c>
      <c r="AC23" s="12" t="s">
        <v>72</v>
      </c>
      <c r="AD23" s="8">
        <v>0.47457627118644069</v>
      </c>
      <c r="AF23" s="12" t="s">
        <v>72</v>
      </c>
      <c r="AG23" s="8">
        <v>0.22033898305084745</v>
      </c>
    </row>
    <row r="24" spans="1:33">
      <c r="A24" s="1" t="s">
        <v>27</v>
      </c>
      <c r="B24" s="2">
        <v>61</v>
      </c>
      <c r="C24" s="2">
        <v>11725</v>
      </c>
      <c r="D24" s="2">
        <v>481</v>
      </c>
      <c r="E24" s="2">
        <v>16496</v>
      </c>
      <c r="F24" s="3">
        <v>71.077837051406405</v>
      </c>
      <c r="G24" s="38">
        <v>27</v>
      </c>
      <c r="H24" s="2">
        <v>7</v>
      </c>
      <c r="I24" s="3">
        <f t="shared" si="0"/>
        <v>24.376299376299375</v>
      </c>
      <c r="J24" s="3">
        <f t="shared" si="1"/>
        <v>34.295218295218298</v>
      </c>
      <c r="K24" s="9">
        <f t="shared" si="2"/>
        <v>192.21311475409837</v>
      </c>
      <c r="L24" s="8">
        <f t="shared" si="3"/>
        <v>0.44262295081967212</v>
      </c>
      <c r="M24" s="8">
        <f t="shared" si="4"/>
        <v>0.11475409836065574</v>
      </c>
      <c r="N24" s="3">
        <f t="shared" si="5"/>
        <v>4.2646702230843836</v>
      </c>
      <c r="Q24" s="12" t="s">
        <v>73</v>
      </c>
      <c r="R24" s="3">
        <v>4.2646702230843836</v>
      </c>
      <c r="T24" s="12" t="s">
        <v>73</v>
      </c>
      <c r="U24" s="3">
        <v>24.376299376299375</v>
      </c>
      <c r="W24" s="12" t="s">
        <v>73</v>
      </c>
      <c r="X24" s="3">
        <v>34.295218295218298</v>
      </c>
      <c r="Z24" s="12" t="s">
        <v>73</v>
      </c>
      <c r="AA24" s="9">
        <v>192.21311475409837</v>
      </c>
      <c r="AC24" s="12" t="s">
        <v>73</v>
      </c>
      <c r="AD24" s="8">
        <v>0.44262295081967212</v>
      </c>
      <c r="AF24" s="12" t="s">
        <v>73</v>
      </c>
      <c r="AG24" s="8">
        <v>0.11475409836065574</v>
      </c>
    </row>
    <row r="25" spans="1:33">
      <c r="A25" s="1" t="s">
        <v>28</v>
      </c>
      <c r="B25" s="2">
        <v>52</v>
      </c>
      <c r="C25" s="2">
        <v>11415</v>
      </c>
      <c r="D25" s="2">
        <v>389</v>
      </c>
      <c r="E25" s="2">
        <v>14509</v>
      </c>
      <c r="F25" s="3">
        <v>78.675304983113932</v>
      </c>
      <c r="G25" s="38">
        <v>36</v>
      </c>
      <c r="H25" s="2">
        <v>11</v>
      </c>
      <c r="I25" s="3">
        <f t="shared" si="0"/>
        <v>29.344473007712082</v>
      </c>
      <c r="J25" s="3">
        <f t="shared" si="1"/>
        <v>37.29820051413882</v>
      </c>
      <c r="K25" s="9">
        <f t="shared" si="2"/>
        <v>219.51923076923077</v>
      </c>
      <c r="L25" s="8">
        <f t="shared" si="3"/>
        <v>0.69230769230769229</v>
      </c>
      <c r="M25" s="8">
        <f t="shared" si="4"/>
        <v>0.21153846153846154</v>
      </c>
      <c r="N25" s="3">
        <f t="shared" si="5"/>
        <v>4.7205182989868364</v>
      </c>
      <c r="Q25" s="12" t="s">
        <v>74</v>
      </c>
      <c r="R25" s="3">
        <v>4.7205182989868364</v>
      </c>
      <c r="T25" s="12" t="s">
        <v>74</v>
      </c>
      <c r="U25" s="3">
        <v>29.344473007712082</v>
      </c>
      <c r="W25" s="12" t="s">
        <v>74</v>
      </c>
      <c r="X25" s="3">
        <v>37.29820051413882</v>
      </c>
      <c r="Z25" s="12" t="s">
        <v>74</v>
      </c>
      <c r="AA25" s="9">
        <v>219.51923076923077</v>
      </c>
      <c r="AC25" s="12" t="s">
        <v>74</v>
      </c>
      <c r="AD25" s="8">
        <v>0.69230769230769229</v>
      </c>
      <c r="AF25" s="12" t="s">
        <v>74</v>
      </c>
      <c r="AG25" s="8">
        <v>0.21153846153846154</v>
      </c>
    </row>
    <row r="26" spans="1:33">
      <c r="A26" s="1" t="s">
        <v>29</v>
      </c>
      <c r="B26" s="2">
        <v>57</v>
      </c>
      <c r="C26" s="2">
        <v>11896</v>
      </c>
      <c r="D26" s="2">
        <v>454</v>
      </c>
      <c r="E26" s="2">
        <v>15489</v>
      </c>
      <c r="F26" s="3">
        <v>76.802892375234038</v>
      </c>
      <c r="G26" s="38">
        <v>34</v>
      </c>
      <c r="H26" s="2">
        <v>15</v>
      </c>
      <c r="I26" s="3">
        <f t="shared" si="0"/>
        <v>26.202643171806166</v>
      </c>
      <c r="J26" s="3">
        <f t="shared" si="1"/>
        <v>34.116740088105729</v>
      </c>
      <c r="K26" s="9">
        <f t="shared" si="2"/>
        <v>208.7017543859649</v>
      </c>
      <c r="L26" s="8">
        <f t="shared" si="3"/>
        <v>0.59649122807017541</v>
      </c>
      <c r="M26" s="8">
        <f t="shared" si="4"/>
        <v>0.26315789473684209</v>
      </c>
      <c r="N26" s="3">
        <f t="shared" si="5"/>
        <v>4.6081735425140424</v>
      </c>
      <c r="Q26" s="12" t="s">
        <v>66</v>
      </c>
      <c r="R26" s="3">
        <v>4.6081735425140424</v>
      </c>
      <c r="T26" s="12" t="s">
        <v>66</v>
      </c>
      <c r="U26" s="3">
        <v>26.202643171806166</v>
      </c>
      <c r="W26" s="12" t="s">
        <v>66</v>
      </c>
      <c r="X26" s="3">
        <v>34.116740088105729</v>
      </c>
      <c r="Z26" s="12" t="s">
        <v>66</v>
      </c>
      <c r="AA26" s="9">
        <v>208.7017543859649</v>
      </c>
      <c r="AC26" s="12" t="s">
        <v>66</v>
      </c>
      <c r="AD26" s="8">
        <v>0.59649122807017541</v>
      </c>
      <c r="AF26" s="12" t="s">
        <v>66</v>
      </c>
      <c r="AG26" s="8">
        <v>0.26315789473684209</v>
      </c>
    </row>
    <row r="27" spans="1:33">
      <c r="A27" s="1" t="s">
        <v>30</v>
      </c>
      <c r="B27" s="2">
        <v>58</v>
      </c>
      <c r="C27" s="2">
        <v>12207</v>
      </c>
      <c r="D27" s="2">
        <v>396</v>
      </c>
      <c r="E27" s="2">
        <v>14938</v>
      </c>
      <c r="F27" s="3">
        <v>81.717766769313158</v>
      </c>
      <c r="G27" s="38">
        <v>39</v>
      </c>
      <c r="H27" s="2">
        <v>22</v>
      </c>
      <c r="I27" s="3">
        <f t="shared" si="0"/>
        <v>30.825757575757574</v>
      </c>
      <c r="J27" s="3">
        <f t="shared" si="1"/>
        <v>37.722222222222221</v>
      </c>
      <c r="K27" s="9">
        <f t="shared" si="2"/>
        <v>210.4655172413793</v>
      </c>
      <c r="L27" s="8">
        <f t="shared" si="3"/>
        <v>0.67241379310344829</v>
      </c>
      <c r="M27" s="8">
        <f t="shared" si="4"/>
        <v>0.37931034482758619</v>
      </c>
      <c r="N27" s="3">
        <f t="shared" si="5"/>
        <v>4.9030660061587898</v>
      </c>
      <c r="Q27" s="12" t="s">
        <v>67</v>
      </c>
      <c r="R27" s="3">
        <v>4.9030660061587898</v>
      </c>
      <c r="T27" s="12" t="s">
        <v>67</v>
      </c>
      <c r="U27" s="3">
        <v>30.825757575757574</v>
      </c>
      <c r="W27" s="12" t="s">
        <v>67</v>
      </c>
      <c r="X27" s="3">
        <v>37.722222222222221</v>
      </c>
      <c r="Z27" s="12" t="s">
        <v>67</v>
      </c>
      <c r="AA27" s="9">
        <v>210.4655172413793</v>
      </c>
      <c r="AC27" s="12" t="s">
        <v>67</v>
      </c>
      <c r="AD27" s="8">
        <v>0.67241379310344829</v>
      </c>
      <c r="AF27" s="12" t="s">
        <v>67</v>
      </c>
      <c r="AG27" s="8">
        <v>0.37931034482758619</v>
      </c>
    </row>
    <row r="28" spans="1:33">
      <c r="A28" s="1" t="s">
        <v>31</v>
      </c>
      <c r="B28" s="2">
        <v>58</v>
      </c>
      <c r="C28" s="2">
        <v>12912</v>
      </c>
      <c r="D28" s="2">
        <v>416</v>
      </c>
      <c r="E28" s="2">
        <v>15784</v>
      </c>
      <c r="F28" s="3">
        <v>81.804358844399388</v>
      </c>
      <c r="G28" s="38">
        <v>50</v>
      </c>
      <c r="H28" s="2">
        <v>12</v>
      </c>
      <c r="I28" s="3">
        <f t="shared" si="0"/>
        <v>31.03846153846154</v>
      </c>
      <c r="J28" s="3">
        <f t="shared" si="1"/>
        <v>37.942307692307693</v>
      </c>
      <c r="K28" s="9">
        <f t="shared" si="2"/>
        <v>222.62068965517241</v>
      </c>
      <c r="L28" s="8">
        <f t="shared" si="3"/>
        <v>0.86206896551724133</v>
      </c>
      <c r="M28" s="8">
        <f t="shared" si="4"/>
        <v>0.20689655172413793</v>
      </c>
      <c r="N28" s="3">
        <f t="shared" si="5"/>
        <v>4.9082615306639639</v>
      </c>
      <c r="Q28" s="12" t="s">
        <v>69</v>
      </c>
      <c r="R28" s="3">
        <v>4.9082615306639639</v>
      </c>
      <c r="T28" s="12" t="s">
        <v>69</v>
      </c>
      <c r="U28" s="3">
        <v>31.03846153846154</v>
      </c>
      <c r="W28" s="12" t="s">
        <v>69</v>
      </c>
      <c r="X28" s="3">
        <v>37.942307692307693</v>
      </c>
      <c r="Z28" s="12" t="s">
        <v>69</v>
      </c>
      <c r="AA28" s="9">
        <v>222.62068965517241</v>
      </c>
      <c r="AC28" s="12" t="s">
        <v>69</v>
      </c>
      <c r="AD28" s="8">
        <v>0.86206896551724133</v>
      </c>
      <c r="AF28" s="12" t="s">
        <v>69</v>
      </c>
      <c r="AG28" s="8">
        <v>0.20689655172413793</v>
      </c>
    </row>
    <row r="29" spans="1:33">
      <c r="A29" s="1" t="s">
        <v>32</v>
      </c>
      <c r="B29" s="2">
        <v>58</v>
      </c>
      <c r="C29" s="2">
        <v>14693</v>
      </c>
      <c r="D29" s="2">
        <v>444</v>
      </c>
      <c r="E29" s="2">
        <v>16968</v>
      </c>
      <c r="F29" s="3">
        <v>86.592409240924084</v>
      </c>
      <c r="G29" s="38">
        <v>51</v>
      </c>
      <c r="H29" s="2">
        <v>28</v>
      </c>
      <c r="I29" s="3">
        <f t="shared" si="0"/>
        <v>33.092342342342342</v>
      </c>
      <c r="J29" s="3">
        <f t="shared" si="1"/>
        <v>38.216216216216218</v>
      </c>
      <c r="K29" s="9">
        <f t="shared" si="2"/>
        <v>253.32758620689654</v>
      </c>
      <c r="L29" s="8">
        <f t="shared" si="3"/>
        <v>0.87931034482758619</v>
      </c>
      <c r="M29" s="8">
        <f t="shared" si="4"/>
        <v>0.48275862068965519</v>
      </c>
      <c r="N29" s="3">
        <f t="shared" si="5"/>
        <v>5.1955445544554459</v>
      </c>
      <c r="Q29" s="12" t="s">
        <v>68</v>
      </c>
      <c r="R29" s="3">
        <v>5.1955445544554459</v>
      </c>
      <c r="T29" s="12" t="s">
        <v>68</v>
      </c>
      <c r="U29" s="3">
        <v>33.092342342342342</v>
      </c>
      <c r="W29" s="12" t="s">
        <v>68</v>
      </c>
      <c r="X29" s="3">
        <v>38.216216216216218</v>
      </c>
      <c r="Z29" s="12" t="s">
        <v>68</v>
      </c>
      <c r="AA29" s="9">
        <v>253.32758620689654</v>
      </c>
      <c r="AC29" s="12" t="s">
        <v>68</v>
      </c>
      <c r="AD29" s="8">
        <v>0.87931034482758619</v>
      </c>
      <c r="AF29" s="12" t="s">
        <v>68</v>
      </c>
      <c r="AG29" s="8">
        <v>0.20689655172413793</v>
      </c>
    </row>
    <row r="30" spans="1:33">
      <c r="A30" s="18" t="s">
        <v>33</v>
      </c>
      <c r="B30" s="19">
        <v>60</v>
      </c>
      <c r="C30" s="19">
        <v>13754</v>
      </c>
      <c r="D30" s="19">
        <v>442</v>
      </c>
      <c r="E30" s="19">
        <v>16570</v>
      </c>
      <c r="F30" s="20">
        <v>83.005431502715751</v>
      </c>
      <c r="G30" s="38">
        <v>44</v>
      </c>
      <c r="H30" s="19">
        <v>22</v>
      </c>
      <c r="I30" s="20">
        <f t="shared" si="0"/>
        <v>31.117647058823529</v>
      </c>
      <c r="J30" s="20">
        <f t="shared" si="1"/>
        <v>37.488687782805428</v>
      </c>
      <c r="K30" s="29">
        <f t="shared" si="2"/>
        <v>229.23333333333332</v>
      </c>
      <c r="L30" s="30">
        <f t="shared" si="3"/>
        <v>0.73333333333333328</v>
      </c>
      <c r="M30" s="30">
        <f t="shared" si="4"/>
        <v>0.36666666666666664</v>
      </c>
      <c r="N30" s="20">
        <f t="shared" si="5"/>
        <v>4.9803258901629457</v>
      </c>
      <c r="Q30" s="12" t="s">
        <v>70</v>
      </c>
      <c r="R30" s="3">
        <v>4.9803258901629457</v>
      </c>
      <c r="T30" s="12" t="s">
        <v>70</v>
      </c>
      <c r="U30" s="3">
        <v>31.117647058823529</v>
      </c>
      <c r="W30" s="12" t="s">
        <v>70</v>
      </c>
      <c r="X30" s="3">
        <v>37.488687782805428</v>
      </c>
      <c r="Z30" s="12" t="s">
        <v>70</v>
      </c>
      <c r="AA30" s="9">
        <v>229.23333333333332</v>
      </c>
      <c r="AC30" s="12" t="s">
        <v>70</v>
      </c>
      <c r="AD30" s="8">
        <v>0.73333333333333328</v>
      </c>
      <c r="AF30" s="12" t="s">
        <v>70</v>
      </c>
      <c r="AG30" s="8">
        <v>0.36666666666666664</v>
      </c>
    </row>
    <row r="31" spans="1:33">
      <c r="A31" s="18" t="s">
        <v>34</v>
      </c>
      <c r="B31" s="19">
        <v>56</v>
      </c>
      <c r="C31" s="19">
        <v>13513</v>
      </c>
      <c r="D31" s="19">
        <v>423</v>
      </c>
      <c r="E31" s="19">
        <v>14917</v>
      </c>
      <c r="F31" s="20">
        <v>90.587919823020727</v>
      </c>
      <c r="G31" s="38">
        <v>45</v>
      </c>
      <c r="H31" s="19">
        <v>28</v>
      </c>
      <c r="I31" s="20">
        <f t="shared" si="0"/>
        <v>31.945626477541371</v>
      </c>
      <c r="J31" s="20">
        <f t="shared" si="1"/>
        <v>35.264775413711583</v>
      </c>
      <c r="K31" s="29">
        <f t="shared" si="2"/>
        <v>241.30357142857142</v>
      </c>
      <c r="L31" s="30">
        <f t="shared" si="3"/>
        <v>0.8035714285714286</v>
      </c>
      <c r="M31" s="30">
        <f t="shared" si="4"/>
        <v>0.5</v>
      </c>
      <c r="N31" s="20">
        <f t="shared" si="5"/>
        <v>5.435275189381243</v>
      </c>
      <c r="Q31" s="12" t="s">
        <v>71</v>
      </c>
      <c r="R31" s="3">
        <v>5.435275189381243</v>
      </c>
      <c r="T31" s="12" t="s">
        <v>71</v>
      </c>
      <c r="U31" s="3">
        <v>31.945626477541371</v>
      </c>
      <c r="W31" s="12" t="s">
        <v>71</v>
      </c>
      <c r="X31" s="3">
        <v>35.264775413711583</v>
      </c>
      <c r="Z31" s="12" t="s">
        <v>71</v>
      </c>
      <c r="AA31" s="9">
        <v>241.30357142857142</v>
      </c>
      <c r="AC31" s="12" t="s">
        <v>71</v>
      </c>
      <c r="AD31" s="8">
        <v>0.8035714285714286</v>
      </c>
      <c r="AF31" s="12" t="s">
        <v>71</v>
      </c>
      <c r="AG31" s="8">
        <v>0.5</v>
      </c>
    </row>
    <row r="32" spans="1:33">
      <c r="A32" s="18" t="s">
        <v>75</v>
      </c>
      <c r="B32" s="19">
        <v>49</v>
      </c>
      <c r="C32" s="19">
        <v>12454</v>
      </c>
      <c r="D32" s="19">
        <v>382</v>
      </c>
      <c r="E32" s="19">
        <v>14211</v>
      </c>
      <c r="F32" s="20">
        <f>(C32/E32)*100</f>
        <v>87.636338047990989</v>
      </c>
      <c r="G32" s="38">
        <v>44</v>
      </c>
      <c r="H32" s="19">
        <v>25</v>
      </c>
      <c r="I32" s="20">
        <f t="shared" si="0"/>
        <v>32.602094240837694</v>
      </c>
      <c r="J32" s="20">
        <f t="shared" si="1"/>
        <v>37.201570680628272</v>
      </c>
      <c r="K32" s="29">
        <f t="shared" si="2"/>
        <v>254.16326530612244</v>
      </c>
      <c r="L32" s="30">
        <f t="shared" si="3"/>
        <v>0.89795918367346939</v>
      </c>
      <c r="M32" s="30">
        <f t="shared" si="4"/>
        <v>0.51020408163265307</v>
      </c>
      <c r="N32" s="20">
        <f t="shared" si="5"/>
        <v>5.2581802828794597</v>
      </c>
      <c r="Q32" s="12" t="s">
        <v>76</v>
      </c>
      <c r="R32" s="3">
        <v>5.26</v>
      </c>
      <c r="T32" s="12" t="s">
        <v>76</v>
      </c>
      <c r="U32" s="3">
        <v>32.6</v>
      </c>
      <c r="W32" s="12" t="s">
        <v>76</v>
      </c>
      <c r="X32" s="3">
        <v>37.200000000000003</v>
      </c>
      <c r="Z32" s="12" t="s">
        <v>76</v>
      </c>
      <c r="AA32" s="9">
        <v>254</v>
      </c>
      <c r="AC32" s="12" t="s">
        <v>76</v>
      </c>
      <c r="AD32" s="8">
        <v>0.89800000000000002</v>
      </c>
      <c r="AF32" s="12" t="s">
        <v>76</v>
      </c>
      <c r="AG32" s="8">
        <v>0.51019999999999999</v>
      </c>
    </row>
    <row r="33" spans="1:33">
      <c r="A33" s="18" t="s">
        <v>77</v>
      </c>
      <c r="B33" s="31">
        <v>46</v>
      </c>
      <c r="C33" s="31">
        <v>10614</v>
      </c>
      <c r="D33" s="24">
        <v>349</v>
      </c>
      <c r="E33" s="24">
        <v>12050</v>
      </c>
      <c r="F33" s="26">
        <f t="shared" ref="F33:F42" si="6">(C33/E33)*100</f>
        <v>88.08298755186722</v>
      </c>
      <c r="G33" s="38">
        <v>33</v>
      </c>
      <c r="H33" s="24">
        <v>21</v>
      </c>
      <c r="I33" s="26">
        <f>C33/D33</f>
        <v>30.412607449856733</v>
      </c>
      <c r="J33" s="26">
        <f>E33/D33</f>
        <v>34.52722063037249</v>
      </c>
      <c r="K33" s="27">
        <f>C33/B33</f>
        <v>230.7391304347826</v>
      </c>
      <c r="L33" s="28">
        <f t="shared" si="3"/>
        <v>0.71739130434782605</v>
      </c>
      <c r="M33" s="28">
        <f t="shared" si="4"/>
        <v>0.45652173913043476</v>
      </c>
      <c r="N33" s="26">
        <f t="shared" ref="N33:N37" si="7">C33/(E33/6)</f>
        <v>5.2849792531120334</v>
      </c>
      <c r="Q33" s="35" t="s">
        <v>80</v>
      </c>
      <c r="R33" s="26">
        <v>5.2849792531120334</v>
      </c>
      <c r="T33" s="35" t="s">
        <v>80</v>
      </c>
      <c r="U33" s="3">
        <v>30.412607449856733</v>
      </c>
      <c r="V33" s="34"/>
      <c r="W33" s="35" t="s">
        <v>80</v>
      </c>
      <c r="X33" s="3">
        <v>34.52722063037249</v>
      </c>
      <c r="Y33" s="34"/>
      <c r="Z33" s="35" t="s">
        <v>80</v>
      </c>
      <c r="AA33" s="9">
        <v>230.7391304347826</v>
      </c>
      <c r="AB33" s="34"/>
      <c r="AC33" s="35" t="s">
        <v>80</v>
      </c>
      <c r="AD33" s="8">
        <v>0.71739130434782605</v>
      </c>
      <c r="AE33" s="34"/>
      <c r="AF33" s="35" t="s">
        <v>80</v>
      </c>
      <c r="AG33" s="8">
        <v>0.45652173913043476</v>
      </c>
    </row>
    <row r="34" spans="1:33">
      <c r="A34" s="18" t="s">
        <v>78</v>
      </c>
      <c r="B34" s="24">
        <v>50</v>
      </c>
      <c r="C34" s="24">
        <v>12516</v>
      </c>
      <c r="D34" s="24">
        <v>386</v>
      </c>
      <c r="E34" s="24">
        <v>13038</v>
      </c>
      <c r="F34" s="26">
        <f t="shared" si="6"/>
        <v>95.996318453750575</v>
      </c>
      <c r="G34" s="38">
        <v>35</v>
      </c>
      <c r="H34" s="24">
        <v>28</v>
      </c>
      <c r="I34" s="26">
        <f t="shared" ref="I34:I37" si="8">C34/D34</f>
        <v>32.424870466321245</v>
      </c>
      <c r="J34" s="26">
        <f t="shared" ref="J34:J37" si="9">E34/D34</f>
        <v>33.777202072538863</v>
      </c>
      <c r="K34" s="27">
        <f t="shared" ref="K34:K37" si="10">C34/B34</f>
        <v>250.32</v>
      </c>
      <c r="L34" s="28">
        <f t="shared" si="3"/>
        <v>0.7</v>
      </c>
      <c r="M34" s="28">
        <f t="shared" si="4"/>
        <v>0.56000000000000005</v>
      </c>
      <c r="N34" s="26">
        <f t="shared" si="7"/>
        <v>5.7597791072250342</v>
      </c>
      <c r="Q34" s="35" t="s">
        <v>82</v>
      </c>
      <c r="R34" s="26">
        <v>5.7597791072250342</v>
      </c>
      <c r="T34" s="35" t="s">
        <v>82</v>
      </c>
      <c r="U34" s="3">
        <v>32.424870466321245</v>
      </c>
      <c r="V34" s="34"/>
      <c r="W34" s="35" t="s">
        <v>82</v>
      </c>
      <c r="X34" s="3">
        <v>33.777202072538863</v>
      </c>
      <c r="Y34" s="34"/>
      <c r="Z34" s="35" t="s">
        <v>82</v>
      </c>
      <c r="AA34" s="9">
        <v>250.32</v>
      </c>
      <c r="AB34" s="34"/>
      <c r="AC34" s="35" t="s">
        <v>82</v>
      </c>
      <c r="AD34" s="8">
        <v>0.7</v>
      </c>
      <c r="AE34" s="34"/>
      <c r="AF34" s="35" t="s">
        <v>82</v>
      </c>
      <c r="AG34" s="8">
        <v>0.56000000000000005</v>
      </c>
    </row>
    <row r="35" spans="1:33">
      <c r="A35" s="18" t="s">
        <v>79</v>
      </c>
      <c r="B35" s="24">
        <v>50</v>
      </c>
      <c r="C35" s="24">
        <v>11097</v>
      </c>
      <c r="D35" s="24">
        <v>386</v>
      </c>
      <c r="E35" s="24">
        <v>12899</v>
      </c>
      <c r="F35" s="26">
        <f t="shared" si="6"/>
        <v>86.029924800372129</v>
      </c>
      <c r="G35" s="38">
        <v>33</v>
      </c>
      <c r="H35" s="24">
        <v>15</v>
      </c>
      <c r="I35" s="26">
        <f t="shared" si="8"/>
        <v>28.748704663212436</v>
      </c>
      <c r="J35" s="26">
        <f t="shared" si="9"/>
        <v>33.417098445595855</v>
      </c>
      <c r="K35" s="27">
        <f t="shared" si="10"/>
        <v>221.94</v>
      </c>
      <c r="L35" s="28">
        <f t="shared" si="3"/>
        <v>0.66</v>
      </c>
      <c r="M35" s="28">
        <f t="shared" si="4"/>
        <v>0.3</v>
      </c>
      <c r="N35" s="26">
        <f t="shared" si="7"/>
        <v>5.1617954880223271</v>
      </c>
      <c r="Q35" s="36" t="s">
        <v>81</v>
      </c>
      <c r="R35" s="26">
        <v>5.1617954880223271</v>
      </c>
      <c r="T35" s="36" t="s">
        <v>81</v>
      </c>
      <c r="U35" s="3">
        <v>28.748704663212436</v>
      </c>
      <c r="V35" s="34"/>
      <c r="W35" s="36" t="s">
        <v>81</v>
      </c>
      <c r="X35" s="3">
        <v>33.417098445595855</v>
      </c>
      <c r="Y35" s="34"/>
      <c r="Z35" s="36" t="s">
        <v>81</v>
      </c>
      <c r="AA35" s="9">
        <v>221.94</v>
      </c>
      <c r="AB35" s="34"/>
      <c r="AC35" s="36" t="s">
        <v>81</v>
      </c>
      <c r="AD35" s="8">
        <v>0.66</v>
      </c>
      <c r="AE35" s="34"/>
      <c r="AF35" s="36" t="s">
        <v>81</v>
      </c>
      <c r="AG35" s="8">
        <v>0.3</v>
      </c>
    </row>
    <row r="36" spans="1:33">
      <c r="A36" s="18" t="s">
        <v>85</v>
      </c>
      <c r="B36" s="24">
        <v>54</v>
      </c>
      <c r="C36" s="24">
        <v>13736</v>
      </c>
      <c r="D36" s="24">
        <v>430</v>
      </c>
      <c r="E36" s="24">
        <v>14850</v>
      </c>
      <c r="F36" s="26">
        <f t="shared" si="6"/>
        <v>92.498316498316498</v>
      </c>
      <c r="G36" s="38">
        <v>44</v>
      </c>
      <c r="H36" s="24">
        <v>28</v>
      </c>
      <c r="I36" s="26">
        <f t="shared" si="8"/>
        <v>31.944186046511629</v>
      </c>
      <c r="J36" s="26">
        <f t="shared" si="9"/>
        <v>34.534883720930232</v>
      </c>
      <c r="K36" s="27">
        <f t="shared" si="10"/>
        <v>254.37037037037038</v>
      </c>
      <c r="L36" s="28">
        <f t="shared" si="3"/>
        <v>0.81481481481481477</v>
      </c>
      <c r="M36" s="28">
        <f t="shared" si="4"/>
        <v>0.51851851851851849</v>
      </c>
      <c r="N36" s="26">
        <f t="shared" si="7"/>
        <v>5.5498989898989901</v>
      </c>
      <c r="Q36" s="36" t="s">
        <v>87</v>
      </c>
      <c r="R36" s="26">
        <v>5.55</v>
      </c>
      <c r="T36" s="36" t="s">
        <v>87</v>
      </c>
      <c r="U36" s="26">
        <v>31.944186046511629</v>
      </c>
      <c r="V36" s="34"/>
      <c r="W36" s="36" t="s">
        <v>87</v>
      </c>
      <c r="X36" s="3">
        <v>34.534883720930232</v>
      </c>
      <c r="Y36" s="34"/>
      <c r="Z36" s="36" t="s">
        <v>87</v>
      </c>
      <c r="AA36" s="9">
        <v>254.37037037037038</v>
      </c>
      <c r="AB36" s="34"/>
      <c r="AC36" s="36" t="s">
        <v>87</v>
      </c>
      <c r="AD36" s="8">
        <v>0.81481481481481477</v>
      </c>
      <c r="AE36" s="34"/>
      <c r="AF36" s="36" t="s">
        <v>87</v>
      </c>
      <c r="AG36" s="8">
        <v>0.51851851851851849</v>
      </c>
    </row>
    <row r="37" spans="1:33">
      <c r="A37" s="18" t="s">
        <v>86</v>
      </c>
      <c r="B37" s="24">
        <v>47</v>
      </c>
      <c r="C37" s="24">
        <v>11956</v>
      </c>
      <c r="D37" s="24">
        <v>372</v>
      </c>
      <c r="E37" s="24">
        <v>12986</v>
      </c>
      <c r="F37" s="26">
        <f t="shared" si="6"/>
        <v>92.068381333744028</v>
      </c>
      <c r="G37" s="38">
        <v>37</v>
      </c>
      <c r="H37" s="24">
        <v>25</v>
      </c>
      <c r="I37" s="26">
        <f t="shared" si="8"/>
        <v>32.13978494623656</v>
      </c>
      <c r="J37" s="26">
        <f t="shared" si="9"/>
        <v>34.908602150537632</v>
      </c>
      <c r="K37" s="27">
        <f t="shared" si="10"/>
        <v>254.38297872340425</v>
      </c>
      <c r="L37" s="28">
        <f t="shared" si="3"/>
        <v>0.78723404255319152</v>
      </c>
      <c r="M37" s="28">
        <f t="shared" si="4"/>
        <v>0.53191489361702127</v>
      </c>
      <c r="N37" s="26">
        <f t="shared" si="7"/>
        <v>5.5241028800246417</v>
      </c>
      <c r="Q37" s="36" t="s">
        <v>88</v>
      </c>
      <c r="R37" s="26">
        <v>5.52</v>
      </c>
      <c r="T37" s="36" t="s">
        <v>88</v>
      </c>
      <c r="U37" s="26">
        <v>32.13978494623656</v>
      </c>
      <c r="V37" s="34"/>
      <c r="W37" s="36" t="s">
        <v>88</v>
      </c>
      <c r="X37" s="3">
        <v>34.908602150537632</v>
      </c>
      <c r="Y37" s="34"/>
      <c r="Z37" s="36" t="s">
        <v>88</v>
      </c>
      <c r="AA37" s="9">
        <v>254.38297872340425</v>
      </c>
      <c r="AB37" s="34"/>
      <c r="AC37" s="36" t="s">
        <v>88</v>
      </c>
      <c r="AD37" s="8">
        <v>0.78723404255319152</v>
      </c>
      <c r="AE37" s="34"/>
      <c r="AF37" s="36" t="s">
        <v>88</v>
      </c>
      <c r="AG37" s="8">
        <v>0.53191489361702127</v>
      </c>
    </row>
    <row r="38" spans="1:33">
      <c r="A38" s="18" t="s">
        <v>91</v>
      </c>
      <c r="B38" s="24">
        <v>50</v>
      </c>
      <c r="C38" s="24">
        <v>12133</v>
      </c>
      <c r="D38" s="24">
        <v>388</v>
      </c>
      <c r="E38" s="24">
        <v>12964</v>
      </c>
      <c r="F38" s="26">
        <f>(C38/E38)*100</f>
        <v>93.589941376118475</v>
      </c>
      <c r="G38" s="39">
        <v>38</v>
      </c>
      <c r="H38" s="24">
        <v>24</v>
      </c>
      <c r="I38" s="26">
        <v>31.27</v>
      </c>
      <c r="J38" s="26">
        <v>33.409999999999997</v>
      </c>
      <c r="K38" s="27">
        <v>243</v>
      </c>
      <c r="L38" s="28">
        <f>(G38/B38)*1</f>
        <v>0.76</v>
      </c>
      <c r="M38" s="28">
        <f>(H38/B38)*1</f>
        <v>0.48</v>
      </c>
      <c r="N38" s="26">
        <v>5.62</v>
      </c>
      <c r="Q38" s="36" t="s">
        <v>89</v>
      </c>
      <c r="R38" s="26">
        <v>5.62</v>
      </c>
      <c r="T38" s="36" t="s">
        <v>89</v>
      </c>
      <c r="U38" s="26">
        <v>31.27</v>
      </c>
      <c r="V38" s="34"/>
      <c r="W38" s="36" t="s">
        <v>89</v>
      </c>
      <c r="X38" s="3">
        <v>33.409999999999997</v>
      </c>
      <c r="Y38" s="34"/>
      <c r="Z38" s="36" t="s">
        <v>89</v>
      </c>
      <c r="AA38" s="9">
        <v>243</v>
      </c>
      <c r="AB38" s="34"/>
      <c r="AC38" s="36" t="s">
        <v>89</v>
      </c>
      <c r="AD38" s="8">
        <v>0.76</v>
      </c>
      <c r="AE38" s="34"/>
      <c r="AF38" s="36" t="s">
        <v>89</v>
      </c>
      <c r="AG38" s="8">
        <v>0.48</v>
      </c>
    </row>
    <row r="39" spans="1:33">
      <c r="A39" s="18" t="s">
        <v>92</v>
      </c>
      <c r="B39" s="24">
        <v>49</v>
      </c>
      <c r="C39" s="24">
        <v>12354</v>
      </c>
      <c r="D39" s="24">
        <v>380</v>
      </c>
      <c r="E39" s="24">
        <v>13371</v>
      </c>
      <c r="F39" s="26">
        <f>(C39/E39)*100</f>
        <v>92.3939869867624</v>
      </c>
      <c r="G39" s="38">
        <v>41</v>
      </c>
      <c r="H39" s="24">
        <v>30</v>
      </c>
      <c r="I39" s="26">
        <v>32.51</v>
      </c>
      <c r="J39" s="26">
        <v>35.19</v>
      </c>
      <c r="K39" s="27">
        <v>252</v>
      </c>
      <c r="L39" s="28">
        <f>(G39/B39)*1</f>
        <v>0.83673469387755106</v>
      </c>
      <c r="M39" s="28">
        <f>(H39/B39)*1</f>
        <v>0.61224489795918369</v>
      </c>
      <c r="N39" s="26">
        <v>5.54</v>
      </c>
      <c r="Q39" s="36" t="s">
        <v>90</v>
      </c>
      <c r="R39" s="26">
        <v>5.54</v>
      </c>
      <c r="T39" s="36" t="s">
        <v>90</v>
      </c>
      <c r="U39" s="26">
        <v>32.51</v>
      </c>
      <c r="V39" s="34"/>
      <c r="W39" s="36" t="s">
        <v>90</v>
      </c>
      <c r="X39" s="3">
        <v>35.19</v>
      </c>
      <c r="Y39" s="34"/>
      <c r="Z39" s="36" t="s">
        <v>90</v>
      </c>
      <c r="AA39" s="9">
        <v>252</v>
      </c>
      <c r="AB39" s="34"/>
      <c r="AC39" s="36" t="s">
        <v>90</v>
      </c>
      <c r="AD39" s="8">
        <v>0.83673469387755106</v>
      </c>
      <c r="AE39" s="34"/>
      <c r="AF39" s="36" t="s">
        <v>90</v>
      </c>
      <c r="AG39" s="8">
        <v>0.61224489795918369</v>
      </c>
    </row>
    <row r="40" spans="1:33">
      <c r="AG40" s="37"/>
    </row>
    <row r="41" spans="1:33">
      <c r="AG41" s="37"/>
    </row>
    <row r="42" spans="1:33">
      <c r="A42" s="4" t="s">
        <v>35</v>
      </c>
      <c r="B42" s="25">
        <f>SUM(B2:B37)</f>
        <v>1749</v>
      </c>
      <c r="C42" s="25">
        <f>SUM(C2:C37)</f>
        <v>361624</v>
      </c>
      <c r="D42" s="25">
        <f>SUM(D2:D37)</f>
        <v>13379</v>
      </c>
      <c r="E42" s="25">
        <f>SUM(E2:E37)</f>
        <v>478543</v>
      </c>
      <c r="F42" s="23">
        <f t="shared" si="6"/>
        <v>75.567712828314285</v>
      </c>
      <c r="G42" s="25">
        <f>SUM(G2:G37)</f>
        <v>975</v>
      </c>
      <c r="H42" s="25">
        <f>SUM(H2:H37)</f>
        <v>391</v>
      </c>
      <c r="I42" s="23">
        <f>C42/D42</f>
        <v>27.029224904701397</v>
      </c>
      <c r="J42" s="23">
        <f>E42/D42</f>
        <v>35.76821885043725</v>
      </c>
      <c r="K42" s="21">
        <f>C42/B42</f>
        <v>206.76043453401945</v>
      </c>
      <c r="L42" s="22">
        <f>(G42/B42)*1</f>
        <v>0.55746140651801024</v>
      </c>
      <c r="M42" s="22">
        <f>(H42/B42)*1</f>
        <v>0.22355631789594055</v>
      </c>
      <c r="N42" s="23">
        <f>C42/(E42/6)</f>
        <v>4.5340627696988562</v>
      </c>
      <c r="Q42" s="33"/>
    </row>
    <row r="43" spans="1:33" ht="14">
      <c r="A43" s="4" t="s">
        <v>0</v>
      </c>
      <c r="B43" s="4" t="s">
        <v>36</v>
      </c>
      <c r="C43" s="4" t="s">
        <v>1</v>
      </c>
      <c r="D43" s="4" t="s">
        <v>2</v>
      </c>
      <c r="E43" s="4" t="s">
        <v>3</v>
      </c>
      <c r="F43" s="4" t="s">
        <v>4</v>
      </c>
      <c r="G43" s="5">
        <v>200</v>
      </c>
      <c r="H43" s="5">
        <v>250</v>
      </c>
      <c r="I43" s="6" t="s">
        <v>37</v>
      </c>
      <c r="J43" s="6" t="s">
        <v>38</v>
      </c>
      <c r="K43" s="6" t="s">
        <v>39</v>
      </c>
      <c r="L43" s="32">
        <v>2</v>
      </c>
      <c r="M43" s="32">
        <v>2.5</v>
      </c>
      <c r="N43" s="6" t="s">
        <v>43</v>
      </c>
      <c r="Q43" s="40"/>
      <c r="R43" s="40" t="s">
        <v>83</v>
      </c>
      <c r="S43" s="40"/>
      <c r="T43" s="41" t="s">
        <v>37</v>
      </c>
      <c r="U43" s="40"/>
      <c r="V43" s="40"/>
      <c r="W43" s="41" t="s">
        <v>38</v>
      </c>
      <c r="X43" s="40"/>
      <c r="Y43" s="40"/>
      <c r="Z43" s="40"/>
      <c r="AA43" s="40" t="s">
        <v>84</v>
      </c>
      <c r="AB43" s="40"/>
      <c r="AC43" s="40"/>
      <c r="AD43" s="42">
        <v>2</v>
      </c>
      <c r="AE43" s="40"/>
      <c r="AF43" s="42">
        <v>2.5</v>
      </c>
      <c r="AG43" s="40"/>
    </row>
    <row r="44" spans="1:33">
      <c r="A44" s="13"/>
      <c r="B44" s="14"/>
      <c r="C44" s="14"/>
      <c r="D44" s="14"/>
      <c r="E44" s="14"/>
      <c r="F44" s="15"/>
      <c r="G44" s="14"/>
      <c r="H44" s="14"/>
      <c r="I44" s="15"/>
      <c r="J44" s="15"/>
      <c r="K44" s="16"/>
      <c r="L44" s="17"/>
      <c r="M44" s="17"/>
      <c r="N44" s="15"/>
    </row>
    <row r="45" spans="1:33">
      <c r="A45" s="13"/>
      <c r="B45" s="14"/>
      <c r="C45" s="14"/>
      <c r="D45" s="14"/>
      <c r="E45" s="14"/>
      <c r="F45" s="15"/>
      <c r="G45" s="14"/>
      <c r="H45" s="14"/>
      <c r="I45" s="15"/>
      <c r="J45" s="15"/>
      <c r="K45" s="16"/>
      <c r="L45" s="17"/>
      <c r="M45" s="17"/>
      <c r="N45" s="15"/>
    </row>
    <row r="46" spans="1:33">
      <c r="A46" s="13"/>
      <c r="B46" s="14"/>
      <c r="C46" s="14"/>
      <c r="D46" s="14"/>
      <c r="E46" s="14"/>
      <c r="F46" s="15"/>
      <c r="G46" s="14"/>
      <c r="H46" s="14"/>
      <c r="I46" s="15"/>
      <c r="J46" s="15"/>
      <c r="K46" s="16"/>
      <c r="L46" s="17"/>
      <c r="M46" s="17"/>
      <c r="N46" s="15"/>
    </row>
    <row r="47" spans="1:33">
      <c r="A47" s="13"/>
      <c r="B47" s="14"/>
      <c r="C47" s="14"/>
      <c r="D47" s="14"/>
      <c r="E47" s="14"/>
      <c r="F47" s="15"/>
      <c r="G47" s="14"/>
      <c r="H47" s="14"/>
      <c r="I47" s="15"/>
      <c r="J47" s="15"/>
      <c r="K47" s="16"/>
      <c r="L47" s="17"/>
      <c r="M47" s="17"/>
      <c r="N47" s="15"/>
    </row>
    <row r="48" spans="1:33">
      <c r="A48" s="13"/>
      <c r="B48" s="14"/>
      <c r="C48" s="14"/>
      <c r="D48" s="14"/>
      <c r="E48" s="14"/>
      <c r="F48" s="15"/>
      <c r="G48" s="14"/>
      <c r="H48" s="14"/>
      <c r="I48" s="15"/>
      <c r="J48" s="15"/>
      <c r="K48" s="16"/>
      <c r="L48" s="17"/>
      <c r="M48" s="17"/>
      <c r="N48" s="15"/>
    </row>
    <row r="49" spans="1:14">
      <c r="A49" s="13"/>
      <c r="B49" s="14"/>
      <c r="C49" s="14"/>
      <c r="D49" s="14"/>
      <c r="E49" s="14"/>
      <c r="F49" s="15"/>
      <c r="G49" s="14"/>
      <c r="H49" s="14"/>
      <c r="I49" s="15"/>
      <c r="J49" s="15"/>
      <c r="K49" s="16"/>
      <c r="L49" s="17"/>
      <c r="M49" s="17"/>
      <c r="N49" s="15"/>
    </row>
    <row r="50" spans="1:14">
      <c r="A50" s="13"/>
      <c r="B50" s="14"/>
      <c r="C50" s="14"/>
      <c r="D50" s="14"/>
      <c r="E50" s="14"/>
      <c r="F50" s="15"/>
      <c r="G50" s="14"/>
      <c r="H50" s="14"/>
      <c r="I50" s="15"/>
      <c r="J50" s="15"/>
      <c r="K50" s="16"/>
      <c r="L50" s="17"/>
      <c r="M50" s="17"/>
      <c r="N50" s="15"/>
    </row>
    <row r="51" spans="1:14">
      <c r="A51" s="13"/>
      <c r="B51" s="14"/>
      <c r="C51" s="14"/>
      <c r="D51" s="14"/>
      <c r="E51" s="14"/>
      <c r="F51" s="15"/>
      <c r="G51" s="14"/>
      <c r="H51" s="14"/>
      <c r="I51" s="15"/>
      <c r="J51" s="15"/>
      <c r="K51" s="16"/>
      <c r="L51" s="17"/>
      <c r="M51" s="17"/>
      <c r="N51" s="15"/>
    </row>
    <row r="52" spans="1:14">
      <c r="A52" s="13"/>
      <c r="B52" s="14"/>
      <c r="C52" s="14"/>
      <c r="D52" s="14"/>
      <c r="E52" s="14"/>
      <c r="F52" s="15"/>
      <c r="G52" s="14"/>
      <c r="H52" s="14"/>
      <c r="I52" s="15"/>
      <c r="J52" s="15"/>
      <c r="K52" s="16"/>
      <c r="L52" s="17"/>
      <c r="M52" s="17"/>
      <c r="N52" s="15"/>
    </row>
    <row r="53" spans="1:14">
      <c r="A53" s="13"/>
      <c r="B53" s="14"/>
      <c r="C53" s="14"/>
      <c r="D53" s="14"/>
      <c r="E53" s="14"/>
      <c r="F53" s="15"/>
      <c r="G53" s="14"/>
      <c r="H53" s="14"/>
      <c r="I53" s="15"/>
      <c r="J53" s="15"/>
      <c r="K53" s="16"/>
      <c r="L53" s="17"/>
      <c r="M53" s="17"/>
      <c r="N53" s="15"/>
    </row>
    <row r="54" spans="1:14">
      <c r="A54" s="13"/>
      <c r="B54" s="14"/>
      <c r="C54" s="14"/>
      <c r="D54" s="14"/>
      <c r="E54" s="14"/>
      <c r="F54" s="15"/>
      <c r="G54" s="14"/>
      <c r="H54" s="14"/>
      <c r="I54" s="15"/>
      <c r="J54" s="15"/>
      <c r="K54" s="16"/>
      <c r="L54" s="17"/>
      <c r="M54" s="17"/>
      <c r="N54" s="15"/>
    </row>
    <row r="55" spans="1:14">
      <c r="A55" s="13"/>
      <c r="B55" s="14"/>
      <c r="C55" s="14"/>
      <c r="D55" s="14"/>
      <c r="E55" s="14"/>
      <c r="F55" s="15"/>
      <c r="G55" s="14"/>
      <c r="H55" s="14"/>
      <c r="I55" s="15"/>
      <c r="J55" s="15"/>
      <c r="K55" s="16"/>
      <c r="L55" s="17"/>
      <c r="M55" s="17"/>
      <c r="N55" s="15"/>
    </row>
    <row r="56" spans="1:14">
      <c r="A56" s="13"/>
      <c r="B56" s="14"/>
      <c r="C56" s="14"/>
      <c r="D56" s="14"/>
      <c r="E56" s="14"/>
      <c r="F56" s="15"/>
      <c r="G56" s="14"/>
      <c r="H56" s="14"/>
      <c r="I56" s="15"/>
      <c r="J56" s="15"/>
      <c r="K56" s="16"/>
      <c r="L56" s="17"/>
      <c r="M56" s="17"/>
      <c r="N56" s="15"/>
    </row>
    <row r="57" spans="1:14">
      <c r="A57" s="13"/>
      <c r="B57" s="14"/>
      <c r="C57" s="14"/>
      <c r="D57" s="14"/>
      <c r="E57" s="14"/>
      <c r="F57" s="15"/>
      <c r="G57" s="14"/>
      <c r="H57" s="14"/>
      <c r="I57" s="15"/>
      <c r="J57" s="15"/>
      <c r="K57" s="16"/>
      <c r="L57" s="17"/>
      <c r="M57" s="17"/>
      <c r="N57" s="1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2010-02-21T09:35:15Z</cp:lastPrinted>
  <dcterms:created xsi:type="dcterms:W3CDTF">2010-02-21T07:11:44Z</dcterms:created>
  <dcterms:modified xsi:type="dcterms:W3CDTF">2018-03-28T07:04:06Z</dcterms:modified>
</cp:coreProperties>
</file>