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40" yWindow="920" windowWidth="17890" windowHeight="65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V47" i="1"/>
  <c r="V46"/>
  <c r="V45"/>
  <c r="V44"/>
  <c r="V43"/>
  <c r="V41"/>
  <c r="V42"/>
  <c r="L39"/>
  <c r="M37"/>
  <c r="M35"/>
  <c r="M34"/>
  <c r="R33"/>
  <c r="S33" s="1"/>
  <c r="Q33"/>
  <c r="M33"/>
  <c r="M39" s="1"/>
  <c r="L29"/>
  <c r="M24" s="1"/>
  <c r="R23"/>
  <c r="Q23"/>
  <c r="B29"/>
  <c r="C27" s="1"/>
  <c r="I23"/>
  <c r="H23"/>
  <c r="G23"/>
  <c r="L19"/>
  <c r="M15" s="1"/>
  <c r="R13"/>
  <c r="Q13"/>
  <c r="L9"/>
  <c r="M8" s="1"/>
  <c r="R4"/>
  <c r="Q4"/>
  <c r="B19"/>
  <c r="C14" s="1"/>
  <c r="H13"/>
  <c r="G13"/>
  <c r="B9"/>
  <c r="C3" s="1"/>
  <c r="H3"/>
  <c r="G3"/>
  <c r="C13" l="1"/>
  <c r="S13"/>
  <c r="C25"/>
  <c r="C24"/>
  <c r="C23"/>
  <c r="I13"/>
  <c r="M5"/>
  <c r="S4"/>
  <c r="M4"/>
  <c r="M3"/>
  <c r="M9" s="1"/>
  <c r="C26"/>
  <c r="M14"/>
  <c r="I3"/>
  <c r="M13"/>
  <c r="S23"/>
  <c r="M6"/>
  <c r="M23"/>
  <c r="M28"/>
  <c r="M27"/>
  <c r="M25"/>
  <c r="M26"/>
  <c r="M18"/>
  <c r="M16"/>
  <c r="C18"/>
  <c r="C16"/>
  <c r="C15"/>
  <c r="C17"/>
  <c r="C8"/>
  <c r="C7"/>
  <c r="C6"/>
  <c r="C5"/>
  <c r="C4"/>
  <c r="C9" l="1"/>
  <c r="C29"/>
  <c r="M19"/>
  <c r="C19"/>
  <c r="M29"/>
</calcChain>
</file>

<file path=xl/comments1.xml><?xml version="1.0" encoding="utf-8"?>
<comments xmlns="http://schemas.openxmlformats.org/spreadsheetml/2006/main">
  <authors>
    <author>Brian Adams</author>
  </authors>
  <commentList>
    <comment ref="A39" authorId="0">
      <text>
        <r>
          <rPr>
            <b/>
            <sz val="9"/>
            <color indexed="81"/>
            <rFont val="Tahoma"/>
            <family val="2"/>
          </rPr>
          <t>Brian Adams: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<sst xmlns="http://schemas.openxmlformats.org/spreadsheetml/2006/main" count="153" uniqueCount="29">
  <si>
    <t>batting</t>
  </si>
  <si>
    <t>%</t>
  </si>
  <si>
    <t>runs</t>
  </si>
  <si>
    <t>fours</t>
  </si>
  <si>
    <t>sixes</t>
  </si>
  <si>
    <t>fours%</t>
  </si>
  <si>
    <t>sixes%</t>
  </si>
  <si>
    <t>Total</t>
  </si>
  <si>
    <t>b</t>
  </si>
  <si>
    <t>ct</t>
  </si>
  <si>
    <t>kct</t>
  </si>
  <si>
    <t>lbw</t>
  </si>
  <si>
    <t>st</t>
  </si>
  <si>
    <t>ro</t>
  </si>
  <si>
    <t>total</t>
  </si>
  <si>
    <t>McConchie</t>
  </si>
  <si>
    <t>Astle</t>
  </si>
  <si>
    <t>Ellis</t>
  </si>
  <si>
    <t>Fletcher</t>
  </si>
  <si>
    <t>Latham</t>
  </si>
  <si>
    <t>Nicholls</t>
  </si>
  <si>
    <t>TD Astle</t>
  </si>
  <si>
    <t>CJ Bowes</t>
  </si>
  <si>
    <t>AM Ellis</t>
  </si>
  <si>
    <t>CD Fletcher</t>
  </si>
  <si>
    <t>TWM Latham</t>
  </si>
  <si>
    <t>CE McConchie</t>
  </si>
  <si>
    <t>HM Nichols</t>
  </si>
  <si>
    <t>Bowes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</si>
</sst>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0.0"/>
  </numFmts>
  <fonts count="1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 applyBorder="1" applyAlignment="1">
      <alignment horizontal="left"/>
    </xf>
    <xf numFmtId="14" fontId="4" fillId="0" borderId="0" xfId="0" applyNumberFormat="1" applyFont="1" applyBorder="1" applyAlignment="1">
      <alignment horizontal="left"/>
    </xf>
    <xf numFmtId="0" fontId="4" fillId="0" borderId="0" xfId="0" applyFont="1" applyBorder="1"/>
    <xf numFmtId="0" fontId="4" fillId="0" borderId="1" xfId="0" applyFont="1" applyBorder="1" applyAlignment="1">
      <alignment horizontal="center"/>
    </xf>
    <xf numFmtId="43" fontId="4" fillId="0" borderId="1" xfId="1" applyFont="1" applyFill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0" fontId="3" fillId="0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1" applyFont="1" applyFill="1"/>
    <xf numFmtId="0" fontId="0" fillId="0" borderId="0" xfId="0" applyAlignment="1">
      <alignment horizontal="center"/>
    </xf>
    <xf numFmtId="43" fontId="4" fillId="0" borderId="0" xfId="1" applyFont="1" applyFill="1" applyAlignment="1">
      <alignment horizontal="center"/>
    </xf>
    <xf numFmtId="43" fontId="0" fillId="0" borderId="0" xfId="1" applyFont="1" applyFill="1"/>
    <xf numFmtId="49" fontId="4" fillId="0" borderId="0" xfId="0" applyNumberFormat="1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3" fillId="0" borderId="0" xfId="0" applyFont="1"/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left"/>
    </xf>
    <xf numFmtId="0" fontId="2" fillId="0" borderId="0" xfId="0" applyFont="1" applyBorder="1"/>
    <xf numFmtId="0" fontId="4" fillId="0" borderId="0" xfId="0" applyFont="1"/>
    <xf numFmtId="0" fontId="4" fillId="0" borderId="0" xfId="0" applyFont="1" applyFill="1" applyAlignment="1">
      <alignment horizontal="center"/>
    </xf>
    <xf numFmtId="14" fontId="6" fillId="0" borderId="0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43" fontId="3" fillId="0" borderId="0" xfId="1" applyFont="1" applyFill="1" applyAlignment="1">
      <alignment horizontal="center"/>
    </xf>
    <xf numFmtId="0" fontId="6" fillId="0" borderId="0" xfId="0" applyFont="1" applyBorder="1"/>
    <xf numFmtId="0" fontId="8" fillId="0" borderId="0" xfId="0" applyFont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10" fontId="3" fillId="0" borderId="0" xfId="0" applyNumberFormat="1" applyFont="1" applyBorder="1" applyAlignment="1">
      <alignment horizontal="center"/>
    </xf>
    <xf numFmtId="10" fontId="3" fillId="0" borderId="0" xfId="1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43" fontId="3" fillId="0" borderId="1" xfId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left"/>
    </xf>
    <xf numFmtId="10" fontId="0" fillId="0" borderId="1" xfId="0" applyNumberFormat="1" applyBorder="1" applyAlignment="1">
      <alignment horizontal="center"/>
    </xf>
    <xf numFmtId="10" fontId="5" fillId="0" borderId="0" xfId="0" applyNumberFormat="1" applyFont="1"/>
    <xf numFmtId="2" fontId="4" fillId="0" borderId="0" xfId="0" applyNumberFormat="1" applyFont="1" applyBorder="1" applyAlignment="1">
      <alignment horizontal="left"/>
    </xf>
    <xf numFmtId="2" fontId="3" fillId="0" borderId="0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Batsmen all</a:t>
            </a:r>
            <a:r>
              <a:rPr lang="en-NZ" sz="1200" baseline="0"/>
              <a:t> boundaries as % of runs</a:t>
            </a:r>
            <a:endParaRPr lang="en-NZ" sz="12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ln w="12700">
              <a:solidFill>
                <a:sysClr val="windowText" lastClr="000000"/>
              </a:solidFill>
            </a:ln>
          </c:spPr>
          <c:dLbls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Sheet1!$A$43:$A$49</c:f>
              <c:strCache>
                <c:ptCount val="7"/>
                <c:pt idx="0">
                  <c:v>CJ Bowes</c:v>
                </c:pt>
                <c:pt idx="1">
                  <c:v>CE McConchie</c:v>
                </c:pt>
                <c:pt idx="2">
                  <c:v>HM Nichols</c:v>
                </c:pt>
                <c:pt idx="3">
                  <c:v>AM Ellis</c:v>
                </c:pt>
                <c:pt idx="4">
                  <c:v>TWM Latham</c:v>
                </c:pt>
                <c:pt idx="5">
                  <c:v>TD Astle</c:v>
                </c:pt>
                <c:pt idx="6">
                  <c:v>CD Fletcher</c:v>
                </c:pt>
              </c:strCache>
            </c:strRef>
          </c:cat>
          <c:val>
            <c:numRef>
              <c:f>Sheet1!$B$43:$B$49</c:f>
              <c:numCache>
                <c:formatCode>0.00%</c:formatCode>
                <c:ptCount val="7"/>
                <c:pt idx="0">
                  <c:v>0.57985257985257987</c:v>
                </c:pt>
                <c:pt idx="1">
                  <c:v>0.50146799765120376</c:v>
                </c:pt>
                <c:pt idx="2">
                  <c:v>0.50146799765120376</c:v>
                </c:pt>
                <c:pt idx="3">
                  <c:v>0.49975357318876296</c:v>
                </c:pt>
                <c:pt idx="4">
                  <c:v>0.48413284132841328</c:v>
                </c:pt>
                <c:pt idx="5">
                  <c:v>0.43410852713178294</c:v>
                </c:pt>
                <c:pt idx="6">
                  <c:v>0.27792915531335149</c:v>
                </c:pt>
              </c:numCache>
            </c:numRef>
          </c:val>
        </c:ser>
        <c:axId val="148528512"/>
        <c:axId val="149976576"/>
      </c:barChart>
      <c:catAx>
        <c:axId val="148528512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49976576"/>
        <c:crosses val="autoZero"/>
        <c:auto val="1"/>
        <c:lblAlgn val="ctr"/>
        <c:lblOffset val="100"/>
      </c:catAx>
      <c:valAx>
        <c:axId val="149976576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48528512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Batsmen</a:t>
            </a:r>
            <a:r>
              <a:rPr lang="en-NZ" sz="1200" baseline="0"/>
              <a:t> fours and sixes as % of runs</a:t>
            </a:r>
            <a:endParaRPr lang="en-NZ" sz="1200"/>
          </a:p>
        </c:rich>
      </c:tx>
      <c:layout/>
    </c:title>
    <c:plotArea>
      <c:layout>
        <c:manualLayout>
          <c:layoutTarget val="inner"/>
          <c:xMode val="edge"/>
          <c:yMode val="edge"/>
          <c:x val="0.10836698137851265"/>
          <c:y val="0.11410236220472438"/>
          <c:w val="0.79457252677538526"/>
          <c:h val="0.71654939155332864"/>
        </c:manualLayout>
      </c:layout>
      <c:barChart>
        <c:barDir val="col"/>
        <c:grouping val="clustered"/>
        <c:ser>
          <c:idx val="0"/>
          <c:order val="0"/>
          <c:tx>
            <c:strRef>
              <c:f>Sheet1!$B$32</c:f>
              <c:strCache>
                <c:ptCount val="1"/>
                <c:pt idx="0">
                  <c:v>fours</c:v>
                </c:pt>
              </c:strCache>
            </c:strRef>
          </c:tx>
          <c:dLbls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Sheet1!$A$33:$A$39</c:f>
              <c:strCache>
                <c:ptCount val="7"/>
                <c:pt idx="0">
                  <c:v>AM Ellis</c:v>
                </c:pt>
                <c:pt idx="1">
                  <c:v>CJ Bowes</c:v>
                </c:pt>
                <c:pt idx="2">
                  <c:v>TWM Latham</c:v>
                </c:pt>
                <c:pt idx="3">
                  <c:v>CE McConchie</c:v>
                </c:pt>
                <c:pt idx="4">
                  <c:v>HM Nichols</c:v>
                </c:pt>
                <c:pt idx="5">
                  <c:v>TD Astle</c:v>
                </c:pt>
                <c:pt idx="6">
                  <c:v>CD Fletcher</c:v>
                </c:pt>
              </c:strCache>
            </c:strRef>
          </c:cat>
          <c:val>
            <c:numRef>
              <c:f>Sheet1!$B$33:$B$39</c:f>
              <c:numCache>
                <c:formatCode>0.00%</c:formatCode>
                <c:ptCount val="7"/>
                <c:pt idx="0">
                  <c:v>0.35485460818137016</c:v>
                </c:pt>
                <c:pt idx="1">
                  <c:v>0.49140049140049141</c:v>
                </c:pt>
                <c:pt idx="2">
                  <c:v>0.42214022140221402</c:v>
                </c:pt>
                <c:pt idx="3">
                  <c:v>0.44157369348209041</c:v>
                </c:pt>
                <c:pt idx="4">
                  <c:v>0.44157369348209041</c:v>
                </c:pt>
                <c:pt idx="5">
                  <c:v>0.37829457364341085</c:v>
                </c:pt>
                <c:pt idx="6">
                  <c:v>0.22888283378746593</c:v>
                </c:pt>
              </c:numCache>
            </c:numRef>
          </c:val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sixes</c:v>
                </c:pt>
              </c:strCache>
            </c:strRef>
          </c:tx>
          <c:dLbls>
            <c:dLbl>
              <c:idx val="0"/>
              <c:layout>
                <c:manualLayout>
                  <c:x val="2.1326827629958581E-2"/>
                  <c:y val="-9.0912670007159031E-3"/>
                </c:manualLayout>
              </c:layout>
              <c:showVal val="1"/>
            </c:dLbl>
            <c:dLbl>
              <c:idx val="1"/>
              <c:layout>
                <c:manualLayout>
                  <c:x val="2.6066350710900472E-2"/>
                  <c:y val="-1.8181818181818282E-2"/>
                </c:manualLayout>
              </c:layout>
              <c:showVal val="1"/>
            </c:dLbl>
            <c:dLbl>
              <c:idx val="2"/>
              <c:layout>
                <c:manualLayout>
                  <c:x val="2.132701421800948E-2"/>
                  <c:y val="-4.5454545454545496E-3"/>
                </c:manualLayout>
              </c:layout>
              <c:showVal val="1"/>
            </c:dLbl>
            <c:dLbl>
              <c:idx val="3"/>
              <c:layout>
                <c:manualLayout>
                  <c:x val="1.8957345971563982E-2"/>
                  <c:y val="-9.0909090909091061E-3"/>
                </c:manualLayout>
              </c:layout>
              <c:showVal val="1"/>
            </c:dLbl>
            <c:dLbl>
              <c:idx val="4"/>
              <c:layout>
                <c:manualLayout>
                  <c:x val="2.132701421800948E-2"/>
                  <c:y val="8.3332370670676792E-17"/>
                </c:manualLayout>
              </c:layout>
              <c:showVal val="1"/>
            </c:dLbl>
            <c:dLbl>
              <c:idx val="5"/>
              <c:layout>
                <c:manualLayout>
                  <c:x val="2.3696682464455072E-2"/>
                  <c:y val="-1.8181818181818282E-2"/>
                </c:manualLayout>
              </c:layout>
              <c:showVal val="1"/>
            </c:dLbl>
            <c:dLbl>
              <c:idx val="6"/>
              <c:layout>
                <c:manualLayout>
                  <c:x val="1.4218009478672982E-2"/>
                  <c:y val="-1.3636363636363721E-2"/>
                </c:manualLayout>
              </c:layout>
              <c:showVal val="1"/>
            </c:dLbl>
            <c:spPr>
              <a:solidFill>
                <a:schemeClr val="bg2">
                  <a:lumMod val="90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Sheet1!$A$33:$A$39</c:f>
              <c:strCache>
                <c:ptCount val="7"/>
                <c:pt idx="0">
                  <c:v>AM Ellis</c:v>
                </c:pt>
                <c:pt idx="1">
                  <c:v>CJ Bowes</c:v>
                </c:pt>
                <c:pt idx="2">
                  <c:v>TWM Latham</c:v>
                </c:pt>
                <c:pt idx="3">
                  <c:v>CE McConchie</c:v>
                </c:pt>
                <c:pt idx="4">
                  <c:v>HM Nichols</c:v>
                </c:pt>
                <c:pt idx="5">
                  <c:v>TD Astle</c:v>
                </c:pt>
                <c:pt idx="6">
                  <c:v>CD Fletcher</c:v>
                </c:pt>
              </c:strCache>
            </c:strRef>
          </c:cat>
          <c:val>
            <c:numRef>
              <c:f>Sheet1!$C$33:$C$39</c:f>
              <c:numCache>
                <c:formatCode>0.00%</c:formatCode>
                <c:ptCount val="7"/>
                <c:pt idx="0">
                  <c:v>0.1448989650073928</c:v>
                </c:pt>
                <c:pt idx="1">
                  <c:v>8.8452088452088448E-2</c:v>
                </c:pt>
                <c:pt idx="2">
                  <c:v>6.1992619926199262E-2</c:v>
                </c:pt>
                <c:pt idx="3">
                  <c:v>5.989430416911333E-2</c:v>
                </c:pt>
                <c:pt idx="4">
                  <c:v>5.989430416911333E-2</c:v>
                </c:pt>
                <c:pt idx="5">
                  <c:v>5.5813953488372092E-2</c:v>
                </c:pt>
                <c:pt idx="6">
                  <c:v>4.9046321525885561E-2</c:v>
                </c:pt>
              </c:numCache>
            </c:numRef>
          </c:val>
        </c:ser>
        <c:axId val="147670912"/>
        <c:axId val="148033920"/>
      </c:barChart>
      <c:catAx>
        <c:axId val="147670912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48033920"/>
        <c:crosses val="autoZero"/>
        <c:auto val="1"/>
        <c:lblAlgn val="ctr"/>
        <c:lblOffset val="100"/>
      </c:catAx>
      <c:valAx>
        <c:axId val="148033920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47670912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Batsmen</a:t>
            </a:r>
            <a:r>
              <a:rPr lang="en-NZ" sz="1200" baseline="0"/>
              <a:t> types of dismissals by %</a:t>
            </a:r>
            <a:r>
              <a:rPr lang="en-NZ" sz="1200"/>
              <a:t>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Sheet1!$P$40</c:f>
              <c:strCache>
                <c:ptCount val="1"/>
                <c:pt idx="0">
                  <c:v>ct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dLbls>
            <c:spPr>
              <a:solidFill>
                <a:schemeClr val="accent1">
                  <a:lumMod val="40000"/>
                  <a:lumOff val="60000"/>
                </a:schemeClr>
              </a:solidFill>
              <a:ln w="6350">
                <a:solidFill>
                  <a:sysClr val="windowText" lastClr="000000"/>
                </a:solidFill>
              </a:ln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Sheet1!$O$41:$O$47</c:f>
              <c:strCache>
                <c:ptCount val="7"/>
                <c:pt idx="0">
                  <c:v>CJ Bowes</c:v>
                </c:pt>
                <c:pt idx="1">
                  <c:v>CE McConchie</c:v>
                </c:pt>
                <c:pt idx="2">
                  <c:v>HM Nichols</c:v>
                </c:pt>
                <c:pt idx="3">
                  <c:v>AM Ellis</c:v>
                </c:pt>
                <c:pt idx="4">
                  <c:v>TWM Latham</c:v>
                </c:pt>
                <c:pt idx="5">
                  <c:v>TD Astle</c:v>
                </c:pt>
                <c:pt idx="6">
                  <c:v>CD Fletcher</c:v>
                </c:pt>
              </c:strCache>
            </c:strRef>
          </c:cat>
          <c:val>
            <c:numRef>
              <c:f>Sheet1!$P$41:$P$47</c:f>
              <c:numCache>
                <c:formatCode>0.00%</c:formatCode>
                <c:ptCount val="7"/>
                <c:pt idx="0">
                  <c:v>0.42859999999999998</c:v>
                </c:pt>
                <c:pt idx="1">
                  <c:v>0.58819999999999995</c:v>
                </c:pt>
                <c:pt idx="2">
                  <c:v>0.57889999999999997</c:v>
                </c:pt>
                <c:pt idx="3">
                  <c:v>0.51790000000000003</c:v>
                </c:pt>
                <c:pt idx="4">
                  <c:v>0.5625</c:v>
                </c:pt>
                <c:pt idx="5">
                  <c:v>0.66669999999999996</c:v>
                </c:pt>
                <c:pt idx="6">
                  <c:v>0.66669999999999996</c:v>
                </c:pt>
              </c:numCache>
            </c:numRef>
          </c:val>
        </c:ser>
        <c:ser>
          <c:idx val="1"/>
          <c:order val="1"/>
          <c:tx>
            <c:strRef>
              <c:f>Sheet1!$Q$40</c:f>
              <c:strCache>
                <c:ptCount val="1"/>
                <c:pt idx="0">
                  <c:v>kct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dLbls>
            <c:dLbl>
              <c:idx val="0"/>
              <c:layout>
                <c:manualLayout>
                  <c:x val="3.482587064676617E-2"/>
                  <c:y val="4.6296296296296294E-3"/>
                </c:manualLayout>
              </c:layout>
              <c:showVal val="1"/>
            </c:dLbl>
            <c:dLbl>
              <c:idx val="1"/>
              <c:layout>
                <c:manualLayout>
                  <c:x val="2.736318407960199E-2"/>
                  <c:y val="-1.3888888888888888E-2"/>
                </c:manualLayout>
              </c:layout>
              <c:showVal val="1"/>
            </c:dLbl>
            <c:dLbl>
              <c:idx val="2"/>
              <c:layout>
                <c:manualLayout>
                  <c:x val="2.736318407960199E-2"/>
                  <c:y val="-0.12037037037037036"/>
                </c:manualLayout>
              </c:layout>
              <c:showVal val="1"/>
            </c:dLbl>
            <c:dLbl>
              <c:idx val="3"/>
              <c:layout>
                <c:manualLayout>
                  <c:x val="1.4474397421299934E-2"/>
                  <c:y val="-0.29103118975116671"/>
                </c:manualLayout>
              </c:layout>
              <c:showVal val="1"/>
            </c:dLbl>
            <c:dLbl>
              <c:idx val="4"/>
              <c:layout>
                <c:manualLayout>
                  <c:x val="1.7412935323383085E-2"/>
                  <c:y val="-0.1388888888888889"/>
                </c:manualLayout>
              </c:layout>
              <c:showVal val="1"/>
            </c:dLbl>
            <c:dLbl>
              <c:idx val="5"/>
              <c:layout>
                <c:manualLayout>
                  <c:x val="2.6912295331718974E-2"/>
                  <c:y val="-4.3096992738607905E-2"/>
                </c:manualLayout>
              </c:layout>
              <c:showVal val="1"/>
            </c:dLbl>
            <c:spPr>
              <a:solidFill>
                <a:schemeClr val="accent2">
                  <a:lumMod val="40000"/>
                  <a:lumOff val="60000"/>
                </a:schemeClr>
              </a:solidFill>
              <a:ln w="6350">
                <a:solidFill>
                  <a:sysClr val="windowText" lastClr="000000"/>
                </a:solidFill>
              </a:ln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cat>
            <c:strRef>
              <c:f>Sheet1!$O$41:$O$47</c:f>
              <c:strCache>
                <c:ptCount val="7"/>
                <c:pt idx="0">
                  <c:v>CJ Bowes</c:v>
                </c:pt>
                <c:pt idx="1">
                  <c:v>CE McConchie</c:v>
                </c:pt>
                <c:pt idx="2">
                  <c:v>HM Nichols</c:v>
                </c:pt>
                <c:pt idx="3">
                  <c:v>AM Ellis</c:v>
                </c:pt>
                <c:pt idx="4">
                  <c:v>TWM Latham</c:v>
                </c:pt>
                <c:pt idx="5">
                  <c:v>TD Astle</c:v>
                </c:pt>
                <c:pt idx="6">
                  <c:v>CD Fletcher</c:v>
                </c:pt>
              </c:strCache>
            </c:strRef>
          </c:cat>
          <c:val>
            <c:numRef>
              <c:f>Sheet1!$Q$41:$Q$47</c:f>
              <c:numCache>
                <c:formatCode>0.00%</c:formatCode>
                <c:ptCount val="7"/>
                <c:pt idx="0">
                  <c:v>0.35709999999999997</c:v>
                </c:pt>
                <c:pt idx="1">
                  <c:v>0.29409999999999997</c:v>
                </c:pt>
                <c:pt idx="2">
                  <c:v>0.15790000000000001</c:v>
                </c:pt>
                <c:pt idx="3">
                  <c:v>5.3600000000000002E-2</c:v>
                </c:pt>
                <c:pt idx="4">
                  <c:v>0.1875</c:v>
                </c:pt>
                <c:pt idx="5">
                  <c:v>0.1389</c:v>
                </c:pt>
              </c:numCache>
            </c:numRef>
          </c:val>
        </c:ser>
        <c:ser>
          <c:idx val="2"/>
          <c:order val="2"/>
          <c:tx>
            <c:strRef>
              <c:f>Sheet1!$R$40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dLbls>
            <c:dLbl>
              <c:idx val="0"/>
              <c:layout>
                <c:manualLayout>
                  <c:x val="1.7412935323383061E-2"/>
                  <c:y val="-4.6296296296295444E-3"/>
                </c:manualLayout>
              </c:layout>
              <c:showVal val="1"/>
            </c:dLbl>
            <c:dLbl>
              <c:idx val="1"/>
              <c:layout>
                <c:manualLayout>
                  <c:x val="1.7412935323383085E-2"/>
                  <c:y val="0"/>
                </c:manualLayout>
              </c:layout>
              <c:showVal val="1"/>
            </c:dLbl>
            <c:dLbl>
              <c:idx val="4"/>
              <c:layout>
                <c:manualLayout>
                  <c:x val="3.0549898167006186E-2"/>
                  <c:y val="0"/>
                </c:manualLayout>
              </c:layout>
              <c:showVal val="1"/>
            </c:dLbl>
            <c:spPr>
              <a:solidFill>
                <a:schemeClr val="accent3">
                  <a:lumMod val="40000"/>
                  <a:lumOff val="60000"/>
                </a:schemeClr>
              </a:solidFill>
              <a:ln w="6350">
                <a:solidFill>
                  <a:sysClr val="windowText" lastClr="000000"/>
                </a:solidFill>
              </a:ln>
            </c:spPr>
            <c:txPr>
              <a:bodyPr/>
              <a:lstStyle/>
              <a:p>
                <a:pPr>
                  <a:defRPr sz="750"/>
                </a:pPr>
                <a:endParaRPr lang="en-US"/>
              </a:p>
            </c:txPr>
            <c:showVal val="1"/>
          </c:dLbls>
          <c:cat>
            <c:strRef>
              <c:f>Sheet1!$O$41:$O$47</c:f>
              <c:strCache>
                <c:ptCount val="7"/>
                <c:pt idx="0">
                  <c:v>CJ Bowes</c:v>
                </c:pt>
                <c:pt idx="1">
                  <c:v>CE McConchie</c:v>
                </c:pt>
                <c:pt idx="2">
                  <c:v>HM Nichols</c:v>
                </c:pt>
                <c:pt idx="3">
                  <c:v>AM Ellis</c:v>
                </c:pt>
                <c:pt idx="4">
                  <c:v>TWM Latham</c:v>
                </c:pt>
                <c:pt idx="5">
                  <c:v>TD Astle</c:v>
                </c:pt>
                <c:pt idx="6">
                  <c:v>CD Fletcher</c:v>
                </c:pt>
              </c:strCache>
            </c:strRef>
          </c:cat>
          <c:val>
            <c:numRef>
              <c:f>Sheet1!$R$41:$R$47</c:f>
              <c:numCache>
                <c:formatCode>0.00%</c:formatCode>
                <c:ptCount val="7"/>
                <c:pt idx="0">
                  <c:v>0.1429</c:v>
                </c:pt>
                <c:pt idx="1">
                  <c:v>0.1176</c:v>
                </c:pt>
                <c:pt idx="2">
                  <c:v>0.15790000000000001</c:v>
                </c:pt>
                <c:pt idx="3">
                  <c:v>0.25</c:v>
                </c:pt>
                <c:pt idx="4">
                  <c:v>0.125</c:v>
                </c:pt>
                <c:pt idx="6">
                  <c:v>0.2</c:v>
                </c:pt>
              </c:numCache>
            </c:numRef>
          </c:val>
        </c:ser>
        <c:axId val="141047680"/>
        <c:axId val="141074432"/>
      </c:barChart>
      <c:catAx>
        <c:axId val="141047680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41074432"/>
        <c:crosses val="autoZero"/>
        <c:auto val="1"/>
        <c:lblAlgn val="ctr"/>
        <c:lblOffset val="100"/>
      </c:catAx>
      <c:valAx>
        <c:axId val="141074432"/>
        <c:scaling>
          <c:orientation val="minMax"/>
        </c:scaling>
        <c:axPos val="l"/>
        <c:majorGridlines/>
        <c:numFmt formatCode="0.00%" sourceLinked="1"/>
        <c:tickLblPos val="nextTo"/>
        <c:crossAx val="141047680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r"/>
      <c:layout/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/>
            </a:pPr>
            <a:r>
              <a:rPr lang="en-NZ" sz="1200"/>
              <a:t>Batsmen types of dismissals by %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Sheet1!$P$68</c:f>
              <c:strCache>
                <c:ptCount val="1"/>
                <c:pt idx="0">
                  <c:v>lbw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dLbls>
            <c:dLbl>
              <c:idx val="2"/>
              <c:layout>
                <c:manualLayout>
                  <c:x val="-1.4042126379137376E-2"/>
                  <c:y val="-8.0717488789237665E-2"/>
                </c:manualLayout>
              </c:layout>
              <c:showVal val="1"/>
            </c:dLbl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Sheet1!$O$69:$O$75</c:f>
              <c:strCache>
                <c:ptCount val="7"/>
                <c:pt idx="0">
                  <c:v>CJ Bowes</c:v>
                </c:pt>
                <c:pt idx="1">
                  <c:v>CE McConchie</c:v>
                </c:pt>
                <c:pt idx="2">
                  <c:v>HM Nichols</c:v>
                </c:pt>
                <c:pt idx="3">
                  <c:v>AM Ellis</c:v>
                </c:pt>
                <c:pt idx="4">
                  <c:v>TWM Latham</c:v>
                </c:pt>
                <c:pt idx="5">
                  <c:v>TD Astle</c:v>
                </c:pt>
                <c:pt idx="6">
                  <c:v>CD Fletcher</c:v>
                </c:pt>
              </c:strCache>
            </c:strRef>
          </c:cat>
          <c:val>
            <c:numRef>
              <c:f>Sheet1!$P$69:$P$75</c:f>
              <c:numCache>
                <c:formatCode>0.00%</c:formatCode>
                <c:ptCount val="7"/>
                <c:pt idx="2">
                  <c:v>5.2600000000000001E-2</c:v>
                </c:pt>
                <c:pt idx="3">
                  <c:v>3.5700000000000003E-2</c:v>
                </c:pt>
                <c:pt idx="4">
                  <c:v>9.3799999999999994E-2</c:v>
                </c:pt>
                <c:pt idx="5">
                  <c:v>0.1111</c:v>
                </c:pt>
                <c:pt idx="6">
                  <c:v>0.1333</c:v>
                </c:pt>
              </c:numCache>
            </c:numRef>
          </c:val>
        </c:ser>
        <c:ser>
          <c:idx val="1"/>
          <c:order val="1"/>
          <c:tx>
            <c:strRef>
              <c:f>Sheet1!$Q$68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9525">
              <a:solidFill>
                <a:sysClr val="windowText" lastClr="000000"/>
              </a:solidFill>
            </a:ln>
          </c:spPr>
          <c:dLbls>
            <c:dLbl>
              <c:idx val="2"/>
              <c:layout>
                <c:manualLayout>
                  <c:x val="1.4042126379137413E-2"/>
                  <c:y val="-0.14798206278026907"/>
                </c:manualLayout>
              </c:layout>
              <c:showVal val="1"/>
            </c:dLbl>
            <c:dLbl>
              <c:idx val="4"/>
              <c:layout>
                <c:manualLayout>
                  <c:x val="1.8054162487462388E-2"/>
                  <c:y val="-1.7937219730941704E-2"/>
                </c:manualLayout>
              </c:layout>
              <c:showVal val="1"/>
            </c:dLbl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ysClr val="windowText" lastClr="000000"/>
                </a:solidFill>
              </a:ln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Sheet1!$O$69:$O$75</c:f>
              <c:strCache>
                <c:ptCount val="7"/>
                <c:pt idx="0">
                  <c:v>CJ Bowes</c:v>
                </c:pt>
                <c:pt idx="1">
                  <c:v>CE McConchie</c:v>
                </c:pt>
                <c:pt idx="2">
                  <c:v>HM Nichols</c:v>
                </c:pt>
                <c:pt idx="3">
                  <c:v>AM Ellis</c:v>
                </c:pt>
                <c:pt idx="4">
                  <c:v>TWM Latham</c:v>
                </c:pt>
                <c:pt idx="5">
                  <c:v>TD Astle</c:v>
                </c:pt>
                <c:pt idx="6">
                  <c:v>CD Fletcher</c:v>
                </c:pt>
              </c:strCache>
            </c:strRef>
          </c:cat>
          <c:val>
            <c:numRef>
              <c:f>Sheet1!$Q$69:$Q$75</c:f>
              <c:numCache>
                <c:formatCode>0.00%</c:formatCode>
                <c:ptCount val="7"/>
                <c:pt idx="0">
                  <c:v>7.1400000000000005E-2</c:v>
                </c:pt>
                <c:pt idx="2">
                  <c:v>2.63E-2</c:v>
                </c:pt>
                <c:pt idx="4">
                  <c:v>3.1300000000000001E-2</c:v>
                </c:pt>
              </c:numCache>
            </c:numRef>
          </c:val>
        </c:ser>
        <c:ser>
          <c:idx val="2"/>
          <c:order val="2"/>
          <c:tx>
            <c:strRef>
              <c:f>Sheet1!$R$68</c:f>
              <c:strCache>
                <c:ptCount val="1"/>
                <c:pt idx="0">
                  <c:v>ro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ysClr val="windowText" lastClr="000000"/>
              </a:solidFill>
            </a:ln>
          </c:spPr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</c:spPr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Val val="1"/>
          </c:dLbls>
          <c:cat>
            <c:strRef>
              <c:f>Sheet1!$O$69:$O$75</c:f>
              <c:strCache>
                <c:ptCount val="7"/>
                <c:pt idx="0">
                  <c:v>CJ Bowes</c:v>
                </c:pt>
                <c:pt idx="1">
                  <c:v>CE McConchie</c:v>
                </c:pt>
                <c:pt idx="2">
                  <c:v>HM Nichols</c:v>
                </c:pt>
                <c:pt idx="3">
                  <c:v>AM Ellis</c:v>
                </c:pt>
                <c:pt idx="4">
                  <c:v>TWM Latham</c:v>
                </c:pt>
                <c:pt idx="5">
                  <c:v>TD Astle</c:v>
                </c:pt>
                <c:pt idx="6">
                  <c:v>CD Fletcher</c:v>
                </c:pt>
              </c:strCache>
            </c:strRef>
          </c:cat>
          <c:val>
            <c:numRef>
              <c:f>Sheet1!$R$69:$R$75</c:f>
              <c:numCache>
                <c:formatCode>0.00%</c:formatCode>
                <c:ptCount val="7"/>
                <c:pt idx="2">
                  <c:v>2.63E-2</c:v>
                </c:pt>
                <c:pt idx="3">
                  <c:v>0.1429</c:v>
                </c:pt>
                <c:pt idx="5">
                  <c:v>8.3299999999999999E-2</c:v>
                </c:pt>
              </c:numCache>
            </c:numRef>
          </c:val>
        </c:ser>
        <c:axId val="129635072"/>
        <c:axId val="129636992"/>
      </c:barChart>
      <c:catAx>
        <c:axId val="129635072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9636992"/>
        <c:crosses val="autoZero"/>
        <c:auto val="1"/>
        <c:lblAlgn val="ctr"/>
        <c:lblOffset val="100"/>
      </c:catAx>
      <c:valAx>
        <c:axId val="129636992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9635072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12</xdr:col>
      <xdr:colOff>152400</xdr:colOff>
      <xdr:row>81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12</xdr:col>
      <xdr:colOff>133350</xdr:colOff>
      <xdr:row>65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31750</xdr:colOff>
      <xdr:row>49</xdr:row>
      <xdr:rowOff>158750</xdr:rowOff>
    </xdr:from>
    <xdr:to>
      <xdr:col>24</xdr:col>
      <xdr:colOff>450850</xdr:colOff>
      <xdr:row>65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88900</xdr:rowOff>
    </xdr:from>
    <xdr:to>
      <xdr:col>24</xdr:col>
      <xdr:colOff>514350</xdr:colOff>
      <xdr:row>91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5"/>
  <sheetViews>
    <sheetView tabSelected="1" topLeftCell="H73" workbookViewId="0">
      <selection activeCell="Z81" sqref="Z81"/>
    </sheetView>
  </sheetViews>
  <sheetFormatPr defaultRowHeight="14"/>
  <cols>
    <col min="1" max="1" width="9.58203125" customWidth="1"/>
    <col min="2" max="2" width="5.75" customWidth="1"/>
    <col min="3" max="3" width="6.25" customWidth="1"/>
    <col min="4" max="4" width="5.75" customWidth="1"/>
    <col min="5" max="5" width="5.1640625" customWidth="1"/>
    <col min="6" max="6" width="5.5" customWidth="1"/>
    <col min="7" max="7" width="6.83203125" customWidth="1"/>
    <col min="8" max="8" width="6.75" customWidth="1"/>
    <col min="9" max="9" width="7.1640625" customWidth="1"/>
    <col min="10" max="10" width="2.83203125" customWidth="1"/>
    <col min="11" max="11" width="6" customWidth="1"/>
    <col min="12" max="12" width="5.4140625" customWidth="1"/>
    <col min="13" max="13" width="5.08203125" customWidth="1"/>
    <col min="14" max="14" width="5.58203125" customWidth="1"/>
    <col min="15" max="15" width="10.75" customWidth="1"/>
    <col min="16" max="16" width="6.1640625" customWidth="1"/>
    <col min="17" max="17" width="6.75" customWidth="1"/>
    <col min="18" max="18" width="6.83203125" customWidth="1"/>
    <col min="19" max="19" width="6.25" customWidth="1"/>
    <col min="20" max="20" width="7.58203125" customWidth="1"/>
    <col min="21" max="21" width="6" customWidth="1"/>
  </cols>
  <sheetData>
    <row r="1" spans="1:19">
      <c r="A1" s="28" t="s">
        <v>15</v>
      </c>
      <c r="B1" s="28"/>
      <c r="K1" s="28" t="s">
        <v>17</v>
      </c>
    </row>
    <row r="2" spans="1:19">
      <c r="A2" s="1"/>
      <c r="B2" s="26" t="s">
        <v>0</v>
      </c>
      <c r="C2" s="23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4" t="s">
        <v>6</v>
      </c>
      <c r="I2" s="5" t="s">
        <v>7</v>
      </c>
      <c r="L2" s="3" t="s">
        <v>0</v>
      </c>
      <c r="M2" s="33" t="s">
        <v>1</v>
      </c>
      <c r="N2" s="29"/>
      <c r="O2" s="30"/>
      <c r="P2" s="30"/>
      <c r="Q2" s="30"/>
      <c r="R2" s="30"/>
    </row>
    <row r="3" spans="1:19">
      <c r="A3" s="20" t="s">
        <v>8</v>
      </c>
      <c r="B3" s="21">
        <v>2</v>
      </c>
      <c r="C3" s="49">
        <f>(B3/B9)*100</f>
        <v>11.76470588235294</v>
      </c>
      <c r="D3" s="8">
        <v>392</v>
      </c>
      <c r="E3" s="9">
        <v>30</v>
      </c>
      <c r="F3" s="9">
        <v>3</v>
      </c>
      <c r="G3" s="10">
        <f>E3*4/D3</f>
        <v>0.30612244897959184</v>
      </c>
      <c r="H3" s="10">
        <f>F3*6/D3</f>
        <v>4.5918367346938778E-2</v>
      </c>
      <c r="I3" s="11">
        <f>G3+H3</f>
        <v>0.35204081632653061</v>
      </c>
      <c r="K3" s="6" t="s">
        <v>8</v>
      </c>
      <c r="L3" s="12">
        <v>14</v>
      </c>
      <c r="M3" s="51">
        <f>(L3/L9)*100</f>
        <v>25</v>
      </c>
      <c r="N3" s="4" t="s">
        <v>2</v>
      </c>
      <c r="O3" s="4" t="s">
        <v>3</v>
      </c>
      <c r="P3" s="4" t="s">
        <v>4</v>
      </c>
      <c r="Q3" s="5" t="s">
        <v>5</v>
      </c>
      <c r="R3" s="4" t="s">
        <v>6</v>
      </c>
      <c r="S3" s="5" t="s">
        <v>7</v>
      </c>
    </row>
    <row r="4" spans="1:19">
      <c r="A4" s="20" t="s">
        <v>9</v>
      </c>
      <c r="B4" s="21">
        <v>10</v>
      </c>
      <c r="C4" s="49">
        <f>(B4/B9)*100</f>
        <v>58.82352941176471</v>
      </c>
      <c r="E4" s="12"/>
      <c r="G4" s="12"/>
      <c r="H4" s="12"/>
      <c r="I4" s="13"/>
      <c r="K4" s="6" t="s">
        <v>9</v>
      </c>
      <c r="L4" s="21">
        <v>29</v>
      </c>
      <c r="M4" s="51">
        <f>(L4/L9)*100</f>
        <v>51.785714285714292</v>
      </c>
      <c r="N4" s="8">
        <v>2029</v>
      </c>
      <c r="O4" s="9">
        <v>180</v>
      </c>
      <c r="P4" s="9">
        <v>49</v>
      </c>
      <c r="Q4" s="10">
        <f>O4*4/N4</f>
        <v>0.35485460818137016</v>
      </c>
      <c r="R4" s="10">
        <f>P4*6/N4</f>
        <v>0.1448989650073928</v>
      </c>
      <c r="S4" s="11">
        <f>Q4+R4</f>
        <v>0.49975357318876296</v>
      </c>
    </row>
    <row r="5" spans="1:19">
      <c r="A5" s="20" t="s">
        <v>10</v>
      </c>
      <c r="B5" s="21">
        <v>5</v>
      </c>
      <c r="C5" s="49">
        <f>(B5/B9)*100</f>
        <v>29.411764705882355</v>
      </c>
      <c r="E5" s="12"/>
      <c r="G5" s="12"/>
      <c r="H5" s="12"/>
      <c r="I5" s="13"/>
      <c r="K5" s="6" t="s">
        <v>10</v>
      </c>
      <c r="L5" s="21">
        <v>3</v>
      </c>
      <c r="M5" s="51">
        <f>(L5/L9)*100</f>
        <v>5.3571428571428568</v>
      </c>
      <c r="Q5" s="12"/>
    </row>
    <row r="6" spans="1:19">
      <c r="A6" s="20" t="s">
        <v>11</v>
      </c>
      <c r="B6" s="21"/>
      <c r="C6" s="49">
        <f>(B6/B9)*100</f>
        <v>0</v>
      </c>
      <c r="E6" s="12"/>
      <c r="G6" s="12"/>
      <c r="H6" s="12"/>
      <c r="I6" s="13"/>
      <c r="K6" s="6" t="s">
        <v>11</v>
      </c>
      <c r="L6" s="21">
        <v>2</v>
      </c>
      <c r="M6" s="51">
        <f>(L6/L9)*100</f>
        <v>3.5714285714285712</v>
      </c>
      <c r="Q6" s="12"/>
    </row>
    <row r="7" spans="1:19">
      <c r="A7" s="20" t="s">
        <v>12</v>
      </c>
      <c r="B7" s="21"/>
      <c r="C7" s="49">
        <f>(B7/B9)*100</f>
        <v>0</v>
      </c>
      <c r="E7" s="14"/>
      <c r="G7" s="14"/>
      <c r="H7" s="14"/>
      <c r="I7" s="15"/>
      <c r="K7" s="6" t="s">
        <v>12</v>
      </c>
      <c r="L7" s="21"/>
      <c r="M7" s="51"/>
      <c r="Q7" s="12"/>
    </row>
    <row r="8" spans="1:19">
      <c r="A8" s="20" t="s">
        <v>13</v>
      </c>
      <c r="B8" s="21"/>
      <c r="C8" s="49">
        <f>(B8/B9)*100</f>
        <v>0</v>
      </c>
      <c r="E8" s="14"/>
      <c r="G8" s="14"/>
      <c r="H8" s="14"/>
      <c r="I8" s="16"/>
      <c r="K8" s="6" t="s">
        <v>13</v>
      </c>
      <c r="L8" s="21">
        <v>8</v>
      </c>
      <c r="M8" s="51">
        <f>(L8/L9)*100</f>
        <v>14.285714285714285</v>
      </c>
      <c r="Q8" s="12"/>
    </row>
    <row r="9" spans="1:19">
      <c r="A9" s="23" t="s">
        <v>14</v>
      </c>
      <c r="B9" s="24">
        <f>SUM(B3:B8)</f>
        <v>17</v>
      </c>
      <c r="C9" s="50">
        <f>SUM(C3:C8)</f>
        <v>100</v>
      </c>
      <c r="E9" s="14"/>
      <c r="G9" s="14"/>
      <c r="H9" s="14"/>
      <c r="K9" s="3" t="s">
        <v>14</v>
      </c>
      <c r="L9" s="31">
        <f>SUM(L3:L8)</f>
        <v>56</v>
      </c>
      <c r="M9" s="32">
        <f>SUM(M3:M8)</f>
        <v>100</v>
      </c>
      <c r="Q9" s="12"/>
    </row>
    <row r="10" spans="1:19">
      <c r="A10" s="23"/>
      <c r="B10" s="24"/>
      <c r="C10" s="25"/>
      <c r="E10" s="14"/>
      <c r="G10" s="14"/>
      <c r="H10" s="14"/>
    </row>
    <row r="11" spans="1:19" ht="11.5" customHeight="1">
      <c r="A11" s="27" t="s">
        <v>16</v>
      </c>
      <c r="B11" s="14"/>
      <c r="C11" s="14"/>
      <c r="K11" s="36" t="s">
        <v>18</v>
      </c>
    </row>
    <row r="12" spans="1:19">
      <c r="A12" s="21"/>
      <c r="B12" s="26" t="s">
        <v>0</v>
      </c>
      <c r="C12" s="23" t="s">
        <v>1</v>
      </c>
      <c r="D12" s="4" t="s">
        <v>2</v>
      </c>
      <c r="E12" s="4" t="s">
        <v>3</v>
      </c>
      <c r="F12" s="4" t="s">
        <v>4</v>
      </c>
      <c r="G12" s="5" t="s">
        <v>5</v>
      </c>
      <c r="H12" s="4" t="s">
        <v>6</v>
      </c>
      <c r="I12" s="5" t="s">
        <v>7</v>
      </c>
      <c r="L12" s="3" t="s">
        <v>0</v>
      </c>
      <c r="M12" s="33" t="s">
        <v>1</v>
      </c>
      <c r="N12" s="4" t="s">
        <v>2</v>
      </c>
      <c r="O12" s="4" t="s">
        <v>3</v>
      </c>
      <c r="P12" s="4" t="s">
        <v>4</v>
      </c>
      <c r="Q12" s="5" t="s">
        <v>5</v>
      </c>
      <c r="R12" s="4" t="s">
        <v>6</v>
      </c>
      <c r="S12" s="5" t="s">
        <v>7</v>
      </c>
    </row>
    <row r="13" spans="1:19">
      <c r="A13" s="20" t="s">
        <v>8</v>
      </c>
      <c r="B13" s="21"/>
      <c r="C13" s="22">
        <f>(B13/B19)*100</f>
        <v>0</v>
      </c>
      <c r="D13" s="8">
        <v>1290</v>
      </c>
      <c r="E13" s="9">
        <v>122</v>
      </c>
      <c r="F13" s="9">
        <v>12</v>
      </c>
      <c r="G13" s="10">
        <f>E13*4/D13</f>
        <v>0.37829457364341085</v>
      </c>
      <c r="H13" s="10">
        <f>F13*6/D13</f>
        <v>5.5813953488372092E-2</v>
      </c>
      <c r="I13" s="11">
        <f>G13+H13</f>
        <v>0.43410852713178294</v>
      </c>
      <c r="K13" s="6" t="s">
        <v>8</v>
      </c>
      <c r="L13" s="12">
        <v>3</v>
      </c>
      <c r="M13" s="51">
        <f>(L13/L19)*100</f>
        <v>20</v>
      </c>
      <c r="N13" s="8">
        <v>367</v>
      </c>
      <c r="O13" s="9">
        <v>21</v>
      </c>
      <c r="P13" s="9">
        <v>3</v>
      </c>
      <c r="Q13" s="10">
        <f>O13*4/N13</f>
        <v>0.22888283378746593</v>
      </c>
      <c r="R13" s="10">
        <f>P13*6/N13</f>
        <v>4.9046321525885561E-2</v>
      </c>
      <c r="S13" s="11">
        <f>Q13+R13</f>
        <v>0.27792915531335149</v>
      </c>
    </row>
    <row r="14" spans="1:19">
      <c r="A14" s="20" t="s">
        <v>9</v>
      </c>
      <c r="B14" s="21">
        <v>24</v>
      </c>
      <c r="C14" s="49">
        <f>(B14/B19)*100</f>
        <v>66.666666666666657</v>
      </c>
      <c r="D14" s="19"/>
      <c r="E14" s="19"/>
      <c r="F14" s="12"/>
      <c r="G14" s="12"/>
      <c r="H14" s="12"/>
      <c r="I14" s="12"/>
      <c r="K14" s="6" t="s">
        <v>9</v>
      </c>
      <c r="L14" s="21">
        <v>10</v>
      </c>
      <c r="M14" s="51">
        <f>(L14/L19)*100</f>
        <v>66.666666666666657</v>
      </c>
      <c r="N14" s="31"/>
      <c r="O14" s="31"/>
      <c r="P14" s="31"/>
      <c r="Q14" s="34"/>
      <c r="R14" s="34"/>
      <c r="S14" s="34"/>
    </row>
    <row r="15" spans="1:19">
      <c r="A15" s="20" t="s">
        <v>10</v>
      </c>
      <c r="B15" s="21">
        <v>5</v>
      </c>
      <c r="C15" s="49">
        <f>(B15/B19)*100</f>
        <v>13.888888888888889</v>
      </c>
      <c r="E15" s="12"/>
      <c r="F15" s="12"/>
      <c r="G15" s="12"/>
      <c r="H15" s="12"/>
      <c r="I15" s="12"/>
      <c r="K15" s="6" t="s">
        <v>10</v>
      </c>
      <c r="L15" s="21"/>
      <c r="M15" s="51">
        <f>(L15/L19)*100</f>
        <v>0</v>
      </c>
      <c r="N15" s="12"/>
      <c r="O15" s="12"/>
      <c r="P15" s="12"/>
      <c r="Q15" s="35"/>
      <c r="R15" s="35"/>
      <c r="S15" s="29"/>
    </row>
    <row r="16" spans="1:19">
      <c r="A16" s="20" t="s">
        <v>11</v>
      </c>
      <c r="B16" s="21">
        <v>4</v>
      </c>
      <c r="C16" s="49">
        <f>(B16/B19)*100</f>
        <v>11.111111111111111</v>
      </c>
      <c r="K16" s="6" t="s">
        <v>11</v>
      </c>
      <c r="L16" s="21">
        <v>2</v>
      </c>
      <c r="M16" s="51">
        <f>(L16/L19)*100</f>
        <v>13.333333333333334</v>
      </c>
      <c r="N16" s="12"/>
      <c r="O16" s="12"/>
      <c r="P16" s="12"/>
      <c r="Q16" s="29"/>
      <c r="R16" s="29"/>
      <c r="S16" s="29"/>
    </row>
    <row r="17" spans="1:19">
      <c r="A17" s="20" t="s">
        <v>12</v>
      </c>
      <c r="B17" s="21"/>
      <c r="C17" s="49">
        <f>(B17/B19)*100</f>
        <v>0</v>
      </c>
      <c r="K17" s="6" t="s">
        <v>12</v>
      </c>
      <c r="L17" s="21"/>
      <c r="M17" s="51"/>
      <c r="N17" s="29"/>
      <c r="O17" s="29"/>
      <c r="P17" s="29"/>
      <c r="Q17" s="29"/>
      <c r="R17" s="29"/>
      <c r="S17" s="29"/>
    </row>
    <row r="18" spans="1:19">
      <c r="A18" s="20" t="s">
        <v>13</v>
      </c>
      <c r="B18" s="21">
        <v>3</v>
      </c>
      <c r="C18" s="49">
        <f>(B18/B19)*100</f>
        <v>8.3333333333333321</v>
      </c>
      <c r="K18" s="6" t="s">
        <v>13</v>
      </c>
      <c r="L18" s="21"/>
      <c r="M18" s="51">
        <f>(L18/L19)*100</f>
        <v>0</v>
      </c>
      <c r="N18" s="29"/>
      <c r="O18" s="29"/>
      <c r="P18" s="29"/>
      <c r="Q18" s="29"/>
      <c r="R18" s="29"/>
      <c r="S18" s="29"/>
    </row>
    <row r="19" spans="1:19">
      <c r="A19" s="23" t="s">
        <v>14</v>
      </c>
      <c r="B19" s="24">
        <f>SUM(B14:B18)</f>
        <v>36</v>
      </c>
      <c r="C19" s="25">
        <f>SUM(C13:C18)</f>
        <v>99.999999999999986</v>
      </c>
      <c r="K19" s="3" t="s">
        <v>14</v>
      </c>
      <c r="L19" s="31">
        <f>SUM(L13:L18)</f>
        <v>15</v>
      </c>
      <c r="M19" s="32">
        <f>SUM(M13:M18)</f>
        <v>99.999999999999986</v>
      </c>
      <c r="N19" s="29"/>
      <c r="O19" s="29"/>
      <c r="P19" s="29"/>
      <c r="Q19" s="29"/>
      <c r="R19" s="29"/>
      <c r="S19" s="29"/>
    </row>
    <row r="21" spans="1:19">
      <c r="A21" s="27" t="s">
        <v>19</v>
      </c>
      <c r="K21" s="36" t="s">
        <v>20</v>
      </c>
    </row>
    <row r="22" spans="1:19">
      <c r="B22" s="23" t="s">
        <v>0</v>
      </c>
      <c r="C22" s="38" t="s">
        <v>1</v>
      </c>
      <c r="D22" s="4" t="s">
        <v>2</v>
      </c>
      <c r="E22" s="4" t="s">
        <v>3</v>
      </c>
      <c r="F22" s="4" t="s">
        <v>4</v>
      </c>
      <c r="G22" s="5" t="s">
        <v>5</v>
      </c>
      <c r="H22" s="4" t="s">
        <v>6</v>
      </c>
      <c r="I22" s="37" t="s">
        <v>7</v>
      </c>
      <c r="K22" s="1"/>
      <c r="L22" s="2" t="s">
        <v>0</v>
      </c>
      <c r="M22" s="3" t="s">
        <v>1</v>
      </c>
      <c r="N22" s="4" t="s">
        <v>2</v>
      </c>
      <c r="O22" s="4" t="s">
        <v>3</v>
      </c>
      <c r="P22" s="4" t="s">
        <v>4</v>
      </c>
      <c r="Q22" s="5" t="s">
        <v>5</v>
      </c>
      <c r="R22" s="4" t="s">
        <v>6</v>
      </c>
      <c r="S22" s="5" t="s">
        <v>7</v>
      </c>
    </row>
    <row r="23" spans="1:19">
      <c r="A23" s="6" t="s">
        <v>8</v>
      </c>
      <c r="B23" s="12">
        <v>4</v>
      </c>
      <c r="C23" s="51">
        <f>(B23/B29)*100</f>
        <v>12.5</v>
      </c>
      <c r="D23" s="8">
        <v>1355</v>
      </c>
      <c r="E23" s="9">
        <v>143</v>
      </c>
      <c r="F23" s="9">
        <v>14</v>
      </c>
      <c r="G23" s="10">
        <f>E23*4/D23</f>
        <v>0.42214022140221402</v>
      </c>
      <c r="H23" s="10">
        <f>F23*6/D23</f>
        <v>6.1992619926199262E-2</v>
      </c>
      <c r="I23" s="10">
        <f>G23+H23</f>
        <v>0.48413284132841328</v>
      </c>
      <c r="K23" s="6" t="s">
        <v>8</v>
      </c>
      <c r="L23" s="1">
        <v>6</v>
      </c>
      <c r="M23" s="51">
        <f>(L23/L29)*100</f>
        <v>15.789473684210526</v>
      </c>
      <c r="N23" s="8">
        <v>1703</v>
      </c>
      <c r="O23" s="9">
        <v>188</v>
      </c>
      <c r="P23" s="9">
        <v>17</v>
      </c>
      <c r="Q23" s="10">
        <f>O23*4/N23</f>
        <v>0.44157369348209041</v>
      </c>
      <c r="R23" s="10">
        <f>P23*6/N23</f>
        <v>5.989430416911333E-2</v>
      </c>
      <c r="S23" s="11">
        <f>Q23+R23</f>
        <v>0.50146799765120376</v>
      </c>
    </row>
    <row r="24" spans="1:19">
      <c r="A24" s="6" t="s">
        <v>9</v>
      </c>
      <c r="B24" s="21">
        <v>18</v>
      </c>
      <c r="C24" s="51">
        <f>(B24/B29)*100</f>
        <v>56.25</v>
      </c>
      <c r="D24" s="31"/>
      <c r="E24" s="31"/>
      <c r="F24" s="31"/>
      <c r="G24" s="34"/>
      <c r="H24" s="34"/>
      <c r="I24" s="34"/>
      <c r="K24" s="6" t="s">
        <v>9</v>
      </c>
      <c r="L24" s="1">
        <v>22</v>
      </c>
      <c r="M24" s="51">
        <f>(L24/L29)*100</f>
        <v>57.894736842105267</v>
      </c>
      <c r="O24" s="12"/>
      <c r="Q24" s="12"/>
      <c r="R24" s="12"/>
      <c r="S24" s="13"/>
    </row>
    <row r="25" spans="1:19">
      <c r="A25" s="6" t="s">
        <v>10</v>
      </c>
      <c r="B25" s="21">
        <v>6</v>
      </c>
      <c r="C25" s="51">
        <f>(B25/B29)*100</f>
        <v>18.75</v>
      </c>
      <c r="D25" s="12"/>
      <c r="E25" s="12"/>
      <c r="F25" s="12"/>
      <c r="G25" s="35"/>
      <c r="H25" s="35"/>
      <c r="I25" s="29"/>
      <c r="K25" s="6" t="s">
        <v>10</v>
      </c>
      <c r="L25" s="1">
        <v>6</v>
      </c>
      <c r="M25" s="51">
        <f>(L25/L29)*100</f>
        <v>15.789473684210526</v>
      </c>
      <c r="O25" s="12"/>
      <c r="Q25" s="12"/>
      <c r="R25" s="12"/>
      <c r="S25" s="13"/>
    </row>
    <row r="26" spans="1:19">
      <c r="A26" s="6" t="s">
        <v>11</v>
      </c>
      <c r="B26" s="21">
        <v>3</v>
      </c>
      <c r="C26" s="51">
        <f>(B26/B29)*100</f>
        <v>9.375</v>
      </c>
      <c r="D26" s="12"/>
      <c r="E26" s="12"/>
      <c r="F26" s="12"/>
      <c r="G26" s="29"/>
      <c r="H26" s="29"/>
      <c r="I26" s="29"/>
      <c r="K26" s="6" t="s">
        <v>11</v>
      </c>
      <c r="L26" s="1">
        <v>2</v>
      </c>
      <c r="M26" s="51">
        <f>(L26/L29)*100</f>
        <v>5.2631578947368416</v>
      </c>
      <c r="O26" s="12"/>
      <c r="Q26" s="12"/>
      <c r="R26" s="12"/>
      <c r="S26" s="13"/>
    </row>
    <row r="27" spans="1:19">
      <c r="A27" s="6" t="s">
        <v>12</v>
      </c>
      <c r="B27" s="21">
        <v>1</v>
      </c>
      <c r="C27" s="51">
        <f>(B27/B29)*100</f>
        <v>3.125</v>
      </c>
      <c r="D27" s="29"/>
      <c r="E27" s="29"/>
      <c r="F27" s="29"/>
      <c r="G27" s="29"/>
      <c r="H27" s="29"/>
      <c r="I27" s="29"/>
      <c r="K27" s="6" t="s">
        <v>12</v>
      </c>
      <c r="L27" s="1">
        <v>1</v>
      </c>
      <c r="M27" s="51">
        <f>(L27/L29)*100</f>
        <v>2.6315789473684208</v>
      </c>
      <c r="O27" s="14"/>
      <c r="Q27" s="14"/>
      <c r="R27" s="14"/>
      <c r="S27" s="15"/>
    </row>
    <row r="28" spans="1:19">
      <c r="A28" s="6" t="s">
        <v>13</v>
      </c>
      <c r="B28" s="21"/>
      <c r="C28" s="7"/>
      <c r="D28" s="29"/>
      <c r="E28" s="29"/>
      <c r="F28" s="29"/>
      <c r="G28" s="29"/>
      <c r="H28" s="29"/>
      <c r="I28" s="29"/>
      <c r="K28" s="6" t="s">
        <v>13</v>
      </c>
      <c r="L28" s="1">
        <v>1</v>
      </c>
      <c r="M28" s="51">
        <f>(L28/L29)*100</f>
        <v>2.6315789473684208</v>
      </c>
      <c r="O28" s="14"/>
      <c r="Q28" s="14"/>
      <c r="R28" s="14"/>
      <c r="S28" s="16"/>
    </row>
    <row r="29" spans="1:19">
      <c r="A29" s="3" t="s">
        <v>14</v>
      </c>
      <c r="B29" s="31">
        <f>SUM(B23:B28)</f>
        <v>32</v>
      </c>
      <c r="C29" s="32">
        <f>SUM(C23:C28)</f>
        <v>100</v>
      </c>
      <c r="D29" s="29"/>
      <c r="E29" s="29"/>
      <c r="F29" s="29"/>
      <c r="G29" s="29"/>
      <c r="H29" s="29"/>
      <c r="I29" s="29"/>
      <c r="K29" s="3" t="s">
        <v>14</v>
      </c>
      <c r="L29" s="17">
        <f>SUM(L23:L28)</f>
        <v>38</v>
      </c>
      <c r="M29" s="18">
        <f>SUM(M23:M28)</f>
        <v>100</v>
      </c>
      <c r="O29" s="14"/>
      <c r="Q29" s="14"/>
      <c r="R29" s="14"/>
    </row>
    <row r="30" spans="1:19">
      <c r="A30" s="3"/>
      <c r="B30" s="31"/>
      <c r="C30" s="32"/>
      <c r="D30" s="29"/>
      <c r="E30" s="29"/>
      <c r="F30" s="29"/>
      <c r="G30" s="29"/>
      <c r="H30" s="29"/>
      <c r="I30" s="29"/>
      <c r="K30" s="3"/>
      <c r="L30" s="17"/>
      <c r="M30" s="18"/>
      <c r="O30" s="14"/>
      <c r="Q30" s="14"/>
      <c r="R30" s="14"/>
    </row>
    <row r="31" spans="1:19">
      <c r="A31" s="3"/>
      <c r="B31" s="31"/>
      <c r="C31" s="32"/>
      <c r="D31" s="29"/>
      <c r="E31" s="29"/>
      <c r="F31" s="29"/>
      <c r="G31" s="29"/>
      <c r="H31" s="29"/>
      <c r="I31" s="29"/>
      <c r="K31" s="41" t="s">
        <v>28</v>
      </c>
      <c r="L31" s="17"/>
      <c r="M31" s="18"/>
      <c r="O31" s="14"/>
      <c r="Q31" s="14"/>
      <c r="R31" s="14"/>
    </row>
    <row r="32" spans="1:19">
      <c r="B32" s="42" t="s">
        <v>3</v>
      </c>
      <c r="C32" s="42" t="s">
        <v>4</v>
      </c>
      <c r="D32" s="42" t="s">
        <v>14</v>
      </c>
      <c r="K32" s="1"/>
      <c r="L32" s="2" t="s">
        <v>0</v>
      </c>
      <c r="M32" s="3" t="s">
        <v>1</v>
      </c>
      <c r="N32" s="4" t="s">
        <v>2</v>
      </c>
      <c r="O32" s="4" t="s">
        <v>3</v>
      </c>
      <c r="P32" s="4" t="s">
        <v>4</v>
      </c>
      <c r="Q32" s="5" t="s">
        <v>5</v>
      </c>
      <c r="R32" s="4" t="s">
        <v>6</v>
      </c>
      <c r="S32" s="4" t="s">
        <v>7</v>
      </c>
    </row>
    <row r="33" spans="1:22">
      <c r="A33" s="39" t="s">
        <v>23</v>
      </c>
      <c r="B33" s="10">
        <v>0.35485460818137016</v>
      </c>
      <c r="C33" s="10">
        <v>0.1448989650073928</v>
      </c>
      <c r="D33" s="11">
        <v>0.49975357318876296</v>
      </c>
      <c r="K33" s="2" t="s">
        <v>8</v>
      </c>
      <c r="L33" s="1">
        <v>2</v>
      </c>
      <c r="M33" s="51">
        <f>(L33/L39)*100</f>
        <v>14.285714285714285</v>
      </c>
      <c r="N33" s="8">
        <v>407</v>
      </c>
      <c r="O33" s="9">
        <v>50</v>
      </c>
      <c r="P33" s="9">
        <v>6</v>
      </c>
      <c r="Q33" s="10">
        <f>O33*4/N33</f>
        <v>0.49140049140049141</v>
      </c>
      <c r="R33" s="10">
        <f>P33*6/N33</f>
        <v>8.8452088452088448E-2</v>
      </c>
      <c r="S33" s="10">
        <f>Q33+R33</f>
        <v>0.57985257985257987</v>
      </c>
    </row>
    <row r="34" spans="1:22">
      <c r="A34" s="39" t="s">
        <v>22</v>
      </c>
      <c r="B34" s="43">
        <v>0.49140049140049141</v>
      </c>
      <c r="C34" s="43">
        <v>8.8452088452088448E-2</v>
      </c>
      <c r="D34" s="43">
        <v>0.57985257985257987</v>
      </c>
      <c r="K34" s="6" t="s">
        <v>9</v>
      </c>
      <c r="L34" s="1">
        <v>6</v>
      </c>
      <c r="M34" s="51">
        <f>(L34/L39)*100</f>
        <v>42.857142857142854</v>
      </c>
      <c r="N34" s="34"/>
      <c r="O34" s="12"/>
      <c r="P34" s="40"/>
      <c r="Q34" s="40"/>
      <c r="R34" s="12"/>
      <c r="S34" s="12"/>
    </row>
    <row r="35" spans="1:22">
      <c r="A35" s="39" t="s">
        <v>25</v>
      </c>
      <c r="B35" s="10">
        <v>0.42214022140221402</v>
      </c>
      <c r="C35" s="10">
        <v>6.1992619926199262E-2</v>
      </c>
      <c r="D35" s="10">
        <v>0.48413284132841328</v>
      </c>
      <c r="K35" s="6" t="s">
        <v>10</v>
      </c>
      <c r="L35" s="1">
        <v>5</v>
      </c>
      <c r="M35" s="51">
        <f>(L35/L39)*100</f>
        <v>35.714285714285715</v>
      </c>
      <c r="N35" s="34"/>
      <c r="O35" s="31"/>
      <c r="P35" s="40"/>
      <c r="Q35" s="15"/>
      <c r="R35" s="31"/>
      <c r="S35" s="31"/>
    </row>
    <row r="36" spans="1:22">
      <c r="A36" s="39" t="s">
        <v>26</v>
      </c>
      <c r="B36" s="43">
        <v>0.44157369348209041</v>
      </c>
      <c r="C36" s="43">
        <v>5.989430416911333E-2</v>
      </c>
      <c r="D36" s="43">
        <v>0.50146799765120376</v>
      </c>
      <c r="K36" s="6" t="s">
        <v>11</v>
      </c>
      <c r="L36" s="1"/>
      <c r="M36" s="54"/>
      <c r="N36" s="12"/>
      <c r="O36" s="31"/>
      <c r="P36" s="40"/>
      <c r="Q36" s="15"/>
      <c r="R36" s="31"/>
      <c r="S36" s="31"/>
    </row>
    <row r="37" spans="1:22">
      <c r="A37" s="39" t="s">
        <v>27</v>
      </c>
      <c r="B37" s="10">
        <v>0.44157369348209041</v>
      </c>
      <c r="C37" s="10">
        <v>5.989430416911333E-2</v>
      </c>
      <c r="D37" s="11">
        <v>0.50146799765120376</v>
      </c>
      <c r="K37" s="6" t="s">
        <v>12</v>
      </c>
      <c r="L37" s="1">
        <v>1</v>
      </c>
      <c r="M37" s="51">
        <f>(L37/L39)*100</f>
        <v>7.1428571428571423</v>
      </c>
      <c r="N37" s="12"/>
      <c r="O37" s="31"/>
      <c r="P37" s="40"/>
      <c r="Q37" s="15"/>
      <c r="R37" s="31"/>
      <c r="S37" s="31"/>
    </row>
    <row r="38" spans="1:22">
      <c r="A38" s="39" t="s">
        <v>21</v>
      </c>
      <c r="B38" s="10">
        <v>0.37829457364341085</v>
      </c>
      <c r="C38" s="10">
        <v>5.5813953488372092E-2</v>
      </c>
      <c r="D38" s="11">
        <v>0.43410852713178294</v>
      </c>
      <c r="K38" s="6" t="s">
        <v>13</v>
      </c>
      <c r="L38" s="1"/>
      <c r="M38" s="55"/>
      <c r="N38" s="30"/>
      <c r="O38" s="29"/>
      <c r="P38" s="40"/>
      <c r="Q38" s="13"/>
      <c r="R38" s="29"/>
      <c r="S38" s="29"/>
    </row>
    <row r="39" spans="1:22">
      <c r="A39" s="39" t="s">
        <v>24</v>
      </c>
      <c r="B39" s="43">
        <v>0.22888283378746593</v>
      </c>
      <c r="C39" s="43">
        <v>4.9046321525885561E-2</v>
      </c>
      <c r="D39" s="43">
        <v>0.27792915531335149</v>
      </c>
      <c r="K39" s="3" t="s">
        <v>14</v>
      </c>
      <c r="L39" s="17">
        <f>SUM(L33:L38)</f>
        <v>14</v>
      </c>
      <c r="M39" s="18">
        <f>SUM(M33:M38)</f>
        <v>100</v>
      </c>
      <c r="N39" s="12"/>
      <c r="O39" s="29"/>
      <c r="P39" s="40"/>
      <c r="Q39" s="13"/>
      <c r="R39" s="29"/>
      <c r="S39" s="29"/>
    </row>
    <row r="40" spans="1:22">
      <c r="A40" s="44"/>
      <c r="B40" s="45"/>
      <c r="C40" s="45"/>
      <c r="D40" s="46"/>
      <c r="K40" s="3"/>
      <c r="L40" s="17"/>
      <c r="M40" s="18"/>
      <c r="N40" s="12"/>
      <c r="O40" s="29"/>
      <c r="P40" s="48" t="s">
        <v>9</v>
      </c>
      <c r="Q40" s="8" t="s">
        <v>10</v>
      </c>
      <c r="R40" s="48" t="s">
        <v>8</v>
      </c>
      <c r="S40" s="8" t="s">
        <v>11</v>
      </c>
      <c r="T40" s="8" t="s">
        <v>12</v>
      </c>
      <c r="U40" s="9" t="s">
        <v>13</v>
      </c>
    </row>
    <row r="41" spans="1:22">
      <c r="O41" s="47" t="s">
        <v>22</v>
      </c>
      <c r="P41" s="43">
        <v>0.42859999999999998</v>
      </c>
      <c r="Q41" s="43">
        <v>0.35709999999999997</v>
      </c>
      <c r="R41" s="43">
        <v>0.1429</v>
      </c>
      <c r="S41" s="43"/>
      <c r="T41" s="43">
        <v>7.1400000000000005E-2</v>
      </c>
      <c r="U41" s="52"/>
      <c r="V41" s="53">
        <f>SUM(P41:U41)</f>
        <v>1</v>
      </c>
    </row>
    <row r="42" spans="1:22">
      <c r="B42" s="42" t="s">
        <v>14</v>
      </c>
      <c r="O42" s="47" t="s">
        <v>26</v>
      </c>
      <c r="P42" s="43">
        <v>0.58819999999999995</v>
      </c>
      <c r="Q42" s="43">
        <v>0.29409999999999997</v>
      </c>
      <c r="R42" s="43">
        <v>0.1176</v>
      </c>
      <c r="S42" s="43"/>
      <c r="T42" s="43"/>
      <c r="U42" s="43"/>
      <c r="V42" s="53">
        <f>SUM(P42:U42)</f>
        <v>0.9998999999999999</v>
      </c>
    </row>
    <row r="43" spans="1:22">
      <c r="A43" s="39" t="s">
        <v>22</v>
      </c>
      <c r="B43" s="43">
        <v>0.57985257985257987</v>
      </c>
      <c r="O43" s="47" t="s">
        <v>27</v>
      </c>
      <c r="P43" s="43">
        <v>0.57889999999999997</v>
      </c>
      <c r="Q43" s="43">
        <v>0.15790000000000001</v>
      </c>
      <c r="R43" s="43">
        <v>0.15790000000000001</v>
      </c>
      <c r="S43" s="43">
        <v>5.2600000000000001E-2</v>
      </c>
      <c r="T43" s="43">
        <v>2.63E-2</v>
      </c>
      <c r="U43" s="43">
        <v>2.63E-2</v>
      </c>
      <c r="V43" s="53">
        <f>SUM(P43:U43)</f>
        <v>0.99990000000000001</v>
      </c>
    </row>
    <row r="44" spans="1:22">
      <c r="A44" s="39" t="s">
        <v>26</v>
      </c>
      <c r="B44" s="43">
        <v>0.50146799765120376</v>
      </c>
      <c r="O44" s="47" t="s">
        <v>23</v>
      </c>
      <c r="P44" s="43">
        <v>0.51790000000000003</v>
      </c>
      <c r="Q44" s="43">
        <v>5.3600000000000002E-2</v>
      </c>
      <c r="R44" s="43">
        <v>0.25</v>
      </c>
      <c r="S44" s="43">
        <v>3.5700000000000003E-2</v>
      </c>
      <c r="T44" s="43"/>
      <c r="U44" s="43">
        <v>0.1429</v>
      </c>
      <c r="V44" s="53">
        <f>SUM(P44:U44)</f>
        <v>1.0001</v>
      </c>
    </row>
    <row r="45" spans="1:22">
      <c r="A45" s="39" t="s">
        <v>27</v>
      </c>
      <c r="B45" s="11">
        <v>0.50146799765120376</v>
      </c>
      <c r="O45" s="47" t="s">
        <v>25</v>
      </c>
      <c r="P45" s="43">
        <v>0.5625</v>
      </c>
      <c r="Q45" s="43">
        <v>0.1875</v>
      </c>
      <c r="R45" s="43">
        <v>0.125</v>
      </c>
      <c r="S45" s="43">
        <v>9.3799999999999994E-2</v>
      </c>
      <c r="T45" s="43">
        <v>3.1300000000000001E-2</v>
      </c>
      <c r="U45" s="43"/>
      <c r="V45" s="53">
        <f>SUM(P45:U45)</f>
        <v>1.0001</v>
      </c>
    </row>
    <row r="46" spans="1:22">
      <c r="A46" s="39" t="s">
        <v>23</v>
      </c>
      <c r="B46" s="11">
        <v>0.49975357318876296</v>
      </c>
      <c r="O46" s="47" t="s">
        <v>21</v>
      </c>
      <c r="P46" s="43">
        <v>0.66669999999999996</v>
      </c>
      <c r="Q46" s="43">
        <v>0.1389</v>
      </c>
      <c r="R46" s="43"/>
      <c r="S46" s="43">
        <v>0.1111</v>
      </c>
      <c r="T46" s="43"/>
      <c r="U46" s="43">
        <v>8.3299999999999999E-2</v>
      </c>
      <c r="V46" s="53">
        <f>SUM(P46:U46)</f>
        <v>1</v>
      </c>
    </row>
    <row r="47" spans="1:22">
      <c r="A47" s="39" t="s">
        <v>25</v>
      </c>
      <c r="B47" s="10">
        <v>0.48413284132841328</v>
      </c>
      <c r="O47" s="47" t="s">
        <v>24</v>
      </c>
      <c r="P47" s="43">
        <v>0.66669999999999996</v>
      </c>
      <c r="Q47" s="43"/>
      <c r="R47" s="43">
        <v>0.2</v>
      </c>
      <c r="S47" s="43">
        <v>0.1333</v>
      </c>
      <c r="T47" s="43"/>
      <c r="U47" s="43"/>
      <c r="V47" s="53">
        <f>SUM(P47:U47)</f>
        <v>1</v>
      </c>
    </row>
    <row r="48" spans="1:22">
      <c r="A48" s="39" t="s">
        <v>21</v>
      </c>
      <c r="B48" s="11">
        <v>0.43410852713178294</v>
      </c>
    </row>
    <row r="49" spans="1:18">
      <c r="A49" s="39" t="s">
        <v>24</v>
      </c>
      <c r="B49" s="43">
        <v>0.27792915531335149</v>
      </c>
      <c r="O49" s="51"/>
      <c r="P49" s="2"/>
      <c r="Q49" s="1"/>
      <c r="R49" s="51"/>
    </row>
    <row r="50" spans="1:18">
      <c r="O50" s="6"/>
      <c r="P50" s="12"/>
      <c r="Q50" s="51"/>
      <c r="R50" s="51"/>
    </row>
    <row r="51" spans="1:18">
      <c r="O51" s="6"/>
      <c r="P51" s="21"/>
      <c r="Q51" s="51"/>
      <c r="R51" s="51"/>
    </row>
    <row r="52" spans="1:18">
      <c r="O52" s="6"/>
      <c r="P52" s="21"/>
      <c r="Q52" s="51"/>
      <c r="R52" s="51"/>
    </row>
    <row r="53" spans="1:18">
      <c r="O53" s="6"/>
      <c r="P53" s="21"/>
      <c r="Q53" s="51"/>
      <c r="R53" s="51"/>
    </row>
    <row r="54" spans="1:18">
      <c r="O54" s="6"/>
      <c r="P54" s="21"/>
      <c r="Q54" s="51"/>
      <c r="R54" s="51"/>
    </row>
    <row r="55" spans="1:18">
      <c r="O55" s="6"/>
      <c r="P55" s="21"/>
      <c r="Q55" s="51"/>
    </row>
    <row r="56" spans="1:18">
      <c r="O56" s="3"/>
      <c r="P56" s="31"/>
      <c r="Q56" s="32"/>
    </row>
    <row r="68" spans="15:18">
      <c r="O68" s="29"/>
      <c r="P68" s="8" t="s">
        <v>11</v>
      </c>
      <c r="Q68" s="8" t="s">
        <v>12</v>
      </c>
      <c r="R68" s="9" t="s">
        <v>13</v>
      </c>
    </row>
    <row r="69" spans="15:18">
      <c r="O69" s="47" t="s">
        <v>22</v>
      </c>
      <c r="P69" s="43"/>
      <c r="Q69" s="43">
        <v>7.1400000000000005E-2</v>
      </c>
      <c r="R69" s="52"/>
    </row>
    <row r="70" spans="15:18">
      <c r="O70" s="47" t="s">
        <v>26</v>
      </c>
      <c r="P70" s="43"/>
      <c r="Q70" s="43"/>
      <c r="R70" s="43"/>
    </row>
    <row r="71" spans="15:18">
      <c r="O71" s="47" t="s">
        <v>27</v>
      </c>
      <c r="P71" s="43">
        <v>5.2600000000000001E-2</v>
      </c>
      <c r="Q71" s="43">
        <v>2.63E-2</v>
      </c>
      <c r="R71" s="43">
        <v>2.63E-2</v>
      </c>
    </row>
    <row r="72" spans="15:18">
      <c r="O72" s="47" t="s">
        <v>23</v>
      </c>
      <c r="P72" s="43">
        <v>3.5700000000000003E-2</v>
      </c>
      <c r="Q72" s="43"/>
      <c r="R72" s="43">
        <v>0.1429</v>
      </c>
    </row>
    <row r="73" spans="15:18">
      <c r="O73" s="47" t="s">
        <v>25</v>
      </c>
      <c r="P73" s="43">
        <v>9.3799999999999994E-2</v>
      </c>
      <c r="Q73" s="43">
        <v>3.1300000000000001E-2</v>
      </c>
      <c r="R73" s="43"/>
    </row>
    <row r="74" spans="15:18">
      <c r="O74" s="47" t="s">
        <v>21</v>
      </c>
      <c r="P74" s="43">
        <v>0.1111</v>
      </c>
      <c r="Q74" s="43"/>
      <c r="R74" s="43">
        <v>8.3299999999999999E-2</v>
      </c>
    </row>
    <row r="75" spans="15:18">
      <c r="O75" s="47" t="s">
        <v>24</v>
      </c>
      <c r="P75" s="43">
        <v>0.1333</v>
      </c>
      <c r="Q75" s="43"/>
      <c r="R75" s="43"/>
    </row>
  </sheetData>
  <sortState ref="A34:D39">
    <sortCondition descending="1" ref="C34:C39"/>
  </sortState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2018-05-13T00:14:06Z</dcterms:created>
  <dcterms:modified xsi:type="dcterms:W3CDTF">2018-05-13T06:32:51Z</dcterms:modified>
</cp:coreProperties>
</file>