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1" i="1"/>
  <c r="B41"/>
  <c r="G41"/>
  <c r="H41"/>
  <c r="L40"/>
  <c r="N40"/>
  <c r="M40"/>
  <c r="D41"/>
  <c r="J40"/>
  <c r="K40"/>
  <c r="E41"/>
  <c r="F40"/>
  <c r="O40"/>
  <c r="C41"/>
  <c r="M39" l="1"/>
  <c r="M38" l="1"/>
  <c r="F39"/>
  <c r="K39"/>
  <c r="O39"/>
  <c r="J39"/>
  <c r="N39"/>
  <c r="N38" l="1"/>
  <c r="F38"/>
  <c r="K38"/>
  <c r="O38"/>
  <c r="J38"/>
  <c r="M37" l="1"/>
  <c r="N37"/>
  <c r="F37"/>
  <c r="K37"/>
  <c r="O37"/>
  <c r="J37"/>
  <c r="L37"/>
  <c r="M36"/>
  <c r="N36" l="1"/>
  <c r="K36"/>
  <c r="O36"/>
  <c r="J36"/>
  <c r="L36"/>
  <c r="N35" l="1"/>
  <c r="M35"/>
  <c r="N34"/>
  <c r="M34"/>
  <c r="N33"/>
  <c r="M33"/>
  <c r="F36"/>
  <c r="F35"/>
  <c r="F34"/>
  <c r="F33"/>
  <c r="K35"/>
  <c r="O35"/>
  <c r="K34"/>
  <c r="O34"/>
  <c r="K33"/>
  <c r="O33"/>
  <c r="J35"/>
  <c r="J34"/>
  <c r="J33"/>
  <c r="L35"/>
  <c r="L34"/>
  <c r="L33"/>
  <c r="F32"/>
  <c r="M32"/>
  <c r="N32"/>
  <c r="K32"/>
  <c r="O32"/>
  <c r="J32"/>
  <c r="L32"/>
  <c r="O41" l="1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41"/>
  <c r="M41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K41"/>
  <c r="J41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L2"/>
  <c r="K2"/>
  <c r="J2"/>
  <c r="L41"/>
</calcChain>
</file>

<file path=xl/sharedStrings.xml><?xml version="1.0" encoding="utf-8"?>
<sst xmlns="http://schemas.openxmlformats.org/spreadsheetml/2006/main" count="308" uniqueCount="97">
  <si>
    <t>Year</t>
  </si>
  <si>
    <t>Runs</t>
  </si>
  <si>
    <t>Wickets</t>
  </si>
  <si>
    <t>Balls</t>
  </si>
  <si>
    <t>Run rate</t>
  </si>
  <si>
    <t>1980/81</t>
  </si>
  <si>
    <t>1981/82</t>
  </si>
  <si>
    <t>1982/83</t>
  </si>
  <si>
    <t>1983/84</t>
  </si>
  <si>
    <t>1984/85</t>
  </si>
  <si>
    <t>1985/86</t>
  </si>
  <si>
    <t>19876/87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</si>
  <si>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</si>
  <si>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</si>
  <si>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</si>
  <si>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</si>
  <si>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</si>
  <si>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</si>
  <si>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</si>
  <si>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</si>
  <si>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</si>
  <si>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</si>
  <si>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</si>
  <si>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</si>
  <si>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</si>
  <si>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</si>
  <si>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</si>
  <si>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</si>
  <si>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</si>
  <si>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</si>
  <si>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</si>
  <si>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</si>
  <si>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</si>
  <si>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</si>
  <si>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</si>
  <si>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Total</t>
  </si>
  <si>
    <t>Innings</t>
  </si>
  <si>
    <t>r/w</t>
  </si>
  <si>
    <t>b/w</t>
  </si>
  <si>
    <t>r/inns</t>
  </si>
  <si>
    <t>R/W</t>
  </si>
  <si>
    <t>B/W</t>
  </si>
  <si>
    <t>R/Inns</t>
  </si>
  <si>
    <t>R/O</t>
  </si>
  <si>
    <t>run rate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</si>
  <si>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</si>
  <si>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</si>
  <si>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</si>
  <si>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</si>
  <si>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</si>
  <si>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</si>
  <si>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</si>
  <si>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</si>
  <si>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</si>
  <si>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</si>
  <si>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</si>
  <si>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</si>
  <si>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</si>
  <si>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</si>
  <si>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95/96</t>
  </si>
  <si>
    <t>94/95</t>
  </si>
  <si>
    <t>96/97</t>
  </si>
  <si>
    <t>97/98</t>
  </si>
  <si>
    <t>98/99</t>
  </si>
  <si>
    <t>99/00</t>
  </si>
  <si>
    <t>00/01</t>
  </si>
  <si>
    <t>04/05</t>
  </si>
  <si>
    <t>05/06</t>
  </si>
  <si>
    <t>07/08</t>
  </si>
  <si>
    <t>06/07</t>
  </si>
  <si>
    <t>08/09</t>
  </si>
  <si>
    <t>09/10</t>
  </si>
  <si>
    <t>01/02</t>
  </si>
  <si>
    <t>02/03</t>
  </si>
  <si>
    <t>03/04</t>
  </si>
  <si>
    <t>2010/11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</si>
  <si>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</si>
  <si>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</si>
  <si>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</si>
  <si>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</si>
  <si>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</si>
  <si>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</si>
  <si>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</si>
  <si>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</si>
  <si>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r/o</t>
  </si>
  <si>
    <t>18/19</t>
  </si>
  <si>
    <t>300-400</t>
  </si>
  <si>
    <t>250-300</t>
  </si>
  <si>
    <t>300+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</si>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</sst>
</file>

<file path=xl/styles.xml><?xml version="1.0" encoding="utf-8"?>
<styleSheet xmlns="http://schemas.openxmlformats.org/spreadsheetml/2006/main">
  <fonts count="7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0" fillId="0" borderId="1" xfId="0" applyNumberFormat="1" applyBorder="1"/>
    <xf numFmtId="0" fontId="0" fillId="2" borderId="0" xfId="0" applyFill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/>
    <xf numFmtId="2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Runs</a:t>
            </a:r>
            <a:r>
              <a:rPr lang="en-NZ" sz="1400" baseline="0"/>
              <a:t> per wicket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Sheet1!$U$2:$U$39</c:f>
              <c:strCache>
                <c:ptCount val="38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  <c:pt idx="31">
                  <c:v>11/12</c:v>
                </c:pt>
                <c:pt idx="32">
                  <c:v>12/13</c:v>
                </c:pt>
                <c:pt idx="33">
                  <c:v>13/14</c:v>
                </c:pt>
                <c:pt idx="34">
                  <c:v>14/15</c:v>
                </c:pt>
                <c:pt idx="35">
                  <c:v>15/16</c:v>
                </c:pt>
                <c:pt idx="36">
                  <c:v>16/17</c:v>
                </c:pt>
                <c:pt idx="37">
                  <c:v>17/18</c:v>
                </c:pt>
              </c:strCache>
            </c:strRef>
          </c:cat>
          <c:val>
            <c:numRef>
              <c:f>Sheet1!$V$2:$V$39</c:f>
              <c:numCache>
                <c:formatCode>0.00</c:formatCode>
                <c:ptCount val="38"/>
                <c:pt idx="0">
                  <c:v>22.217391304347824</c:v>
                </c:pt>
                <c:pt idx="1">
                  <c:v>27.048888888888889</c:v>
                </c:pt>
                <c:pt idx="2">
                  <c:v>25.134387351778656</c:v>
                </c:pt>
                <c:pt idx="3">
                  <c:v>21.825892857142858</c:v>
                </c:pt>
                <c:pt idx="4">
                  <c:v>19.919540229885058</c:v>
                </c:pt>
                <c:pt idx="5">
                  <c:v>21.654545454545456</c:v>
                </c:pt>
                <c:pt idx="6">
                  <c:v>21.15899581589958</c:v>
                </c:pt>
                <c:pt idx="7">
                  <c:v>21.94142259414226</c:v>
                </c:pt>
                <c:pt idx="8">
                  <c:v>21.506912442396313</c:v>
                </c:pt>
                <c:pt idx="9">
                  <c:v>20.820069204152251</c:v>
                </c:pt>
                <c:pt idx="10">
                  <c:v>25.46641791044776</c:v>
                </c:pt>
                <c:pt idx="11">
                  <c:v>25.116591928251122</c:v>
                </c:pt>
                <c:pt idx="12">
                  <c:v>21.886206896551723</c:v>
                </c:pt>
                <c:pt idx="13">
                  <c:v>23.317738791423</c:v>
                </c:pt>
                <c:pt idx="14">
                  <c:v>26.946215139442231</c:v>
                </c:pt>
                <c:pt idx="15">
                  <c:v>25.117863720073665</c:v>
                </c:pt>
                <c:pt idx="16">
                  <c:v>26.656184486373167</c:v>
                </c:pt>
                <c:pt idx="17">
                  <c:v>28.463414634146343</c:v>
                </c:pt>
                <c:pt idx="18">
                  <c:v>26.840776699029128</c:v>
                </c:pt>
                <c:pt idx="19">
                  <c:v>25.617107942973522</c:v>
                </c:pt>
                <c:pt idx="20">
                  <c:v>24.965753424657535</c:v>
                </c:pt>
                <c:pt idx="21">
                  <c:v>24.676148796498907</c:v>
                </c:pt>
                <c:pt idx="22">
                  <c:v>24.376299376299375</c:v>
                </c:pt>
                <c:pt idx="23">
                  <c:v>29.344473007712082</c:v>
                </c:pt>
                <c:pt idx="24">
                  <c:v>26.202643171806166</c:v>
                </c:pt>
                <c:pt idx="25">
                  <c:v>30.825757575757574</c:v>
                </c:pt>
                <c:pt idx="26">
                  <c:v>31.03846153846154</c:v>
                </c:pt>
                <c:pt idx="27">
                  <c:v>33.092342342342342</c:v>
                </c:pt>
                <c:pt idx="28">
                  <c:v>31.117647058823529</c:v>
                </c:pt>
                <c:pt idx="29">
                  <c:v>31.945626477541371</c:v>
                </c:pt>
                <c:pt idx="30">
                  <c:v>32.6</c:v>
                </c:pt>
                <c:pt idx="31">
                  <c:v>30.412607449856733</c:v>
                </c:pt>
                <c:pt idx="32">
                  <c:v>32.424870466321245</c:v>
                </c:pt>
                <c:pt idx="33">
                  <c:v>28.748704663212436</c:v>
                </c:pt>
                <c:pt idx="34">
                  <c:v>31.94</c:v>
                </c:pt>
                <c:pt idx="35">
                  <c:v>32.14</c:v>
                </c:pt>
                <c:pt idx="36">
                  <c:v>31.270618556701031</c:v>
                </c:pt>
                <c:pt idx="37">
                  <c:v>32.510526315789477</c:v>
                </c:pt>
              </c:numCache>
            </c:numRef>
          </c:val>
        </c:ser>
        <c:marker val="1"/>
        <c:axId val="97618176"/>
        <c:axId val="97628160"/>
      </c:lineChart>
      <c:catAx>
        <c:axId val="97618176"/>
        <c:scaling>
          <c:orientation val="minMax"/>
        </c:scaling>
        <c:axPos val="b"/>
        <c:tickLblPos val="nextTo"/>
        <c:crossAx val="97628160"/>
        <c:crosses val="autoZero"/>
        <c:auto val="1"/>
        <c:lblAlgn val="ctr"/>
        <c:lblOffset val="100"/>
        <c:tickLblSkip val="4"/>
        <c:tickMarkSkip val="4"/>
      </c:catAx>
      <c:valAx>
        <c:axId val="97628160"/>
        <c:scaling>
          <c:orientation val="minMax"/>
          <c:min val="15"/>
        </c:scaling>
        <c:axPos val="l"/>
        <c:majorGridlines/>
        <c:numFmt formatCode="0.00" sourceLinked="1"/>
        <c:tickLblPos val="nextTo"/>
        <c:crossAx val="97618176"/>
        <c:crosses val="autoZero"/>
        <c:crossBetween val="between"/>
        <c:majorUnit val="5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Runs</a:t>
            </a:r>
            <a:r>
              <a:rPr lang="en-NZ" sz="1400" baseline="0"/>
              <a:t> per over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Sheet1!$R$2:$R$39</c:f>
              <c:strCache>
                <c:ptCount val="38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  <c:pt idx="31">
                  <c:v>11/12</c:v>
                </c:pt>
                <c:pt idx="32">
                  <c:v>12/13</c:v>
                </c:pt>
                <c:pt idx="33">
                  <c:v>13/14</c:v>
                </c:pt>
                <c:pt idx="34">
                  <c:v>14/15</c:v>
                </c:pt>
                <c:pt idx="35">
                  <c:v>15/16</c:v>
                </c:pt>
                <c:pt idx="36">
                  <c:v>16/17</c:v>
                </c:pt>
                <c:pt idx="37">
                  <c:v>17/18</c:v>
                </c:pt>
              </c:strCache>
            </c:strRef>
          </c:cat>
          <c:val>
            <c:numRef>
              <c:f>Sheet1!$S$2:$S$39</c:f>
              <c:numCache>
                <c:formatCode>0.00</c:formatCode>
                <c:ptCount val="38"/>
                <c:pt idx="0">
                  <c:v>4.0255430890427313</c:v>
                </c:pt>
                <c:pt idx="1">
                  <c:v>4.0537300177619899</c:v>
                </c:pt>
                <c:pt idx="2">
                  <c:v>4.4359958144401812</c:v>
                </c:pt>
                <c:pt idx="3">
                  <c:v>3.6676669167291824</c:v>
                </c:pt>
                <c:pt idx="4">
                  <c:v>3.734466658685502</c:v>
                </c:pt>
                <c:pt idx="5">
                  <c:v>3.5936635655016342</c:v>
                </c:pt>
                <c:pt idx="6">
                  <c:v>3.6512635379061371</c:v>
                </c:pt>
                <c:pt idx="7">
                  <c:v>3.7134427003422634</c:v>
                </c:pt>
                <c:pt idx="8">
                  <c:v>3.6145604750225893</c:v>
                </c:pt>
                <c:pt idx="9">
                  <c:v>3.614899369179934</c:v>
                </c:pt>
                <c:pt idx="10">
                  <c:v>4.15736040609137</c:v>
                </c:pt>
                <c:pt idx="11">
                  <c:v>3.9869498161110455</c:v>
                </c:pt>
                <c:pt idx="12">
                  <c:v>3.7317001469867712</c:v>
                </c:pt>
                <c:pt idx="13">
                  <c:v>3.8898704677253266</c:v>
                </c:pt>
                <c:pt idx="14">
                  <c:v>4.2201539101497501</c:v>
                </c:pt>
                <c:pt idx="15">
                  <c:v>4.2588602654176428</c:v>
                </c:pt>
                <c:pt idx="16">
                  <c:v>4.4611426232384073</c:v>
                </c:pt>
                <c:pt idx="17">
                  <c:v>4.5717394852821158</c:v>
                </c:pt>
                <c:pt idx="18">
                  <c:v>4.3973278193096865</c:v>
                </c:pt>
                <c:pt idx="19">
                  <c:v>4.2964987190435524</c:v>
                </c:pt>
                <c:pt idx="20">
                  <c:v>4.2601129796766442</c:v>
                </c:pt>
                <c:pt idx="21">
                  <c:v>4.410821382007823</c:v>
                </c:pt>
                <c:pt idx="22">
                  <c:v>4.2646702230843836</c:v>
                </c:pt>
                <c:pt idx="23">
                  <c:v>4.7205182989868364</c:v>
                </c:pt>
                <c:pt idx="24">
                  <c:v>4.6081735425140424</c:v>
                </c:pt>
                <c:pt idx="25">
                  <c:v>4.9030660061587898</c:v>
                </c:pt>
                <c:pt idx="26">
                  <c:v>4.9082615306639639</c:v>
                </c:pt>
                <c:pt idx="27">
                  <c:v>5.1955445544554459</c:v>
                </c:pt>
                <c:pt idx="28">
                  <c:v>4.9803258901629457</c:v>
                </c:pt>
                <c:pt idx="29">
                  <c:v>5.435275189381243</c:v>
                </c:pt>
                <c:pt idx="30">
                  <c:v>5.2581802828794597</c:v>
                </c:pt>
                <c:pt idx="31">
                  <c:v>5.2849792531120334</c:v>
                </c:pt>
                <c:pt idx="32">
                  <c:v>5.7597791072250342</c:v>
                </c:pt>
                <c:pt idx="33">
                  <c:v>5.1617954880223271</c:v>
                </c:pt>
                <c:pt idx="34">
                  <c:v>5.55</c:v>
                </c:pt>
                <c:pt idx="35">
                  <c:v>5.52</c:v>
                </c:pt>
                <c:pt idx="36">
                  <c:v>5.62</c:v>
                </c:pt>
                <c:pt idx="37">
                  <c:v>5.54</c:v>
                </c:pt>
              </c:numCache>
            </c:numRef>
          </c:val>
        </c:ser>
        <c:marker val="1"/>
        <c:axId val="99901440"/>
        <c:axId val="99902976"/>
      </c:lineChart>
      <c:catAx>
        <c:axId val="99901440"/>
        <c:scaling>
          <c:orientation val="minMax"/>
        </c:scaling>
        <c:axPos val="b"/>
        <c:tickLblPos val="nextTo"/>
        <c:crossAx val="99902976"/>
        <c:crosses val="autoZero"/>
        <c:auto val="1"/>
        <c:lblAlgn val="ctr"/>
        <c:lblOffset val="100"/>
        <c:tickLblSkip val="4"/>
        <c:tickMarkSkip val="4"/>
      </c:catAx>
      <c:valAx>
        <c:axId val="99902976"/>
        <c:scaling>
          <c:orientation val="minMax"/>
          <c:max val="5.8"/>
          <c:min val="3"/>
        </c:scaling>
        <c:axPos val="l"/>
        <c:majorGridlines/>
        <c:numFmt formatCode="0.00" sourceLinked="1"/>
        <c:tickLblPos val="nextTo"/>
        <c:crossAx val="9990144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Balls</a:t>
            </a:r>
            <a:r>
              <a:rPr lang="en-NZ" sz="1400" baseline="0"/>
              <a:t> per wicket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Sheet1!$X$2:$X$39</c:f>
              <c:strCache>
                <c:ptCount val="38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  <c:pt idx="31">
                  <c:v>11/12</c:v>
                </c:pt>
                <c:pt idx="32">
                  <c:v>12/13</c:v>
                </c:pt>
                <c:pt idx="33">
                  <c:v>13/14</c:v>
                </c:pt>
                <c:pt idx="34">
                  <c:v>14/15</c:v>
                </c:pt>
                <c:pt idx="35">
                  <c:v>15/16</c:v>
                </c:pt>
                <c:pt idx="36">
                  <c:v>16/17</c:v>
                </c:pt>
                <c:pt idx="37">
                  <c:v>17/18</c:v>
                </c:pt>
              </c:strCache>
            </c:strRef>
          </c:cat>
          <c:val>
            <c:numRef>
              <c:f>Sheet1!$Y$2:$Y$39</c:f>
              <c:numCache>
                <c:formatCode>0.00</c:formatCode>
                <c:ptCount val="38"/>
                <c:pt idx="0">
                  <c:v>33.114624505928852</c:v>
                </c:pt>
                <c:pt idx="1">
                  <c:v>40.035555555555554</c:v>
                </c:pt>
                <c:pt idx="2">
                  <c:v>33.996047430830039</c:v>
                </c:pt>
                <c:pt idx="3">
                  <c:v>35.705357142857146</c:v>
                </c:pt>
                <c:pt idx="4">
                  <c:v>32.003831417624518</c:v>
                </c:pt>
                <c:pt idx="5">
                  <c:v>36.154545454545456</c:v>
                </c:pt>
                <c:pt idx="6">
                  <c:v>34.769874476987447</c:v>
                </c:pt>
                <c:pt idx="7">
                  <c:v>35.451882845188287</c:v>
                </c:pt>
                <c:pt idx="8">
                  <c:v>35.700460829493089</c:v>
                </c:pt>
                <c:pt idx="9">
                  <c:v>34.557093425605537</c:v>
                </c:pt>
                <c:pt idx="10">
                  <c:v>36.753731343283583</c:v>
                </c:pt>
                <c:pt idx="11">
                  <c:v>37.798206278026903</c:v>
                </c:pt>
                <c:pt idx="12">
                  <c:v>35.189655172413794</c:v>
                </c:pt>
                <c:pt idx="13">
                  <c:v>35.966861598440545</c:v>
                </c:pt>
                <c:pt idx="14">
                  <c:v>38.310756972111555</c:v>
                </c:pt>
                <c:pt idx="15">
                  <c:v>35.386740331491715</c:v>
                </c:pt>
                <c:pt idx="16">
                  <c:v>35.851153039832283</c:v>
                </c:pt>
                <c:pt idx="17">
                  <c:v>37.355691056910572</c:v>
                </c:pt>
                <c:pt idx="18">
                  <c:v>36.623300970873785</c:v>
                </c:pt>
                <c:pt idx="19">
                  <c:v>35.773930753564152</c:v>
                </c:pt>
                <c:pt idx="20">
                  <c:v>35.162100456621005</c:v>
                </c:pt>
                <c:pt idx="21">
                  <c:v>33.566739606126916</c:v>
                </c:pt>
                <c:pt idx="22">
                  <c:v>34.295218295218298</c:v>
                </c:pt>
                <c:pt idx="23">
                  <c:v>37.29820051413882</c:v>
                </c:pt>
                <c:pt idx="24">
                  <c:v>34.116740088105729</c:v>
                </c:pt>
                <c:pt idx="25">
                  <c:v>37.722222222222221</c:v>
                </c:pt>
                <c:pt idx="26">
                  <c:v>37.942307692307693</c:v>
                </c:pt>
                <c:pt idx="27">
                  <c:v>38.216216216216218</c:v>
                </c:pt>
                <c:pt idx="28">
                  <c:v>37.488687782805428</c:v>
                </c:pt>
                <c:pt idx="29">
                  <c:v>35.264775413711583</c:v>
                </c:pt>
                <c:pt idx="30">
                  <c:v>37.200000000000003</c:v>
                </c:pt>
                <c:pt idx="31">
                  <c:v>34.52722063037249</c:v>
                </c:pt>
                <c:pt idx="32">
                  <c:v>33.777202072538863</c:v>
                </c:pt>
                <c:pt idx="33">
                  <c:v>33.417098445595855</c:v>
                </c:pt>
                <c:pt idx="34">
                  <c:v>34.53</c:v>
                </c:pt>
                <c:pt idx="35">
                  <c:v>34.909999999999997</c:v>
                </c:pt>
                <c:pt idx="36">
                  <c:v>33.412371134020617</c:v>
                </c:pt>
                <c:pt idx="37">
                  <c:v>35.18684210526316</c:v>
                </c:pt>
              </c:numCache>
            </c:numRef>
          </c:val>
        </c:ser>
        <c:marker val="1"/>
        <c:axId val="99923456"/>
        <c:axId val="99924992"/>
      </c:lineChart>
      <c:catAx>
        <c:axId val="99923456"/>
        <c:scaling>
          <c:orientation val="minMax"/>
        </c:scaling>
        <c:axPos val="b"/>
        <c:tickLblPos val="nextTo"/>
        <c:crossAx val="99924992"/>
        <c:crosses val="autoZero"/>
        <c:auto val="1"/>
        <c:lblAlgn val="ctr"/>
        <c:lblOffset val="100"/>
        <c:tickLblSkip val="4"/>
        <c:tickMarkSkip val="4"/>
      </c:catAx>
      <c:valAx>
        <c:axId val="99924992"/>
        <c:scaling>
          <c:orientation val="minMax"/>
          <c:max val="42"/>
          <c:min val="30"/>
        </c:scaling>
        <c:axPos val="l"/>
        <c:majorGridlines/>
        <c:numFmt formatCode="0.00" sourceLinked="1"/>
        <c:tickLblPos val="nextTo"/>
        <c:crossAx val="9992345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Scores</a:t>
            </a:r>
            <a:r>
              <a:rPr lang="en-NZ" sz="1400" baseline="0"/>
              <a:t> over 250 as % of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Sheet1!$AG$2:$AG$39</c:f>
              <c:strCache>
                <c:ptCount val="38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  <c:pt idx="31">
                  <c:v>11/12</c:v>
                </c:pt>
                <c:pt idx="32">
                  <c:v>12/13</c:v>
                </c:pt>
                <c:pt idx="33">
                  <c:v>13/14</c:v>
                </c:pt>
                <c:pt idx="34">
                  <c:v>14/15</c:v>
                </c:pt>
                <c:pt idx="35">
                  <c:v>15/16</c:v>
                </c:pt>
                <c:pt idx="36">
                  <c:v>16/17</c:v>
                </c:pt>
                <c:pt idx="37">
                  <c:v>17/18</c:v>
                </c:pt>
              </c:strCache>
            </c:strRef>
          </c:cat>
          <c:val>
            <c:numRef>
              <c:f>Sheet1!$AH$2:$AH$39</c:f>
              <c:numCache>
                <c:formatCode>0.00%</c:formatCode>
                <c:ptCount val="38"/>
                <c:pt idx="0">
                  <c:v>3.3333333333333333E-2</c:v>
                </c:pt>
                <c:pt idx="1">
                  <c:v>9.375E-2</c:v>
                </c:pt>
                <c:pt idx="2">
                  <c:v>0.15625</c:v>
                </c:pt>
                <c:pt idx="3">
                  <c:v>0</c:v>
                </c:pt>
                <c:pt idx="4">
                  <c:v>3.2258064516129031E-2</c:v>
                </c:pt>
                <c:pt idx="5">
                  <c:v>3.5714285714285712E-2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6.8965517241379309E-2</c:v>
                </c:pt>
                <c:pt idx="9">
                  <c:v>0</c:v>
                </c:pt>
                <c:pt idx="10">
                  <c:v>8.3333333333333329E-2</c:v>
                </c:pt>
                <c:pt idx="11">
                  <c:v>6.6666666666666666E-2</c:v>
                </c:pt>
                <c:pt idx="12">
                  <c:v>2.7777777777777776E-2</c:v>
                </c:pt>
                <c:pt idx="13">
                  <c:v>4.5454545454545456E-2</c:v>
                </c:pt>
                <c:pt idx="14">
                  <c:v>0.13235294117647059</c:v>
                </c:pt>
                <c:pt idx="15">
                  <c:v>0.14705882352941177</c:v>
                </c:pt>
                <c:pt idx="16">
                  <c:v>0.140625</c:v>
                </c:pt>
                <c:pt idx="17">
                  <c:v>0.2878787878787879</c:v>
                </c:pt>
                <c:pt idx="18">
                  <c:v>8.8235294117647065E-2</c:v>
                </c:pt>
                <c:pt idx="19">
                  <c:v>0.140625</c:v>
                </c:pt>
                <c:pt idx="20">
                  <c:v>8.6206896551724144E-2</c:v>
                </c:pt>
                <c:pt idx="21">
                  <c:v>0.22033898305084745</c:v>
                </c:pt>
                <c:pt idx="22">
                  <c:v>0.11475409836065574</c:v>
                </c:pt>
                <c:pt idx="23">
                  <c:v>0.21153846153846154</c:v>
                </c:pt>
                <c:pt idx="24">
                  <c:v>0.26315789473684209</c:v>
                </c:pt>
                <c:pt idx="25">
                  <c:v>0.37931034482758619</c:v>
                </c:pt>
                <c:pt idx="26">
                  <c:v>0.20689655172413793</c:v>
                </c:pt>
                <c:pt idx="27">
                  <c:v>0.20689655172413793</c:v>
                </c:pt>
                <c:pt idx="28">
                  <c:v>0.36666666666666664</c:v>
                </c:pt>
                <c:pt idx="29">
                  <c:v>0.5</c:v>
                </c:pt>
                <c:pt idx="30">
                  <c:v>0.51019999999999999</c:v>
                </c:pt>
                <c:pt idx="31">
                  <c:v>0.45652173913043476</c:v>
                </c:pt>
                <c:pt idx="32">
                  <c:v>0.56000000000000005</c:v>
                </c:pt>
                <c:pt idx="33">
                  <c:v>0.3</c:v>
                </c:pt>
                <c:pt idx="34">
                  <c:v>0.53849999999999998</c:v>
                </c:pt>
                <c:pt idx="35">
                  <c:v>0.76590000000000003</c:v>
                </c:pt>
                <c:pt idx="36">
                  <c:v>0.64</c:v>
                </c:pt>
                <c:pt idx="37">
                  <c:v>0.71419999999999995</c:v>
                </c:pt>
              </c:numCache>
            </c:numRef>
          </c:val>
        </c:ser>
        <c:marker val="1"/>
        <c:axId val="99564544"/>
        <c:axId val="99578624"/>
      </c:lineChart>
      <c:catAx>
        <c:axId val="99564544"/>
        <c:scaling>
          <c:orientation val="minMax"/>
        </c:scaling>
        <c:axPos val="b"/>
        <c:tickLblPos val="nextTo"/>
        <c:crossAx val="99578624"/>
        <c:crosses val="autoZero"/>
        <c:auto val="1"/>
        <c:lblAlgn val="ctr"/>
        <c:lblOffset val="100"/>
        <c:tickLblSkip val="4"/>
        <c:tickMarkSkip val="4"/>
      </c:catAx>
      <c:valAx>
        <c:axId val="99578624"/>
        <c:scaling>
          <c:orientation val="minMax"/>
          <c:max val="0.8"/>
          <c:min val="0"/>
        </c:scaling>
        <c:axPos val="l"/>
        <c:majorGridlines/>
        <c:numFmt formatCode="0.00%" sourceLinked="1"/>
        <c:tickLblPos val="nextTo"/>
        <c:crossAx val="9956454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Runs</a:t>
            </a:r>
            <a:r>
              <a:rPr lang="en-NZ" sz="1400" baseline="0"/>
              <a:t> per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C00000"/>
              </a:solidFill>
            </c:spPr>
          </c:marker>
          <c:cat>
            <c:strRef>
              <c:f>Sheet1!$AA$2:$AA$32</c:f>
              <c:strCache>
                <c:ptCount val="31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</c:strCache>
            </c:strRef>
          </c:cat>
          <c:val>
            <c:numRef>
              <c:f>Sheet1!$AB$2:$AB$32</c:f>
              <c:numCache>
                <c:formatCode>0</c:formatCode>
                <c:ptCount val="31"/>
                <c:pt idx="0">
                  <c:v>187.36666666666667</c:v>
                </c:pt>
                <c:pt idx="1">
                  <c:v>190.1875</c:v>
                </c:pt>
                <c:pt idx="2">
                  <c:v>198.71875</c:v>
                </c:pt>
                <c:pt idx="3">
                  <c:v>152.78125</c:v>
                </c:pt>
                <c:pt idx="4">
                  <c:v>167.70967741935485</c:v>
                </c:pt>
                <c:pt idx="5">
                  <c:v>170.14285714285714</c:v>
                </c:pt>
                <c:pt idx="6">
                  <c:v>168.56666666666666</c:v>
                </c:pt>
                <c:pt idx="7">
                  <c:v>174.8</c:v>
                </c:pt>
                <c:pt idx="8">
                  <c:v>160.93103448275863</c:v>
                </c:pt>
                <c:pt idx="9">
                  <c:v>167.13888888888889</c:v>
                </c:pt>
                <c:pt idx="10">
                  <c:v>189.58333333333334</c:v>
                </c:pt>
                <c:pt idx="11">
                  <c:v>186.7</c:v>
                </c:pt>
                <c:pt idx="12">
                  <c:v>176.30555555555554</c:v>
                </c:pt>
                <c:pt idx="13">
                  <c:v>181.24242424242425</c:v>
                </c:pt>
                <c:pt idx="14">
                  <c:v>198.9264705882353</c:v>
                </c:pt>
                <c:pt idx="15">
                  <c:v>200.5735294117647</c:v>
                </c:pt>
                <c:pt idx="16">
                  <c:v>198.671875</c:v>
                </c:pt>
                <c:pt idx="17">
                  <c:v>212.18181818181819</c:v>
                </c:pt>
                <c:pt idx="18">
                  <c:v>203.27941176470588</c:v>
                </c:pt>
                <c:pt idx="19">
                  <c:v>196.53125</c:v>
                </c:pt>
                <c:pt idx="20">
                  <c:v>188.5344827586207</c:v>
                </c:pt>
                <c:pt idx="21">
                  <c:v>191.13559322033899</c:v>
                </c:pt>
                <c:pt idx="22">
                  <c:v>192.21311475409837</c:v>
                </c:pt>
                <c:pt idx="23">
                  <c:v>219.51923076923077</c:v>
                </c:pt>
                <c:pt idx="24">
                  <c:v>208.7017543859649</c:v>
                </c:pt>
                <c:pt idx="25">
                  <c:v>210.4655172413793</c:v>
                </c:pt>
                <c:pt idx="26">
                  <c:v>222.62068965517241</c:v>
                </c:pt>
                <c:pt idx="27">
                  <c:v>253.32758620689654</c:v>
                </c:pt>
                <c:pt idx="28">
                  <c:v>229.23333333333332</c:v>
                </c:pt>
                <c:pt idx="29">
                  <c:v>241.30357142857142</c:v>
                </c:pt>
                <c:pt idx="30">
                  <c:v>254</c:v>
                </c:pt>
              </c:numCache>
            </c:numRef>
          </c:val>
        </c:ser>
        <c:marker val="1"/>
        <c:axId val="99582336"/>
        <c:axId val="99592064"/>
      </c:lineChart>
      <c:catAx>
        <c:axId val="99582336"/>
        <c:scaling>
          <c:orientation val="minMax"/>
        </c:scaling>
        <c:axPos val="b"/>
        <c:tickLblPos val="nextTo"/>
        <c:crossAx val="99592064"/>
        <c:crosses val="autoZero"/>
        <c:auto val="1"/>
        <c:lblAlgn val="ctr"/>
        <c:lblOffset val="100"/>
        <c:tickLblSkip val="4"/>
        <c:tickMarkSkip val="4"/>
      </c:catAx>
      <c:valAx>
        <c:axId val="99592064"/>
        <c:scaling>
          <c:orientation val="minMax"/>
          <c:max val="270"/>
          <c:min val="150"/>
        </c:scaling>
        <c:axPos val="l"/>
        <c:majorGridlines/>
        <c:numFmt formatCode="0" sourceLinked="1"/>
        <c:tickLblPos val="nextTo"/>
        <c:crossAx val="99582336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>
                <a:latin typeface="+mn-lt"/>
              </a:rPr>
              <a:t>Scores</a:t>
            </a:r>
            <a:r>
              <a:rPr lang="en-NZ" sz="1400" baseline="0">
                <a:latin typeface="+mn-lt"/>
              </a:rPr>
              <a:t> over 200 as % of innings</a:t>
            </a:r>
            <a:endParaRPr lang="en-NZ" sz="1400">
              <a:latin typeface="+mn-lt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Sheet1!$AD$2:$AD$39</c:f>
              <c:strCache>
                <c:ptCount val="38"/>
                <c:pt idx="0">
                  <c:v>80/81</c:v>
                </c:pt>
                <c:pt idx="1">
                  <c:v>81/82</c:v>
                </c:pt>
                <c:pt idx="2">
                  <c:v>82/83</c:v>
                </c:pt>
                <c:pt idx="3">
                  <c:v>83/84</c:v>
                </c:pt>
                <c:pt idx="4">
                  <c:v>84/85</c:v>
                </c:pt>
                <c:pt idx="5">
                  <c:v>85/86</c:v>
                </c:pt>
                <c:pt idx="6">
                  <c:v>86/87</c:v>
                </c:pt>
                <c:pt idx="7">
                  <c:v>87/88</c:v>
                </c:pt>
                <c:pt idx="8">
                  <c:v>88/89</c:v>
                </c:pt>
                <c:pt idx="9">
                  <c:v>89/90</c:v>
                </c:pt>
                <c:pt idx="10">
                  <c:v>90/91</c:v>
                </c:pt>
                <c:pt idx="11">
                  <c:v>91/92</c:v>
                </c:pt>
                <c:pt idx="12">
                  <c:v>92/93</c:v>
                </c:pt>
                <c:pt idx="13">
                  <c:v>93/94</c:v>
                </c:pt>
                <c:pt idx="14">
                  <c:v>94/95</c:v>
                </c:pt>
                <c:pt idx="15">
                  <c:v>95/96</c:v>
                </c:pt>
                <c:pt idx="16">
                  <c:v>96/97</c:v>
                </c:pt>
                <c:pt idx="17">
                  <c:v>97/98</c:v>
                </c:pt>
                <c:pt idx="18">
                  <c:v>98/99</c:v>
                </c:pt>
                <c:pt idx="19">
                  <c:v>99/00</c:v>
                </c:pt>
                <c:pt idx="20">
                  <c:v>00/01</c:v>
                </c:pt>
                <c:pt idx="21">
                  <c:v>01/02</c:v>
                </c:pt>
                <c:pt idx="22">
                  <c:v>02/03</c:v>
                </c:pt>
                <c:pt idx="23">
                  <c:v>03/04</c:v>
                </c:pt>
                <c:pt idx="24">
                  <c:v>04/05</c:v>
                </c:pt>
                <c:pt idx="25">
                  <c:v>05/06</c:v>
                </c:pt>
                <c:pt idx="26">
                  <c:v>06/07</c:v>
                </c:pt>
                <c:pt idx="27">
                  <c:v>07/08</c:v>
                </c:pt>
                <c:pt idx="28">
                  <c:v>08/09</c:v>
                </c:pt>
                <c:pt idx="29">
                  <c:v>09/10</c:v>
                </c:pt>
                <c:pt idx="30">
                  <c:v>10/11</c:v>
                </c:pt>
                <c:pt idx="31">
                  <c:v>11/12</c:v>
                </c:pt>
                <c:pt idx="32">
                  <c:v>12/13</c:v>
                </c:pt>
                <c:pt idx="33">
                  <c:v>13/14</c:v>
                </c:pt>
                <c:pt idx="34">
                  <c:v>14/15</c:v>
                </c:pt>
                <c:pt idx="35">
                  <c:v>15/16</c:v>
                </c:pt>
                <c:pt idx="36">
                  <c:v>16/17</c:v>
                </c:pt>
                <c:pt idx="37">
                  <c:v>17/18</c:v>
                </c:pt>
              </c:strCache>
            </c:strRef>
          </c:cat>
          <c:val>
            <c:numRef>
              <c:f>Sheet1!$AE$2:$AE$39</c:f>
              <c:numCache>
                <c:formatCode>0.00%</c:formatCode>
                <c:ptCount val="38"/>
                <c:pt idx="0">
                  <c:v>0.4</c:v>
                </c:pt>
                <c:pt idx="1">
                  <c:v>0.375</c:v>
                </c:pt>
                <c:pt idx="2">
                  <c:v>0.59375</c:v>
                </c:pt>
                <c:pt idx="3">
                  <c:v>0.125</c:v>
                </c:pt>
                <c:pt idx="4">
                  <c:v>0.25806451612903225</c:v>
                </c:pt>
                <c:pt idx="5">
                  <c:v>0.25</c:v>
                </c:pt>
                <c:pt idx="6">
                  <c:v>0.16666666666666666</c:v>
                </c:pt>
                <c:pt idx="7">
                  <c:v>0.23333333333333334</c:v>
                </c:pt>
                <c:pt idx="8">
                  <c:v>0.17241379310344829</c:v>
                </c:pt>
                <c:pt idx="9">
                  <c:v>0.19444444444444445</c:v>
                </c:pt>
                <c:pt idx="10">
                  <c:v>0.3888888888888889</c:v>
                </c:pt>
                <c:pt idx="11">
                  <c:v>0.46666666666666667</c:v>
                </c:pt>
                <c:pt idx="12">
                  <c:v>0.27777777777777779</c:v>
                </c:pt>
                <c:pt idx="13">
                  <c:v>0.34848484848484851</c:v>
                </c:pt>
                <c:pt idx="14">
                  <c:v>0.52941176470588236</c:v>
                </c:pt>
                <c:pt idx="15">
                  <c:v>0.61764705882352944</c:v>
                </c:pt>
                <c:pt idx="16">
                  <c:v>0.578125</c:v>
                </c:pt>
                <c:pt idx="17">
                  <c:v>0.60606060606060608</c:v>
                </c:pt>
                <c:pt idx="18">
                  <c:v>0.54411764705882348</c:v>
                </c:pt>
                <c:pt idx="19">
                  <c:v>0.5</c:v>
                </c:pt>
                <c:pt idx="20">
                  <c:v>0.41379310344827586</c:v>
                </c:pt>
                <c:pt idx="21">
                  <c:v>0.47457627118644069</c:v>
                </c:pt>
                <c:pt idx="22">
                  <c:v>0.44262295081967212</c:v>
                </c:pt>
                <c:pt idx="23">
                  <c:v>0.69230769230769229</c:v>
                </c:pt>
                <c:pt idx="24">
                  <c:v>0.59649122807017541</c:v>
                </c:pt>
                <c:pt idx="25">
                  <c:v>0.67241379310344829</c:v>
                </c:pt>
                <c:pt idx="26">
                  <c:v>0.86206896551724133</c:v>
                </c:pt>
                <c:pt idx="27">
                  <c:v>0.87931034482758619</c:v>
                </c:pt>
                <c:pt idx="28">
                  <c:v>0.73333333333333328</c:v>
                </c:pt>
                <c:pt idx="29">
                  <c:v>0.8035714285714286</c:v>
                </c:pt>
                <c:pt idx="30">
                  <c:v>0.91839999999999999</c:v>
                </c:pt>
                <c:pt idx="31">
                  <c:v>0.71739130434782605</c:v>
                </c:pt>
                <c:pt idx="32">
                  <c:v>0.7</c:v>
                </c:pt>
                <c:pt idx="33">
                  <c:v>0.66</c:v>
                </c:pt>
                <c:pt idx="34">
                  <c:v>0.84615384615384615</c:v>
                </c:pt>
                <c:pt idx="35">
                  <c:v>0.78723404255319152</c:v>
                </c:pt>
                <c:pt idx="36">
                  <c:v>0.88</c:v>
                </c:pt>
                <c:pt idx="37">
                  <c:v>0.89795918367346939</c:v>
                </c:pt>
              </c:numCache>
            </c:numRef>
          </c:val>
        </c:ser>
        <c:marker val="1"/>
        <c:axId val="108557824"/>
        <c:axId val="108559360"/>
      </c:lineChart>
      <c:catAx>
        <c:axId val="108557824"/>
        <c:scaling>
          <c:orientation val="minMax"/>
        </c:scaling>
        <c:axPos val="b"/>
        <c:tickLblPos val="nextTo"/>
        <c:crossAx val="108559360"/>
        <c:crosses val="autoZero"/>
        <c:auto val="1"/>
        <c:lblAlgn val="ctr"/>
        <c:lblOffset val="100"/>
        <c:tickLblSkip val="4"/>
        <c:tickMarkSkip val="4"/>
      </c:catAx>
      <c:valAx>
        <c:axId val="108559360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10855782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0</xdr:rowOff>
    </xdr:from>
    <xdr:to>
      <xdr:col>10</xdr:col>
      <xdr:colOff>82550</xdr:colOff>
      <xdr:row>63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19050</xdr:rowOff>
    </xdr:from>
    <xdr:to>
      <xdr:col>10</xdr:col>
      <xdr:colOff>50800</xdr:colOff>
      <xdr:row>81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46</xdr:row>
      <xdr:rowOff>152400</xdr:rowOff>
    </xdr:from>
    <xdr:to>
      <xdr:col>20</xdr:col>
      <xdr:colOff>539750</xdr:colOff>
      <xdr:row>63</xdr:row>
      <xdr:rowOff>88900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65</xdr:row>
      <xdr:rowOff>12700</xdr:rowOff>
    </xdr:from>
    <xdr:to>
      <xdr:col>20</xdr:col>
      <xdr:colOff>539750</xdr:colOff>
      <xdr:row>81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21</xdr:col>
      <xdr:colOff>34925</xdr:colOff>
      <xdr:row>99</xdr:row>
      <xdr:rowOff>155575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65</xdr:row>
      <xdr:rowOff>0</xdr:rowOff>
    </xdr:from>
    <xdr:to>
      <xdr:col>32</xdr:col>
      <xdr:colOff>546100</xdr:colOff>
      <xdr:row>81</xdr:row>
      <xdr:rowOff>101600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4"/>
  <sheetViews>
    <sheetView tabSelected="1" topLeftCell="A19" workbookViewId="0">
      <selection activeCell="E31" sqref="D31:E31"/>
    </sheetView>
  </sheetViews>
  <sheetFormatPr defaultRowHeight="13"/>
  <cols>
    <col min="13" max="13" width="9.3984375" bestFit="1" customWidth="1"/>
    <col min="17" max="17" width="1.3984375" customWidth="1"/>
    <col min="18" max="18" width="7.09765625" customWidth="1"/>
    <col min="20" max="20" width="5.3984375" customWidth="1"/>
    <col min="23" max="23" width="3.69921875" customWidth="1"/>
    <col min="26" max="26" width="4.296875" customWidth="1"/>
    <col min="29" max="29" width="4" customWidth="1"/>
    <col min="30" max="30" width="7" customWidth="1"/>
    <col min="32" max="32" width="4.09765625" customWidth="1"/>
    <col min="34" max="34" width="9.09765625" bestFit="1" customWidth="1"/>
  </cols>
  <sheetData>
    <row r="1" spans="1:34">
      <c r="A1" s="4" t="s">
        <v>0</v>
      </c>
      <c r="B1" s="4" t="s">
        <v>36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87</v>
      </c>
      <c r="H1" s="5" t="s">
        <v>86</v>
      </c>
      <c r="I1" s="5"/>
      <c r="J1" s="7" t="s">
        <v>37</v>
      </c>
      <c r="K1" s="7" t="s">
        <v>38</v>
      </c>
      <c r="L1" s="7" t="s">
        <v>39</v>
      </c>
      <c r="M1" s="13">
        <v>2</v>
      </c>
      <c r="N1" s="13">
        <v>2.5</v>
      </c>
      <c r="O1" s="14" t="s">
        <v>43</v>
      </c>
      <c r="R1" t="s">
        <v>0</v>
      </c>
      <c r="S1" t="s">
        <v>44</v>
      </c>
      <c r="V1" t="s">
        <v>40</v>
      </c>
      <c r="Y1" t="s">
        <v>41</v>
      </c>
      <c r="AB1" t="s">
        <v>42</v>
      </c>
      <c r="AE1" s="8">
        <v>2</v>
      </c>
      <c r="AG1" s="8">
        <v>2.5</v>
      </c>
    </row>
    <row r="2" spans="1:34">
      <c r="A2" s="1" t="s">
        <v>5</v>
      </c>
      <c r="B2" s="2">
        <v>30</v>
      </c>
      <c r="C2" s="2">
        <v>5621</v>
      </c>
      <c r="D2" s="2">
        <v>253</v>
      </c>
      <c r="E2" s="2">
        <v>8378</v>
      </c>
      <c r="F2" s="3">
        <v>67.092384817378843</v>
      </c>
      <c r="G2" s="11">
        <v>12</v>
      </c>
      <c r="H2" s="2">
        <v>1</v>
      </c>
      <c r="I2" s="2"/>
      <c r="J2" s="3">
        <f>C2/D2</f>
        <v>22.217391304347824</v>
      </c>
      <c r="K2" s="3">
        <f>E2/D2</f>
        <v>33.114624505928852</v>
      </c>
      <c r="L2" s="11">
        <f>C2/B2</f>
        <v>187.36666666666667</v>
      </c>
      <c r="M2" s="9">
        <f t="shared" ref="M2:M23" si="0">(P2/B2)*1</f>
        <v>0</v>
      </c>
      <c r="N2" s="9">
        <f>(H2/B2)*1</f>
        <v>3.3333333333333333E-2</v>
      </c>
      <c r="O2" s="3">
        <f>C2/(E2/6)</f>
        <v>4.0255430890427313</v>
      </c>
      <c r="P2" s="38"/>
      <c r="R2" s="1" t="s">
        <v>45</v>
      </c>
      <c r="S2" s="3">
        <v>4.0255430890427313</v>
      </c>
      <c r="U2" s="1" t="s">
        <v>45</v>
      </c>
      <c r="V2" s="3">
        <v>22.217391304347824</v>
      </c>
      <c r="X2" s="1" t="s">
        <v>45</v>
      </c>
      <c r="Y2" s="3">
        <v>33.114624505928852</v>
      </c>
      <c r="AA2" s="1" t="s">
        <v>45</v>
      </c>
      <c r="AB2" s="11">
        <v>187.36666666666667</v>
      </c>
      <c r="AD2" s="1" t="s">
        <v>45</v>
      </c>
      <c r="AE2" s="9">
        <v>0.4</v>
      </c>
      <c r="AG2" s="1" t="s">
        <v>45</v>
      </c>
      <c r="AH2" s="9">
        <v>3.3333333333333333E-2</v>
      </c>
    </row>
    <row r="3" spans="1:34">
      <c r="A3" s="1" t="s">
        <v>6</v>
      </c>
      <c r="B3" s="2">
        <v>32</v>
      </c>
      <c r="C3" s="2">
        <v>6086</v>
      </c>
      <c r="D3" s="2">
        <v>225</v>
      </c>
      <c r="E3" s="2">
        <v>9008</v>
      </c>
      <c r="F3" s="3">
        <v>67.56216696269982</v>
      </c>
      <c r="G3" s="11">
        <v>12</v>
      </c>
      <c r="H3" s="2">
        <v>3</v>
      </c>
      <c r="I3" s="2"/>
      <c r="J3" s="3">
        <f t="shared" ref="J3:J41" si="1">C3/D3</f>
        <v>27.048888888888889</v>
      </c>
      <c r="K3" s="3">
        <f t="shared" ref="K3:K41" si="2">E3/D3</f>
        <v>40.035555555555554</v>
      </c>
      <c r="L3" s="11">
        <f t="shared" ref="L3:L41" si="3">C3/B3</f>
        <v>190.1875</v>
      </c>
      <c r="M3" s="9">
        <f t="shared" si="0"/>
        <v>0</v>
      </c>
      <c r="N3" s="9">
        <f t="shared" ref="N3:N41" si="4">(H3/B3)*1</f>
        <v>9.375E-2</v>
      </c>
      <c r="O3" s="3">
        <f t="shared" ref="O3:O41" si="5">C3/(E3/6)</f>
        <v>4.0537300177619899</v>
      </c>
      <c r="P3" s="38"/>
      <c r="R3" s="1" t="s">
        <v>46</v>
      </c>
      <c r="S3" s="3">
        <v>4.0537300177619899</v>
      </c>
      <c r="U3" s="1" t="s">
        <v>46</v>
      </c>
      <c r="V3" s="3">
        <v>27.048888888888889</v>
      </c>
      <c r="X3" s="1" t="s">
        <v>46</v>
      </c>
      <c r="Y3" s="3">
        <v>40.035555555555554</v>
      </c>
      <c r="AA3" s="1" t="s">
        <v>46</v>
      </c>
      <c r="AB3" s="11">
        <v>190.1875</v>
      </c>
      <c r="AD3" s="1" t="s">
        <v>46</v>
      </c>
      <c r="AE3" s="9">
        <v>0.375</v>
      </c>
      <c r="AG3" s="1" t="s">
        <v>46</v>
      </c>
      <c r="AH3" s="9">
        <v>9.375E-2</v>
      </c>
    </row>
    <row r="4" spans="1:34">
      <c r="A4" s="1" t="s">
        <v>7</v>
      </c>
      <c r="B4" s="2">
        <v>32</v>
      </c>
      <c r="C4" s="2">
        <v>6359</v>
      </c>
      <c r="D4" s="2">
        <v>253</v>
      </c>
      <c r="E4" s="2">
        <v>8601</v>
      </c>
      <c r="F4" s="3">
        <v>73.933263574003021</v>
      </c>
      <c r="G4" s="11">
        <v>19</v>
      </c>
      <c r="H4" s="2">
        <v>5</v>
      </c>
      <c r="I4" s="2"/>
      <c r="J4" s="3">
        <f t="shared" si="1"/>
        <v>25.134387351778656</v>
      </c>
      <c r="K4" s="3">
        <f t="shared" si="2"/>
        <v>33.996047430830039</v>
      </c>
      <c r="L4" s="11">
        <f t="shared" si="3"/>
        <v>198.71875</v>
      </c>
      <c r="M4" s="9">
        <f t="shared" si="0"/>
        <v>0</v>
      </c>
      <c r="N4" s="9">
        <f t="shared" si="4"/>
        <v>0.15625</v>
      </c>
      <c r="O4" s="3">
        <f t="shared" si="5"/>
        <v>4.4359958144401812</v>
      </c>
      <c r="P4" s="38"/>
      <c r="R4" s="1" t="s">
        <v>47</v>
      </c>
      <c r="S4" s="3">
        <v>4.4359958144401812</v>
      </c>
      <c r="U4" s="1" t="s">
        <v>47</v>
      </c>
      <c r="V4" s="3">
        <v>25.134387351778656</v>
      </c>
      <c r="X4" s="1" t="s">
        <v>47</v>
      </c>
      <c r="Y4" s="3">
        <v>33.996047430830039</v>
      </c>
      <c r="AA4" s="1" t="s">
        <v>47</v>
      </c>
      <c r="AB4" s="11">
        <v>198.71875</v>
      </c>
      <c r="AD4" s="1" t="s">
        <v>47</v>
      </c>
      <c r="AE4" s="9">
        <v>0.59375</v>
      </c>
      <c r="AG4" s="1" t="s">
        <v>47</v>
      </c>
      <c r="AH4" s="9">
        <v>0.15625</v>
      </c>
    </row>
    <row r="5" spans="1:34">
      <c r="A5" s="1" t="s">
        <v>8</v>
      </c>
      <c r="B5" s="2">
        <v>32</v>
      </c>
      <c r="C5" s="2">
        <v>4889</v>
      </c>
      <c r="D5" s="2">
        <v>224</v>
      </c>
      <c r="E5" s="2">
        <v>7998</v>
      </c>
      <c r="F5" s="3">
        <v>61.127781945486369</v>
      </c>
      <c r="G5" s="11">
        <v>4</v>
      </c>
      <c r="H5" s="2">
        <v>0</v>
      </c>
      <c r="I5" s="2"/>
      <c r="J5" s="3">
        <f t="shared" si="1"/>
        <v>21.825892857142858</v>
      </c>
      <c r="K5" s="3">
        <f t="shared" si="2"/>
        <v>35.705357142857146</v>
      </c>
      <c r="L5" s="11">
        <f t="shared" si="3"/>
        <v>152.78125</v>
      </c>
      <c r="M5" s="9">
        <f t="shared" si="0"/>
        <v>0</v>
      </c>
      <c r="N5" s="9">
        <f t="shared" si="4"/>
        <v>0</v>
      </c>
      <c r="O5" s="3">
        <f t="shared" si="5"/>
        <v>3.6676669167291824</v>
      </c>
      <c r="P5" s="38"/>
      <c r="R5" s="1" t="s">
        <v>48</v>
      </c>
      <c r="S5" s="3">
        <v>3.6676669167291824</v>
      </c>
      <c r="U5" s="1" t="s">
        <v>48</v>
      </c>
      <c r="V5" s="3">
        <v>21.825892857142858</v>
      </c>
      <c r="X5" s="1" t="s">
        <v>48</v>
      </c>
      <c r="Y5" s="3">
        <v>35.705357142857146</v>
      </c>
      <c r="AA5" s="1" t="s">
        <v>48</v>
      </c>
      <c r="AB5" s="11">
        <v>152.78125</v>
      </c>
      <c r="AD5" s="1" t="s">
        <v>48</v>
      </c>
      <c r="AE5" s="9">
        <v>0.125</v>
      </c>
      <c r="AG5" s="1" t="s">
        <v>48</v>
      </c>
      <c r="AH5" s="9">
        <v>0</v>
      </c>
    </row>
    <row r="6" spans="1:34">
      <c r="A6" s="1" t="s">
        <v>9</v>
      </c>
      <c r="B6" s="2">
        <v>31</v>
      </c>
      <c r="C6" s="2">
        <v>5199</v>
      </c>
      <c r="D6" s="2">
        <v>261</v>
      </c>
      <c r="E6" s="2">
        <v>8353</v>
      </c>
      <c r="F6" s="3">
        <v>62.241110978091704</v>
      </c>
      <c r="G6" s="11">
        <v>8</v>
      </c>
      <c r="H6" s="2">
        <v>1</v>
      </c>
      <c r="I6" s="2"/>
      <c r="J6" s="3">
        <f t="shared" si="1"/>
        <v>19.919540229885058</v>
      </c>
      <c r="K6" s="3">
        <f t="shared" si="2"/>
        <v>32.003831417624518</v>
      </c>
      <c r="L6" s="11">
        <f t="shared" si="3"/>
        <v>167.70967741935485</v>
      </c>
      <c r="M6" s="9">
        <f t="shared" si="0"/>
        <v>0</v>
      </c>
      <c r="N6" s="9">
        <f t="shared" si="4"/>
        <v>3.2258064516129031E-2</v>
      </c>
      <c r="O6" s="3">
        <f t="shared" si="5"/>
        <v>3.734466658685502</v>
      </c>
      <c r="P6" s="38"/>
      <c r="R6" s="1" t="s">
        <v>49</v>
      </c>
      <c r="S6" s="3">
        <v>3.734466658685502</v>
      </c>
      <c r="U6" s="1" t="s">
        <v>49</v>
      </c>
      <c r="V6" s="3">
        <v>19.919540229885058</v>
      </c>
      <c r="X6" s="1" t="s">
        <v>49</v>
      </c>
      <c r="Y6" s="3">
        <v>32.003831417624518</v>
      </c>
      <c r="AA6" s="1" t="s">
        <v>49</v>
      </c>
      <c r="AB6" s="11">
        <v>167.70967741935485</v>
      </c>
      <c r="AD6" s="1" t="s">
        <v>49</v>
      </c>
      <c r="AE6" s="9">
        <v>0.25806451612903225</v>
      </c>
      <c r="AG6" s="1" t="s">
        <v>49</v>
      </c>
      <c r="AH6" s="9">
        <v>3.2258064516129031E-2</v>
      </c>
    </row>
    <row r="7" spans="1:34">
      <c r="A7" s="1" t="s">
        <v>10</v>
      </c>
      <c r="B7" s="2">
        <v>28</v>
      </c>
      <c r="C7" s="2">
        <v>4764</v>
      </c>
      <c r="D7" s="2">
        <v>220</v>
      </c>
      <c r="E7" s="2">
        <v>7954</v>
      </c>
      <c r="F7" s="3">
        <v>59.894392758360567</v>
      </c>
      <c r="G7" s="11">
        <v>7</v>
      </c>
      <c r="H7" s="2">
        <v>1</v>
      </c>
      <c r="I7" s="2"/>
      <c r="J7" s="3">
        <f t="shared" si="1"/>
        <v>21.654545454545456</v>
      </c>
      <c r="K7" s="3">
        <f t="shared" si="2"/>
        <v>36.154545454545456</v>
      </c>
      <c r="L7" s="11">
        <f t="shared" si="3"/>
        <v>170.14285714285714</v>
      </c>
      <c r="M7" s="9">
        <f t="shared" si="0"/>
        <v>0</v>
      </c>
      <c r="N7" s="9">
        <f t="shared" si="4"/>
        <v>3.5714285714285712E-2</v>
      </c>
      <c r="O7" s="3">
        <f t="shared" si="5"/>
        <v>3.5936635655016342</v>
      </c>
      <c r="P7" s="38"/>
      <c r="R7" s="1" t="s">
        <v>50</v>
      </c>
      <c r="S7" s="3">
        <v>3.5936635655016342</v>
      </c>
      <c r="U7" s="1" t="s">
        <v>50</v>
      </c>
      <c r="V7" s="3">
        <v>21.654545454545456</v>
      </c>
      <c r="X7" s="1" t="s">
        <v>50</v>
      </c>
      <c r="Y7" s="3">
        <v>36.154545454545456</v>
      </c>
      <c r="AA7" s="1" t="s">
        <v>50</v>
      </c>
      <c r="AB7" s="11">
        <v>170.14285714285714</v>
      </c>
      <c r="AD7" s="1" t="s">
        <v>50</v>
      </c>
      <c r="AE7" s="9">
        <v>0.25</v>
      </c>
      <c r="AG7" s="1" t="s">
        <v>50</v>
      </c>
      <c r="AH7" s="9">
        <v>3.5714285714285712E-2</v>
      </c>
    </row>
    <row r="8" spans="1:34">
      <c r="A8" s="1" t="s">
        <v>11</v>
      </c>
      <c r="B8" s="2">
        <v>30</v>
      </c>
      <c r="C8" s="2">
        <v>5057</v>
      </c>
      <c r="D8" s="2">
        <v>239</v>
      </c>
      <c r="E8" s="2">
        <v>8310</v>
      </c>
      <c r="F8" s="3">
        <v>60.854392298435627</v>
      </c>
      <c r="G8" s="11">
        <v>5</v>
      </c>
      <c r="H8" s="2">
        <v>1</v>
      </c>
      <c r="I8" s="2"/>
      <c r="J8" s="3">
        <f t="shared" si="1"/>
        <v>21.15899581589958</v>
      </c>
      <c r="K8" s="3">
        <f t="shared" si="2"/>
        <v>34.769874476987447</v>
      </c>
      <c r="L8" s="11">
        <f t="shared" si="3"/>
        <v>168.56666666666666</v>
      </c>
      <c r="M8" s="9">
        <f t="shared" si="0"/>
        <v>0</v>
      </c>
      <c r="N8" s="9">
        <f t="shared" si="4"/>
        <v>3.3333333333333333E-2</v>
      </c>
      <c r="O8" s="3">
        <f t="shared" si="5"/>
        <v>3.6512635379061371</v>
      </c>
      <c r="P8" s="38"/>
      <c r="R8" s="1" t="s">
        <v>51</v>
      </c>
      <c r="S8" s="3">
        <v>3.6512635379061371</v>
      </c>
      <c r="U8" s="1" t="s">
        <v>51</v>
      </c>
      <c r="V8" s="3">
        <v>21.15899581589958</v>
      </c>
      <c r="X8" s="1" t="s">
        <v>51</v>
      </c>
      <c r="Y8" s="3">
        <v>34.769874476987447</v>
      </c>
      <c r="AA8" s="1" t="s">
        <v>51</v>
      </c>
      <c r="AB8" s="11">
        <v>168.56666666666666</v>
      </c>
      <c r="AD8" s="1" t="s">
        <v>51</v>
      </c>
      <c r="AE8" s="9">
        <v>0.16666666666666666</v>
      </c>
      <c r="AG8" s="1" t="s">
        <v>51</v>
      </c>
      <c r="AH8" s="9">
        <v>3.3333333333333333E-2</v>
      </c>
    </row>
    <row r="9" spans="1:34">
      <c r="A9" s="1" t="s">
        <v>12</v>
      </c>
      <c r="B9" s="2">
        <v>30</v>
      </c>
      <c r="C9" s="2">
        <v>5244</v>
      </c>
      <c r="D9" s="2">
        <v>239</v>
      </c>
      <c r="E9" s="2">
        <v>8473</v>
      </c>
      <c r="F9" s="3">
        <v>61.890711672371062</v>
      </c>
      <c r="G9" s="11">
        <v>7</v>
      </c>
      <c r="H9" s="2">
        <v>1</v>
      </c>
      <c r="I9" s="2"/>
      <c r="J9" s="3">
        <f t="shared" si="1"/>
        <v>21.94142259414226</v>
      </c>
      <c r="K9" s="3">
        <f t="shared" si="2"/>
        <v>35.451882845188287</v>
      </c>
      <c r="L9" s="11">
        <f t="shared" si="3"/>
        <v>174.8</v>
      </c>
      <c r="M9" s="9">
        <f t="shared" si="0"/>
        <v>0</v>
      </c>
      <c r="N9" s="9">
        <f t="shared" si="4"/>
        <v>3.3333333333333333E-2</v>
      </c>
      <c r="O9" s="3">
        <f t="shared" si="5"/>
        <v>3.7134427003422634</v>
      </c>
      <c r="P9" s="38"/>
      <c r="R9" s="1" t="s">
        <v>52</v>
      </c>
      <c r="S9" s="3">
        <v>3.7134427003422634</v>
      </c>
      <c r="U9" s="1" t="s">
        <v>52</v>
      </c>
      <c r="V9" s="3">
        <v>21.94142259414226</v>
      </c>
      <c r="X9" s="1" t="s">
        <v>52</v>
      </c>
      <c r="Y9" s="3">
        <v>35.451882845188287</v>
      </c>
      <c r="AA9" s="1" t="s">
        <v>52</v>
      </c>
      <c r="AB9" s="11">
        <v>174.8</v>
      </c>
      <c r="AD9" s="1" t="s">
        <v>52</v>
      </c>
      <c r="AE9" s="9">
        <v>0.23333333333333334</v>
      </c>
      <c r="AG9" s="1" t="s">
        <v>52</v>
      </c>
      <c r="AH9" s="9">
        <v>3.3333333333333333E-2</v>
      </c>
    </row>
    <row r="10" spans="1:34">
      <c r="A10" s="1" t="s">
        <v>13</v>
      </c>
      <c r="B10" s="2">
        <v>29</v>
      </c>
      <c r="C10" s="2">
        <v>4667</v>
      </c>
      <c r="D10" s="2">
        <v>217</v>
      </c>
      <c r="E10" s="2">
        <v>7747</v>
      </c>
      <c r="F10" s="3">
        <v>60.242674583709821</v>
      </c>
      <c r="G10" s="11">
        <v>5</v>
      </c>
      <c r="H10" s="2">
        <v>2</v>
      </c>
      <c r="I10" s="2"/>
      <c r="J10" s="3">
        <f t="shared" si="1"/>
        <v>21.506912442396313</v>
      </c>
      <c r="K10" s="3">
        <f t="shared" si="2"/>
        <v>35.700460829493089</v>
      </c>
      <c r="L10" s="11">
        <f t="shared" si="3"/>
        <v>160.93103448275863</v>
      </c>
      <c r="M10" s="9">
        <f t="shared" si="0"/>
        <v>0</v>
      </c>
      <c r="N10" s="9">
        <f t="shared" si="4"/>
        <v>6.8965517241379309E-2</v>
      </c>
      <c r="O10" s="3">
        <f t="shared" si="5"/>
        <v>3.6145604750225893</v>
      </c>
      <c r="P10" s="38"/>
      <c r="R10" s="1" t="s">
        <v>53</v>
      </c>
      <c r="S10" s="3">
        <v>3.6145604750225893</v>
      </c>
      <c r="U10" s="1" t="s">
        <v>53</v>
      </c>
      <c r="V10" s="3">
        <v>21.506912442396313</v>
      </c>
      <c r="X10" s="1" t="s">
        <v>53</v>
      </c>
      <c r="Y10" s="3">
        <v>35.700460829493089</v>
      </c>
      <c r="AA10" s="1" t="s">
        <v>53</v>
      </c>
      <c r="AB10" s="11">
        <v>160.93103448275863</v>
      </c>
      <c r="AD10" s="1" t="s">
        <v>53</v>
      </c>
      <c r="AE10" s="9">
        <v>0.17241379310344829</v>
      </c>
      <c r="AG10" s="1" t="s">
        <v>53</v>
      </c>
      <c r="AH10" s="9">
        <v>6.8965517241379309E-2</v>
      </c>
    </row>
    <row r="11" spans="1:34">
      <c r="A11" s="1" t="s">
        <v>14</v>
      </c>
      <c r="B11" s="2">
        <v>36</v>
      </c>
      <c r="C11" s="2">
        <v>6017</v>
      </c>
      <c r="D11" s="2">
        <v>289</v>
      </c>
      <c r="E11" s="2">
        <v>9987</v>
      </c>
      <c r="F11" s="3">
        <v>60.24832281966556</v>
      </c>
      <c r="G11" s="11">
        <v>7</v>
      </c>
      <c r="H11" s="2">
        <v>0</v>
      </c>
      <c r="I11" s="2"/>
      <c r="J11" s="3">
        <f t="shared" si="1"/>
        <v>20.820069204152251</v>
      </c>
      <c r="K11" s="3">
        <f t="shared" si="2"/>
        <v>34.557093425605537</v>
      </c>
      <c r="L11" s="11">
        <f t="shared" si="3"/>
        <v>167.13888888888889</v>
      </c>
      <c r="M11" s="9">
        <f t="shared" si="0"/>
        <v>0</v>
      </c>
      <c r="N11" s="9">
        <f t="shared" si="4"/>
        <v>0</v>
      </c>
      <c r="O11" s="3">
        <f t="shared" si="5"/>
        <v>3.614899369179934</v>
      </c>
      <c r="P11" s="38"/>
      <c r="R11" s="1" t="s">
        <v>54</v>
      </c>
      <c r="S11" s="3">
        <v>3.614899369179934</v>
      </c>
      <c r="U11" s="1" t="s">
        <v>54</v>
      </c>
      <c r="V11" s="3">
        <v>20.820069204152251</v>
      </c>
      <c r="X11" s="1" t="s">
        <v>54</v>
      </c>
      <c r="Y11" s="3">
        <v>34.557093425605537</v>
      </c>
      <c r="AA11" s="1" t="s">
        <v>54</v>
      </c>
      <c r="AB11" s="11">
        <v>167.13888888888889</v>
      </c>
      <c r="AD11" s="1" t="s">
        <v>54</v>
      </c>
      <c r="AE11" s="9">
        <v>0.19444444444444445</v>
      </c>
      <c r="AG11" s="1" t="s">
        <v>54</v>
      </c>
      <c r="AH11" s="9">
        <v>0</v>
      </c>
    </row>
    <row r="12" spans="1:34">
      <c r="A12" s="1" t="s">
        <v>15</v>
      </c>
      <c r="B12" s="2">
        <v>36</v>
      </c>
      <c r="C12" s="2">
        <v>6825</v>
      </c>
      <c r="D12" s="2">
        <v>268</v>
      </c>
      <c r="E12" s="2">
        <v>9850</v>
      </c>
      <c r="F12" s="3">
        <v>69.289340101522839</v>
      </c>
      <c r="G12" s="11">
        <v>14</v>
      </c>
      <c r="H12" s="2">
        <v>3</v>
      </c>
      <c r="I12" s="2"/>
      <c r="J12" s="3">
        <f t="shared" si="1"/>
        <v>25.46641791044776</v>
      </c>
      <c r="K12" s="3">
        <f t="shared" si="2"/>
        <v>36.753731343283583</v>
      </c>
      <c r="L12" s="11">
        <f t="shared" si="3"/>
        <v>189.58333333333334</v>
      </c>
      <c r="M12" s="9">
        <f t="shared" si="0"/>
        <v>0</v>
      </c>
      <c r="N12" s="9">
        <f t="shared" si="4"/>
        <v>8.3333333333333329E-2</v>
      </c>
      <c r="O12" s="3">
        <f t="shared" si="5"/>
        <v>4.15736040609137</v>
      </c>
      <c r="P12" s="38"/>
      <c r="R12" s="1" t="s">
        <v>55</v>
      </c>
      <c r="S12" s="3">
        <v>4.15736040609137</v>
      </c>
      <c r="U12" s="1" t="s">
        <v>55</v>
      </c>
      <c r="V12" s="3">
        <v>25.46641791044776</v>
      </c>
      <c r="X12" s="1" t="s">
        <v>55</v>
      </c>
      <c r="Y12" s="3">
        <v>36.753731343283583</v>
      </c>
      <c r="AA12" s="1" t="s">
        <v>55</v>
      </c>
      <c r="AB12" s="11">
        <v>189.58333333333334</v>
      </c>
      <c r="AD12" s="1" t="s">
        <v>55</v>
      </c>
      <c r="AE12" s="9">
        <v>0.3888888888888889</v>
      </c>
      <c r="AG12" s="1" t="s">
        <v>55</v>
      </c>
      <c r="AH12" s="9">
        <v>8.3333333333333329E-2</v>
      </c>
    </row>
    <row r="13" spans="1:34">
      <c r="A13" s="1" t="s">
        <v>16</v>
      </c>
      <c r="B13" s="2">
        <v>30</v>
      </c>
      <c r="C13" s="2">
        <v>5601</v>
      </c>
      <c r="D13" s="2">
        <v>223</v>
      </c>
      <c r="E13" s="2">
        <v>8429</v>
      </c>
      <c r="F13" s="3">
        <v>66.449163601850742</v>
      </c>
      <c r="G13" s="11">
        <v>14</v>
      </c>
      <c r="H13" s="2">
        <v>2</v>
      </c>
      <c r="I13" s="2"/>
      <c r="J13" s="3">
        <f t="shared" si="1"/>
        <v>25.116591928251122</v>
      </c>
      <c r="K13" s="3">
        <f t="shared" si="2"/>
        <v>37.798206278026903</v>
      </c>
      <c r="L13" s="11">
        <f t="shared" si="3"/>
        <v>186.7</v>
      </c>
      <c r="M13" s="9">
        <f t="shared" si="0"/>
        <v>0</v>
      </c>
      <c r="N13" s="9">
        <f t="shared" si="4"/>
        <v>6.6666666666666666E-2</v>
      </c>
      <c r="O13" s="3">
        <f t="shared" si="5"/>
        <v>3.9869498161110455</v>
      </c>
      <c r="P13" s="38"/>
      <c r="R13" s="1" t="s">
        <v>56</v>
      </c>
      <c r="S13" s="3">
        <v>3.9869498161110455</v>
      </c>
      <c r="U13" s="1" t="s">
        <v>56</v>
      </c>
      <c r="V13" s="3">
        <v>25.116591928251122</v>
      </c>
      <c r="X13" s="1" t="s">
        <v>56</v>
      </c>
      <c r="Y13" s="3">
        <v>37.798206278026903</v>
      </c>
      <c r="AA13" s="1" t="s">
        <v>56</v>
      </c>
      <c r="AB13" s="11">
        <v>186.7</v>
      </c>
      <c r="AD13" s="1" t="s">
        <v>56</v>
      </c>
      <c r="AE13" s="9">
        <v>0.46666666666666667</v>
      </c>
      <c r="AG13" s="1" t="s">
        <v>56</v>
      </c>
      <c r="AH13" s="9">
        <v>6.6666666666666666E-2</v>
      </c>
    </row>
    <row r="14" spans="1:34">
      <c r="A14" s="1" t="s">
        <v>17</v>
      </c>
      <c r="B14" s="2">
        <v>36</v>
      </c>
      <c r="C14" s="2">
        <v>6347</v>
      </c>
      <c r="D14" s="2">
        <v>290</v>
      </c>
      <c r="E14" s="2">
        <v>10205</v>
      </c>
      <c r="F14" s="3">
        <v>62.195002449779523</v>
      </c>
      <c r="G14" s="11">
        <v>10</v>
      </c>
      <c r="H14" s="2">
        <v>1</v>
      </c>
      <c r="I14" s="2"/>
      <c r="J14" s="3">
        <f t="shared" si="1"/>
        <v>21.886206896551723</v>
      </c>
      <c r="K14" s="3">
        <f t="shared" si="2"/>
        <v>35.189655172413794</v>
      </c>
      <c r="L14" s="11">
        <f t="shared" si="3"/>
        <v>176.30555555555554</v>
      </c>
      <c r="M14" s="9">
        <f t="shared" si="0"/>
        <v>0</v>
      </c>
      <c r="N14" s="9">
        <f t="shared" si="4"/>
        <v>2.7777777777777776E-2</v>
      </c>
      <c r="O14" s="3">
        <f t="shared" si="5"/>
        <v>3.7317001469867712</v>
      </c>
      <c r="P14" s="38"/>
      <c r="R14" s="1" t="s">
        <v>57</v>
      </c>
      <c r="S14" s="3">
        <v>3.7317001469867712</v>
      </c>
      <c r="U14" s="1" t="s">
        <v>57</v>
      </c>
      <c r="V14" s="3">
        <v>21.886206896551723</v>
      </c>
      <c r="X14" s="1" t="s">
        <v>57</v>
      </c>
      <c r="Y14" s="3">
        <v>35.189655172413794</v>
      </c>
      <c r="AA14" s="1" t="s">
        <v>57</v>
      </c>
      <c r="AB14" s="11">
        <v>176.30555555555554</v>
      </c>
      <c r="AD14" s="1" t="s">
        <v>57</v>
      </c>
      <c r="AE14" s="9">
        <v>0.27777777777777779</v>
      </c>
      <c r="AG14" s="1" t="s">
        <v>57</v>
      </c>
      <c r="AH14" s="9">
        <v>2.7777777777777776E-2</v>
      </c>
    </row>
    <row r="15" spans="1:34">
      <c r="A15" s="1" t="s">
        <v>18</v>
      </c>
      <c r="B15" s="2">
        <v>66</v>
      </c>
      <c r="C15" s="2">
        <v>11962</v>
      </c>
      <c r="D15" s="2">
        <v>513</v>
      </c>
      <c r="E15" s="2">
        <v>18451</v>
      </c>
      <c r="F15" s="3">
        <v>64.831174462088782</v>
      </c>
      <c r="G15" s="11">
        <v>23</v>
      </c>
      <c r="H15" s="2">
        <v>3</v>
      </c>
      <c r="I15" s="2"/>
      <c r="J15" s="3">
        <f t="shared" si="1"/>
        <v>23.317738791423</v>
      </c>
      <c r="K15" s="3">
        <f t="shared" si="2"/>
        <v>35.966861598440545</v>
      </c>
      <c r="L15" s="11">
        <f t="shared" si="3"/>
        <v>181.24242424242425</v>
      </c>
      <c r="M15" s="9">
        <f t="shared" si="0"/>
        <v>0</v>
      </c>
      <c r="N15" s="9">
        <f t="shared" si="4"/>
        <v>4.5454545454545456E-2</v>
      </c>
      <c r="O15" s="3">
        <f t="shared" si="5"/>
        <v>3.8898704677253266</v>
      </c>
      <c r="P15" s="38"/>
      <c r="R15" s="1" t="s">
        <v>58</v>
      </c>
      <c r="S15" s="3">
        <v>3.8898704677253266</v>
      </c>
      <c r="U15" s="1" t="s">
        <v>58</v>
      </c>
      <c r="V15" s="3">
        <v>23.317738791423</v>
      </c>
      <c r="X15" s="1" t="s">
        <v>58</v>
      </c>
      <c r="Y15" s="3">
        <v>35.966861598440545</v>
      </c>
      <c r="AA15" s="1" t="s">
        <v>58</v>
      </c>
      <c r="AB15" s="11">
        <v>181.24242424242425</v>
      </c>
      <c r="AD15" s="1" t="s">
        <v>58</v>
      </c>
      <c r="AE15" s="9">
        <v>0.34848484848484851</v>
      </c>
      <c r="AG15" s="1" t="s">
        <v>58</v>
      </c>
      <c r="AH15" s="9">
        <v>4.5454545454545456E-2</v>
      </c>
    </row>
    <row r="16" spans="1:34">
      <c r="A16" s="1" t="s">
        <v>19</v>
      </c>
      <c r="B16" s="2">
        <v>68</v>
      </c>
      <c r="C16" s="2">
        <v>13527</v>
      </c>
      <c r="D16" s="2">
        <v>502</v>
      </c>
      <c r="E16" s="2">
        <v>19232</v>
      </c>
      <c r="F16" s="3">
        <v>70.335898502495837</v>
      </c>
      <c r="G16" s="11">
        <v>36</v>
      </c>
      <c r="H16" s="2">
        <v>9</v>
      </c>
      <c r="I16" s="2"/>
      <c r="J16" s="3">
        <f t="shared" si="1"/>
        <v>26.946215139442231</v>
      </c>
      <c r="K16" s="3">
        <f t="shared" si="2"/>
        <v>38.310756972111555</v>
      </c>
      <c r="L16" s="11">
        <f t="shared" si="3"/>
        <v>198.9264705882353</v>
      </c>
      <c r="M16" s="9">
        <f t="shared" si="0"/>
        <v>0</v>
      </c>
      <c r="N16" s="9">
        <f t="shared" si="4"/>
        <v>0.13235294117647059</v>
      </c>
      <c r="O16" s="3">
        <f t="shared" si="5"/>
        <v>4.2201539101497501</v>
      </c>
      <c r="P16" s="38"/>
      <c r="R16" s="1" t="s">
        <v>60</v>
      </c>
      <c r="S16" s="3">
        <v>4.2201539101497501</v>
      </c>
      <c r="U16" s="1" t="s">
        <v>60</v>
      </c>
      <c r="V16" s="3">
        <v>26.946215139442231</v>
      </c>
      <c r="X16" s="1" t="s">
        <v>60</v>
      </c>
      <c r="Y16" s="3">
        <v>38.310756972111555</v>
      </c>
      <c r="AA16" s="1" t="s">
        <v>60</v>
      </c>
      <c r="AB16" s="11">
        <v>198.9264705882353</v>
      </c>
      <c r="AD16" s="1" t="s">
        <v>60</v>
      </c>
      <c r="AE16" s="9">
        <v>0.52941176470588236</v>
      </c>
      <c r="AG16" s="1" t="s">
        <v>60</v>
      </c>
      <c r="AH16" s="9">
        <v>0.13235294117647059</v>
      </c>
    </row>
    <row r="17" spans="1:34">
      <c r="A17" s="1" t="s">
        <v>20</v>
      </c>
      <c r="B17" s="2">
        <v>68</v>
      </c>
      <c r="C17" s="2">
        <v>13639</v>
      </c>
      <c r="D17" s="2">
        <v>543</v>
      </c>
      <c r="E17" s="2">
        <v>19215</v>
      </c>
      <c r="F17" s="3">
        <v>70.981004423627368</v>
      </c>
      <c r="G17" s="11">
        <v>42</v>
      </c>
      <c r="H17" s="2">
        <v>10</v>
      </c>
      <c r="I17" s="2"/>
      <c r="J17" s="3">
        <f t="shared" si="1"/>
        <v>25.117863720073665</v>
      </c>
      <c r="K17" s="3">
        <f t="shared" si="2"/>
        <v>35.386740331491715</v>
      </c>
      <c r="L17" s="11">
        <f t="shared" si="3"/>
        <v>200.5735294117647</v>
      </c>
      <c r="M17" s="9">
        <f t="shared" si="0"/>
        <v>0</v>
      </c>
      <c r="N17" s="9">
        <f t="shared" si="4"/>
        <v>0.14705882352941177</v>
      </c>
      <c r="O17" s="3">
        <f t="shared" si="5"/>
        <v>4.2588602654176428</v>
      </c>
      <c r="P17" s="38"/>
      <c r="R17" s="1" t="s">
        <v>59</v>
      </c>
      <c r="S17" s="3">
        <v>4.2588602654176428</v>
      </c>
      <c r="U17" s="1" t="s">
        <v>59</v>
      </c>
      <c r="V17" s="3">
        <v>25.117863720073665</v>
      </c>
      <c r="X17" s="1" t="s">
        <v>59</v>
      </c>
      <c r="Y17" s="3">
        <v>35.386740331491715</v>
      </c>
      <c r="AA17" s="1" t="s">
        <v>59</v>
      </c>
      <c r="AB17" s="11">
        <v>200.5735294117647</v>
      </c>
      <c r="AD17" s="1" t="s">
        <v>59</v>
      </c>
      <c r="AE17" s="9">
        <v>0.61764705882352944</v>
      </c>
      <c r="AG17" s="1" t="s">
        <v>59</v>
      </c>
      <c r="AH17" s="9">
        <v>0.14705882352941177</v>
      </c>
    </row>
    <row r="18" spans="1:34">
      <c r="A18" s="1" t="s">
        <v>21</v>
      </c>
      <c r="B18" s="2">
        <v>64</v>
      </c>
      <c r="C18" s="2">
        <v>12715</v>
      </c>
      <c r="D18" s="2">
        <v>477</v>
      </c>
      <c r="E18" s="2">
        <v>17101</v>
      </c>
      <c r="F18" s="3">
        <v>74.352377053973456</v>
      </c>
      <c r="G18" s="11">
        <v>37</v>
      </c>
      <c r="H18" s="2">
        <v>9</v>
      </c>
      <c r="I18" s="2"/>
      <c r="J18" s="3">
        <f t="shared" si="1"/>
        <v>26.656184486373167</v>
      </c>
      <c r="K18" s="3">
        <f t="shared" si="2"/>
        <v>35.851153039832283</v>
      </c>
      <c r="L18" s="11">
        <f t="shared" si="3"/>
        <v>198.671875</v>
      </c>
      <c r="M18" s="9">
        <f t="shared" si="0"/>
        <v>0</v>
      </c>
      <c r="N18" s="9">
        <f t="shared" si="4"/>
        <v>0.140625</v>
      </c>
      <c r="O18" s="3">
        <f t="shared" si="5"/>
        <v>4.4611426232384073</v>
      </c>
      <c r="P18" s="38"/>
      <c r="R18" s="1" t="s">
        <v>61</v>
      </c>
      <c r="S18" s="3">
        <v>4.4611426232384073</v>
      </c>
      <c r="U18" s="1" t="s">
        <v>61</v>
      </c>
      <c r="V18" s="3">
        <v>26.656184486373167</v>
      </c>
      <c r="X18" s="1" t="s">
        <v>61</v>
      </c>
      <c r="Y18" s="3">
        <v>35.851153039832283</v>
      </c>
      <c r="AA18" s="1" t="s">
        <v>61</v>
      </c>
      <c r="AB18" s="11">
        <v>198.671875</v>
      </c>
      <c r="AD18" s="1" t="s">
        <v>61</v>
      </c>
      <c r="AE18" s="9">
        <v>0.578125</v>
      </c>
      <c r="AG18" s="1" t="s">
        <v>61</v>
      </c>
      <c r="AH18" s="9">
        <v>0.140625</v>
      </c>
    </row>
    <row r="19" spans="1:34">
      <c r="A19" s="1" t="s">
        <v>22</v>
      </c>
      <c r="B19" s="2">
        <v>66</v>
      </c>
      <c r="C19" s="2">
        <v>14004</v>
      </c>
      <c r="D19" s="2">
        <v>492</v>
      </c>
      <c r="E19" s="2">
        <v>18379</v>
      </c>
      <c r="F19" s="3">
        <v>76.195658088035259</v>
      </c>
      <c r="G19" s="11">
        <v>40</v>
      </c>
      <c r="H19" s="2">
        <v>19</v>
      </c>
      <c r="I19" s="2"/>
      <c r="J19" s="3">
        <f t="shared" si="1"/>
        <v>28.463414634146343</v>
      </c>
      <c r="K19" s="3">
        <f t="shared" si="2"/>
        <v>37.355691056910572</v>
      </c>
      <c r="L19" s="11">
        <f t="shared" si="3"/>
        <v>212.18181818181819</v>
      </c>
      <c r="M19" s="9">
        <f t="shared" si="0"/>
        <v>0</v>
      </c>
      <c r="N19" s="9">
        <f t="shared" si="4"/>
        <v>0.2878787878787879</v>
      </c>
      <c r="O19" s="3">
        <f t="shared" si="5"/>
        <v>4.5717394852821158</v>
      </c>
      <c r="P19" s="38"/>
      <c r="R19" s="1" t="s">
        <v>62</v>
      </c>
      <c r="S19" s="3">
        <v>4.5717394852821158</v>
      </c>
      <c r="U19" s="1" t="s">
        <v>62</v>
      </c>
      <c r="V19" s="3">
        <v>28.463414634146343</v>
      </c>
      <c r="X19" s="1" t="s">
        <v>62</v>
      </c>
      <c r="Y19" s="3">
        <v>37.355691056910572</v>
      </c>
      <c r="AA19" s="1" t="s">
        <v>62</v>
      </c>
      <c r="AB19" s="11">
        <v>212.18181818181819</v>
      </c>
      <c r="AD19" s="1" t="s">
        <v>62</v>
      </c>
      <c r="AE19" s="9">
        <v>0.60606060606060608</v>
      </c>
      <c r="AG19" s="1" t="s">
        <v>62</v>
      </c>
      <c r="AH19" s="9">
        <v>0.2878787878787879</v>
      </c>
    </row>
    <row r="20" spans="1:34">
      <c r="A20" s="1" t="s">
        <v>23</v>
      </c>
      <c r="B20" s="2">
        <v>68</v>
      </c>
      <c r="C20" s="2">
        <v>13823</v>
      </c>
      <c r="D20" s="2">
        <v>515</v>
      </c>
      <c r="E20" s="2">
        <v>18861</v>
      </c>
      <c r="F20" s="3">
        <v>73.288796988494767</v>
      </c>
      <c r="G20" s="11">
        <v>37</v>
      </c>
      <c r="H20" s="2">
        <v>6</v>
      </c>
      <c r="I20" s="2"/>
      <c r="J20" s="3">
        <f t="shared" si="1"/>
        <v>26.840776699029128</v>
      </c>
      <c r="K20" s="3">
        <f t="shared" si="2"/>
        <v>36.623300970873785</v>
      </c>
      <c r="L20" s="11">
        <f t="shared" si="3"/>
        <v>203.27941176470588</v>
      </c>
      <c r="M20" s="9">
        <f t="shared" si="0"/>
        <v>0</v>
      </c>
      <c r="N20" s="9">
        <f t="shared" si="4"/>
        <v>8.8235294117647065E-2</v>
      </c>
      <c r="O20" s="3">
        <f t="shared" si="5"/>
        <v>4.3973278193096865</v>
      </c>
      <c r="P20" s="38"/>
      <c r="R20" s="1" t="s">
        <v>63</v>
      </c>
      <c r="S20" s="3">
        <v>4.3973278193096865</v>
      </c>
      <c r="U20" s="1" t="s">
        <v>63</v>
      </c>
      <c r="V20" s="3">
        <v>26.840776699029128</v>
      </c>
      <c r="X20" s="1" t="s">
        <v>63</v>
      </c>
      <c r="Y20" s="3">
        <v>36.623300970873785</v>
      </c>
      <c r="AA20" s="1" t="s">
        <v>63</v>
      </c>
      <c r="AB20" s="11">
        <v>203.27941176470588</v>
      </c>
      <c r="AD20" s="1" t="s">
        <v>63</v>
      </c>
      <c r="AE20" s="9">
        <v>0.54411764705882348</v>
      </c>
      <c r="AG20" s="1" t="s">
        <v>63</v>
      </c>
      <c r="AH20" s="9">
        <v>8.8235294117647065E-2</v>
      </c>
    </row>
    <row r="21" spans="1:34">
      <c r="A21" s="1" t="s">
        <v>24</v>
      </c>
      <c r="B21" s="2">
        <v>64</v>
      </c>
      <c r="C21" s="2">
        <v>12578</v>
      </c>
      <c r="D21" s="2">
        <v>491</v>
      </c>
      <c r="E21" s="2">
        <v>17565</v>
      </c>
      <c r="F21" s="3">
        <v>71.608311984059213</v>
      </c>
      <c r="G21" s="11">
        <v>32</v>
      </c>
      <c r="H21" s="2">
        <v>9</v>
      </c>
      <c r="I21" s="2"/>
      <c r="J21" s="3">
        <f t="shared" si="1"/>
        <v>25.617107942973522</v>
      </c>
      <c r="K21" s="3">
        <f t="shared" si="2"/>
        <v>35.773930753564152</v>
      </c>
      <c r="L21" s="11">
        <f t="shared" si="3"/>
        <v>196.53125</v>
      </c>
      <c r="M21" s="9">
        <f t="shared" si="0"/>
        <v>0</v>
      </c>
      <c r="N21" s="9">
        <f t="shared" si="4"/>
        <v>0.140625</v>
      </c>
      <c r="O21" s="3">
        <f t="shared" si="5"/>
        <v>4.2964987190435524</v>
      </c>
      <c r="P21" s="38"/>
      <c r="R21" s="1" t="s">
        <v>64</v>
      </c>
      <c r="S21" s="3">
        <v>4.2964987190435524</v>
      </c>
      <c r="U21" s="1" t="s">
        <v>64</v>
      </c>
      <c r="V21" s="3">
        <v>25.617107942973522</v>
      </c>
      <c r="X21" s="1" t="s">
        <v>64</v>
      </c>
      <c r="Y21" s="3">
        <v>35.773930753564152</v>
      </c>
      <c r="AA21" s="1" t="s">
        <v>64</v>
      </c>
      <c r="AB21" s="11">
        <v>196.53125</v>
      </c>
      <c r="AD21" s="1" t="s">
        <v>64</v>
      </c>
      <c r="AE21" s="9">
        <v>0.5</v>
      </c>
      <c r="AG21" s="1" t="s">
        <v>64</v>
      </c>
      <c r="AH21" s="9">
        <v>0.140625</v>
      </c>
    </row>
    <row r="22" spans="1:34">
      <c r="A22" s="1" t="s">
        <v>25</v>
      </c>
      <c r="B22" s="2">
        <v>58</v>
      </c>
      <c r="C22" s="2">
        <v>10935</v>
      </c>
      <c r="D22" s="2">
        <v>438</v>
      </c>
      <c r="E22" s="2">
        <v>15401</v>
      </c>
      <c r="F22" s="3">
        <v>71.001882994610739</v>
      </c>
      <c r="G22" s="11">
        <v>24</v>
      </c>
      <c r="H22" s="2">
        <v>5</v>
      </c>
      <c r="I22" s="2"/>
      <c r="J22" s="3">
        <f t="shared" si="1"/>
        <v>24.965753424657535</v>
      </c>
      <c r="K22" s="3">
        <f t="shared" si="2"/>
        <v>35.162100456621005</v>
      </c>
      <c r="L22" s="11">
        <f t="shared" si="3"/>
        <v>188.5344827586207</v>
      </c>
      <c r="M22" s="9">
        <f t="shared" si="0"/>
        <v>0</v>
      </c>
      <c r="N22" s="9">
        <f t="shared" si="4"/>
        <v>8.6206896551724144E-2</v>
      </c>
      <c r="O22" s="3">
        <f t="shared" si="5"/>
        <v>4.2601129796766442</v>
      </c>
      <c r="P22" s="38"/>
      <c r="R22" s="1" t="s">
        <v>65</v>
      </c>
      <c r="S22" s="3">
        <v>4.2601129796766442</v>
      </c>
      <c r="U22" s="1" t="s">
        <v>65</v>
      </c>
      <c r="V22" s="3">
        <v>24.965753424657535</v>
      </c>
      <c r="X22" s="1" t="s">
        <v>65</v>
      </c>
      <c r="Y22" s="3">
        <v>35.162100456621005</v>
      </c>
      <c r="AA22" s="1" t="s">
        <v>65</v>
      </c>
      <c r="AB22" s="11">
        <v>188.5344827586207</v>
      </c>
      <c r="AD22" s="1" t="s">
        <v>65</v>
      </c>
      <c r="AE22" s="9">
        <v>0.41379310344827586</v>
      </c>
      <c r="AG22" s="1" t="s">
        <v>65</v>
      </c>
      <c r="AH22" s="9">
        <v>8.6206896551724144E-2</v>
      </c>
    </row>
    <row r="23" spans="1:34">
      <c r="A23" s="1" t="s">
        <v>26</v>
      </c>
      <c r="B23" s="2">
        <v>59</v>
      </c>
      <c r="C23" s="2">
        <v>11277</v>
      </c>
      <c r="D23" s="2">
        <v>457</v>
      </c>
      <c r="E23" s="2">
        <v>15340</v>
      </c>
      <c r="F23" s="3">
        <v>73.513689700130371</v>
      </c>
      <c r="G23" s="11">
        <v>28</v>
      </c>
      <c r="H23" s="2">
        <v>13</v>
      </c>
      <c r="I23" s="2"/>
      <c r="J23" s="3">
        <f t="shared" si="1"/>
        <v>24.676148796498907</v>
      </c>
      <c r="K23" s="3">
        <f t="shared" si="2"/>
        <v>33.566739606126916</v>
      </c>
      <c r="L23" s="11">
        <f t="shared" si="3"/>
        <v>191.13559322033899</v>
      </c>
      <c r="M23" s="9">
        <f t="shared" si="0"/>
        <v>0</v>
      </c>
      <c r="N23" s="9">
        <f t="shared" si="4"/>
        <v>0.22033898305084745</v>
      </c>
      <c r="O23" s="3">
        <f t="shared" si="5"/>
        <v>4.410821382007823</v>
      </c>
      <c r="P23" s="38"/>
      <c r="R23" s="15" t="s">
        <v>72</v>
      </c>
      <c r="S23" s="3">
        <v>4.410821382007823</v>
      </c>
      <c r="U23" s="15" t="s">
        <v>72</v>
      </c>
      <c r="V23" s="3">
        <v>24.676148796498907</v>
      </c>
      <c r="X23" s="15" t="s">
        <v>72</v>
      </c>
      <c r="Y23" s="3">
        <v>33.566739606126916</v>
      </c>
      <c r="AA23" s="15" t="s">
        <v>72</v>
      </c>
      <c r="AB23" s="11">
        <v>191.13559322033899</v>
      </c>
      <c r="AD23" s="15" t="s">
        <v>72</v>
      </c>
      <c r="AE23" s="9">
        <v>0.47457627118644069</v>
      </c>
      <c r="AG23" s="15" t="s">
        <v>72</v>
      </c>
      <c r="AH23" s="9">
        <v>0.22033898305084745</v>
      </c>
    </row>
    <row r="24" spans="1:34">
      <c r="A24" s="1" t="s">
        <v>27</v>
      </c>
      <c r="B24" s="2">
        <v>61</v>
      </c>
      <c r="C24" s="2">
        <v>11725</v>
      </c>
      <c r="D24" s="2">
        <v>481</v>
      </c>
      <c r="E24" s="2">
        <v>16496</v>
      </c>
      <c r="F24" s="3">
        <v>71.077837051406405</v>
      </c>
      <c r="G24" s="2">
        <v>27</v>
      </c>
      <c r="H24" s="2">
        <v>7</v>
      </c>
      <c r="I24" s="2"/>
      <c r="J24" s="3">
        <f t="shared" si="1"/>
        <v>24.376299376299375</v>
      </c>
      <c r="K24" s="3">
        <f t="shared" si="2"/>
        <v>34.295218295218298</v>
      </c>
      <c r="L24" s="11">
        <f t="shared" si="3"/>
        <v>192.21311475409837</v>
      </c>
      <c r="M24" s="9">
        <f t="shared" ref="M24:M41" si="6">(G24/B24)*1</f>
        <v>0.44262295081967212</v>
      </c>
      <c r="N24" s="9">
        <f t="shared" si="4"/>
        <v>0.11475409836065574</v>
      </c>
      <c r="O24" s="3">
        <f t="shared" si="5"/>
        <v>4.2646702230843836</v>
      </c>
      <c r="P24" s="39"/>
      <c r="R24" s="15" t="s">
        <v>73</v>
      </c>
      <c r="S24" s="3">
        <v>4.2646702230843836</v>
      </c>
      <c r="U24" s="15" t="s">
        <v>73</v>
      </c>
      <c r="V24" s="3">
        <v>24.376299376299375</v>
      </c>
      <c r="X24" s="15" t="s">
        <v>73</v>
      </c>
      <c r="Y24" s="3">
        <v>34.295218295218298</v>
      </c>
      <c r="AA24" s="15" t="s">
        <v>73</v>
      </c>
      <c r="AB24" s="11">
        <v>192.21311475409837</v>
      </c>
      <c r="AD24" s="15" t="s">
        <v>73</v>
      </c>
      <c r="AE24" s="9">
        <v>0.44262295081967212</v>
      </c>
      <c r="AG24" s="15" t="s">
        <v>73</v>
      </c>
      <c r="AH24" s="9">
        <v>0.11475409836065574</v>
      </c>
    </row>
    <row r="25" spans="1:34">
      <c r="A25" s="1" t="s">
        <v>28</v>
      </c>
      <c r="B25" s="2">
        <v>52</v>
      </c>
      <c r="C25" s="2">
        <v>11415</v>
      </c>
      <c r="D25" s="2">
        <v>389</v>
      </c>
      <c r="E25" s="2">
        <v>14509</v>
      </c>
      <c r="F25" s="3">
        <v>78.675304983113932</v>
      </c>
      <c r="G25" s="2">
        <v>36</v>
      </c>
      <c r="H25" s="2">
        <v>11</v>
      </c>
      <c r="I25" s="2"/>
      <c r="J25" s="3">
        <f t="shared" si="1"/>
        <v>29.344473007712082</v>
      </c>
      <c r="K25" s="3">
        <f t="shared" si="2"/>
        <v>37.29820051413882</v>
      </c>
      <c r="L25" s="11">
        <f t="shared" si="3"/>
        <v>219.51923076923077</v>
      </c>
      <c r="M25" s="9">
        <f t="shared" si="6"/>
        <v>0.69230769230769229</v>
      </c>
      <c r="N25" s="9">
        <f t="shared" si="4"/>
        <v>0.21153846153846154</v>
      </c>
      <c r="O25" s="3">
        <f t="shared" si="5"/>
        <v>4.7205182989868364</v>
      </c>
      <c r="P25" s="39"/>
      <c r="R25" s="15" t="s">
        <v>74</v>
      </c>
      <c r="S25" s="3">
        <v>4.7205182989868364</v>
      </c>
      <c r="U25" s="15" t="s">
        <v>74</v>
      </c>
      <c r="V25" s="3">
        <v>29.344473007712082</v>
      </c>
      <c r="X25" s="15" t="s">
        <v>74</v>
      </c>
      <c r="Y25" s="3">
        <v>37.29820051413882</v>
      </c>
      <c r="AA25" s="15" t="s">
        <v>74</v>
      </c>
      <c r="AB25" s="11">
        <v>219.51923076923077</v>
      </c>
      <c r="AD25" s="15" t="s">
        <v>74</v>
      </c>
      <c r="AE25" s="9">
        <v>0.69230769230769229</v>
      </c>
      <c r="AG25" s="15" t="s">
        <v>74</v>
      </c>
      <c r="AH25" s="9">
        <v>0.21153846153846154</v>
      </c>
    </row>
    <row r="26" spans="1:34">
      <c r="A26" s="1" t="s">
        <v>29</v>
      </c>
      <c r="B26" s="2">
        <v>57</v>
      </c>
      <c r="C26" s="2">
        <v>11896</v>
      </c>
      <c r="D26" s="2">
        <v>454</v>
      </c>
      <c r="E26" s="2">
        <v>15489</v>
      </c>
      <c r="F26" s="3">
        <v>76.802892375234038</v>
      </c>
      <c r="G26" s="2">
        <v>34</v>
      </c>
      <c r="H26" s="2">
        <v>15</v>
      </c>
      <c r="I26" s="2"/>
      <c r="J26" s="3">
        <f t="shared" si="1"/>
        <v>26.202643171806166</v>
      </c>
      <c r="K26" s="3">
        <f t="shared" si="2"/>
        <v>34.116740088105729</v>
      </c>
      <c r="L26" s="11">
        <f t="shared" si="3"/>
        <v>208.7017543859649</v>
      </c>
      <c r="M26" s="9">
        <f t="shared" si="6"/>
        <v>0.59649122807017541</v>
      </c>
      <c r="N26" s="9">
        <f t="shared" si="4"/>
        <v>0.26315789473684209</v>
      </c>
      <c r="O26" s="3">
        <f t="shared" si="5"/>
        <v>4.6081735425140424</v>
      </c>
      <c r="R26" s="15" t="s">
        <v>66</v>
      </c>
      <c r="S26" s="3">
        <v>4.6081735425140424</v>
      </c>
      <c r="U26" s="15" t="s">
        <v>66</v>
      </c>
      <c r="V26" s="3">
        <v>26.202643171806166</v>
      </c>
      <c r="X26" s="15" t="s">
        <v>66</v>
      </c>
      <c r="Y26" s="3">
        <v>34.116740088105729</v>
      </c>
      <c r="AA26" s="15" t="s">
        <v>66</v>
      </c>
      <c r="AB26" s="11">
        <v>208.7017543859649</v>
      </c>
      <c r="AD26" s="15" t="s">
        <v>66</v>
      </c>
      <c r="AE26" s="9">
        <v>0.59649122807017541</v>
      </c>
      <c r="AG26" s="15" t="s">
        <v>66</v>
      </c>
      <c r="AH26" s="9">
        <v>0.26315789473684209</v>
      </c>
    </row>
    <row r="27" spans="1:34">
      <c r="A27" s="1" t="s">
        <v>30</v>
      </c>
      <c r="B27" s="2">
        <v>58</v>
      </c>
      <c r="C27" s="2">
        <v>12207</v>
      </c>
      <c r="D27" s="2">
        <v>396</v>
      </c>
      <c r="E27" s="2">
        <v>14938</v>
      </c>
      <c r="F27" s="3">
        <v>81.717766769313158</v>
      </c>
      <c r="G27" s="2">
        <v>39</v>
      </c>
      <c r="H27" s="2">
        <v>22</v>
      </c>
      <c r="I27" s="2"/>
      <c r="J27" s="3">
        <f t="shared" si="1"/>
        <v>30.825757575757574</v>
      </c>
      <c r="K27" s="3">
        <f t="shared" si="2"/>
        <v>37.722222222222221</v>
      </c>
      <c r="L27" s="11">
        <f t="shared" si="3"/>
        <v>210.4655172413793</v>
      </c>
      <c r="M27" s="9">
        <f t="shared" si="6"/>
        <v>0.67241379310344829</v>
      </c>
      <c r="N27" s="9">
        <f t="shared" si="4"/>
        <v>0.37931034482758619</v>
      </c>
      <c r="O27" s="3">
        <f t="shared" si="5"/>
        <v>4.9030660061587898</v>
      </c>
      <c r="R27" s="15" t="s">
        <v>67</v>
      </c>
      <c r="S27" s="3">
        <v>4.9030660061587898</v>
      </c>
      <c r="U27" s="15" t="s">
        <v>67</v>
      </c>
      <c r="V27" s="3">
        <v>30.825757575757574</v>
      </c>
      <c r="X27" s="15" t="s">
        <v>67</v>
      </c>
      <c r="Y27" s="3">
        <v>37.722222222222221</v>
      </c>
      <c r="AA27" s="15" t="s">
        <v>67</v>
      </c>
      <c r="AB27" s="11">
        <v>210.4655172413793</v>
      </c>
      <c r="AD27" s="15" t="s">
        <v>67</v>
      </c>
      <c r="AE27" s="9">
        <v>0.67241379310344829</v>
      </c>
      <c r="AG27" s="15" t="s">
        <v>67</v>
      </c>
      <c r="AH27" s="9">
        <v>0.37931034482758619</v>
      </c>
    </row>
    <row r="28" spans="1:34">
      <c r="A28" s="1" t="s">
        <v>31</v>
      </c>
      <c r="B28" s="2">
        <v>58</v>
      </c>
      <c r="C28" s="2">
        <v>12912</v>
      </c>
      <c r="D28" s="2">
        <v>416</v>
      </c>
      <c r="E28" s="2">
        <v>15784</v>
      </c>
      <c r="F28" s="3">
        <v>81.804358844399388</v>
      </c>
      <c r="G28" s="2">
        <v>50</v>
      </c>
      <c r="H28" s="2">
        <v>12</v>
      </c>
      <c r="I28" s="2"/>
      <c r="J28" s="3">
        <f t="shared" si="1"/>
        <v>31.03846153846154</v>
      </c>
      <c r="K28" s="3">
        <f t="shared" si="2"/>
        <v>37.942307692307693</v>
      </c>
      <c r="L28" s="11">
        <f t="shared" si="3"/>
        <v>222.62068965517241</v>
      </c>
      <c r="M28" s="9">
        <f t="shared" si="6"/>
        <v>0.86206896551724133</v>
      </c>
      <c r="N28" s="9">
        <f t="shared" si="4"/>
        <v>0.20689655172413793</v>
      </c>
      <c r="O28" s="3">
        <f t="shared" si="5"/>
        <v>4.9082615306639639</v>
      </c>
      <c r="R28" s="15" t="s">
        <v>69</v>
      </c>
      <c r="S28" s="3">
        <v>4.9082615306639639</v>
      </c>
      <c r="U28" s="15" t="s">
        <v>69</v>
      </c>
      <c r="V28" s="3">
        <v>31.03846153846154</v>
      </c>
      <c r="X28" s="15" t="s">
        <v>69</v>
      </c>
      <c r="Y28" s="3">
        <v>37.942307692307693</v>
      </c>
      <c r="AA28" s="15" t="s">
        <v>69</v>
      </c>
      <c r="AB28" s="11">
        <v>222.62068965517241</v>
      </c>
      <c r="AD28" s="15" t="s">
        <v>69</v>
      </c>
      <c r="AE28" s="9">
        <v>0.86206896551724133</v>
      </c>
      <c r="AG28" s="15" t="s">
        <v>69</v>
      </c>
      <c r="AH28" s="9">
        <v>0.20689655172413793</v>
      </c>
    </row>
    <row r="29" spans="1:34">
      <c r="A29" s="1" t="s">
        <v>32</v>
      </c>
      <c r="B29" s="2">
        <v>58</v>
      </c>
      <c r="C29" s="2">
        <v>14693</v>
      </c>
      <c r="D29" s="2">
        <v>444</v>
      </c>
      <c r="E29" s="2">
        <v>16968</v>
      </c>
      <c r="F29" s="3">
        <v>86.592409240924084</v>
      </c>
      <c r="G29" s="2">
        <v>51</v>
      </c>
      <c r="H29" s="2">
        <v>28</v>
      </c>
      <c r="I29" s="2"/>
      <c r="J29" s="3">
        <f t="shared" si="1"/>
        <v>33.092342342342342</v>
      </c>
      <c r="K29" s="3">
        <f t="shared" si="2"/>
        <v>38.216216216216218</v>
      </c>
      <c r="L29" s="11">
        <f t="shared" si="3"/>
        <v>253.32758620689654</v>
      </c>
      <c r="M29" s="9">
        <f t="shared" si="6"/>
        <v>0.87931034482758619</v>
      </c>
      <c r="N29" s="9">
        <f t="shared" si="4"/>
        <v>0.48275862068965519</v>
      </c>
      <c r="O29" s="3">
        <f t="shared" si="5"/>
        <v>5.1955445544554459</v>
      </c>
      <c r="R29" s="15" t="s">
        <v>68</v>
      </c>
      <c r="S29" s="3">
        <v>5.1955445544554459</v>
      </c>
      <c r="U29" s="15" t="s">
        <v>68</v>
      </c>
      <c r="V29" s="3">
        <v>33.092342342342342</v>
      </c>
      <c r="X29" s="15" t="s">
        <v>68</v>
      </c>
      <c r="Y29" s="3">
        <v>38.216216216216218</v>
      </c>
      <c r="AA29" s="15" t="s">
        <v>68</v>
      </c>
      <c r="AB29" s="11">
        <v>253.32758620689654</v>
      </c>
      <c r="AD29" s="15" t="s">
        <v>68</v>
      </c>
      <c r="AE29" s="9">
        <v>0.87931034482758619</v>
      </c>
      <c r="AG29" s="15" t="s">
        <v>68</v>
      </c>
      <c r="AH29" s="9">
        <v>0.20689655172413793</v>
      </c>
    </row>
    <row r="30" spans="1:34">
      <c r="A30" s="1" t="s">
        <v>33</v>
      </c>
      <c r="B30" s="2">
        <v>60</v>
      </c>
      <c r="C30" s="2">
        <v>13754</v>
      </c>
      <c r="D30" s="2">
        <v>442</v>
      </c>
      <c r="E30" s="2">
        <v>16570</v>
      </c>
      <c r="F30" s="3">
        <v>83.005431502715751</v>
      </c>
      <c r="G30" s="2">
        <v>44</v>
      </c>
      <c r="H30" s="2">
        <v>22</v>
      </c>
      <c r="I30" s="2"/>
      <c r="J30" s="3">
        <f t="shared" si="1"/>
        <v>31.117647058823529</v>
      </c>
      <c r="K30" s="3">
        <f t="shared" si="2"/>
        <v>37.488687782805428</v>
      </c>
      <c r="L30" s="11">
        <f t="shared" si="3"/>
        <v>229.23333333333332</v>
      </c>
      <c r="M30" s="9">
        <f t="shared" si="6"/>
        <v>0.73333333333333328</v>
      </c>
      <c r="N30" s="9">
        <f t="shared" si="4"/>
        <v>0.36666666666666664</v>
      </c>
      <c r="O30" s="3">
        <f t="shared" si="5"/>
        <v>4.9803258901629457</v>
      </c>
      <c r="R30" s="15" t="s">
        <v>70</v>
      </c>
      <c r="S30" s="3">
        <v>4.9803258901629457</v>
      </c>
      <c r="U30" s="15" t="s">
        <v>70</v>
      </c>
      <c r="V30" s="3">
        <v>31.117647058823529</v>
      </c>
      <c r="X30" s="15" t="s">
        <v>70</v>
      </c>
      <c r="Y30" s="3">
        <v>37.488687782805428</v>
      </c>
      <c r="AA30" s="15" t="s">
        <v>70</v>
      </c>
      <c r="AB30" s="11">
        <v>229.23333333333332</v>
      </c>
      <c r="AD30" s="15" t="s">
        <v>70</v>
      </c>
      <c r="AE30" s="9">
        <v>0.73333333333333328</v>
      </c>
      <c r="AG30" s="15" t="s">
        <v>70</v>
      </c>
      <c r="AH30" s="9">
        <v>0.36666666666666664</v>
      </c>
    </row>
    <row r="31" spans="1:34">
      <c r="A31" s="1" t="s">
        <v>34</v>
      </c>
      <c r="B31" s="2">
        <v>56</v>
      </c>
      <c r="C31" s="2">
        <v>13513</v>
      </c>
      <c r="D31" s="2">
        <v>423</v>
      </c>
      <c r="E31" s="2">
        <v>14917</v>
      </c>
      <c r="F31" s="3">
        <v>90.587919823020727</v>
      </c>
      <c r="G31" s="2">
        <v>45</v>
      </c>
      <c r="H31" s="2">
        <v>28</v>
      </c>
      <c r="I31" s="2"/>
      <c r="J31" s="3">
        <f t="shared" si="1"/>
        <v>31.945626477541371</v>
      </c>
      <c r="K31" s="3">
        <f t="shared" si="2"/>
        <v>35.264775413711583</v>
      </c>
      <c r="L31" s="11">
        <f t="shared" si="3"/>
        <v>241.30357142857142</v>
      </c>
      <c r="M31" s="9">
        <f t="shared" si="6"/>
        <v>0.8035714285714286</v>
      </c>
      <c r="N31" s="9">
        <f t="shared" si="4"/>
        <v>0.5</v>
      </c>
      <c r="O31" s="3">
        <f t="shared" si="5"/>
        <v>5.435275189381243</v>
      </c>
      <c r="R31" s="15" t="s">
        <v>71</v>
      </c>
      <c r="S31" s="3">
        <v>5.435275189381243</v>
      </c>
      <c r="U31" s="15" t="s">
        <v>71</v>
      </c>
      <c r="V31" s="3">
        <v>31.945626477541371</v>
      </c>
      <c r="X31" s="15" t="s">
        <v>71</v>
      </c>
      <c r="Y31" s="3">
        <v>35.264775413711583</v>
      </c>
      <c r="AA31" s="15" t="s">
        <v>71</v>
      </c>
      <c r="AB31" s="11">
        <v>241.30357142857142</v>
      </c>
      <c r="AD31" s="15" t="s">
        <v>71</v>
      </c>
      <c r="AE31" s="9">
        <v>0.8035714285714286</v>
      </c>
      <c r="AG31" s="15" t="s">
        <v>71</v>
      </c>
      <c r="AH31" s="9">
        <v>0.5</v>
      </c>
    </row>
    <row r="32" spans="1:34">
      <c r="A32" s="1" t="s">
        <v>75</v>
      </c>
      <c r="B32" s="2">
        <v>49</v>
      </c>
      <c r="C32" s="2">
        <v>12454</v>
      </c>
      <c r="D32" s="2">
        <v>382</v>
      </c>
      <c r="E32" s="2">
        <v>14211</v>
      </c>
      <c r="F32" s="3">
        <f>C32/(E32/100)</f>
        <v>87.636338047990989</v>
      </c>
      <c r="G32" s="33">
        <v>44</v>
      </c>
      <c r="H32" s="33">
        <v>25</v>
      </c>
      <c r="I32" s="33"/>
      <c r="J32" s="34">
        <f t="shared" si="1"/>
        <v>32.602094240837694</v>
      </c>
      <c r="K32" s="3">
        <f t="shared" si="2"/>
        <v>37.201570680628272</v>
      </c>
      <c r="L32" s="11">
        <f t="shared" si="3"/>
        <v>254.16326530612244</v>
      </c>
      <c r="M32" s="9">
        <f t="shared" si="6"/>
        <v>0.89795918367346939</v>
      </c>
      <c r="N32" s="9">
        <f t="shared" si="4"/>
        <v>0.51020408163265307</v>
      </c>
      <c r="O32" s="3">
        <f t="shared" si="5"/>
        <v>5.2581802828794597</v>
      </c>
      <c r="R32" s="15" t="s">
        <v>76</v>
      </c>
      <c r="S32" s="3">
        <v>5.2581802828794597</v>
      </c>
      <c r="U32" s="15" t="s">
        <v>76</v>
      </c>
      <c r="V32" s="3">
        <v>32.6</v>
      </c>
      <c r="X32" s="15" t="s">
        <v>76</v>
      </c>
      <c r="Y32" s="3">
        <v>37.200000000000003</v>
      </c>
      <c r="AA32" s="15" t="s">
        <v>76</v>
      </c>
      <c r="AB32" s="11">
        <v>254</v>
      </c>
      <c r="AD32" s="15" t="s">
        <v>76</v>
      </c>
      <c r="AE32" s="9">
        <v>0.91839999999999999</v>
      </c>
      <c r="AG32" s="15" t="s">
        <v>76</v>
      </c>
      <c r="AH32" s="9">
        <v>0.51019999999999999</v>
      </c>
    </row>
    <row r="33" spans="1:34">
      <c r="A33" s="1" t="s">
        <v>89</v>
      </c>
      <c r="B33" s="2">
        <v>46</v>
      </c>
      <c r="C33" s="2">
        <v>10614</v>
      </c>
      <c r="D33" s="2">
        <v>349</v>
      </c>
      <c r="E33" s="2">
        <v>12050</v>
      </c>
      <c r="F33" s="3">
        <f t="shared" ref="F33:F41" si="7">C33/(E33/100)</f>
        <v>88.08298755186722</v>
      </c>
      <c r="G33" s="33">
        <v>33</v>
      </c>
      <c r="H33" s="33">
        <v>21</v>
      </c>
      <c r="I33" s="33"/>
      <c r="J33" s="34">
        <f t="shared" si="1"/>
        <v>30.412607449856733</v>
      </c>
      <c r="K33" s="3">
        <f t="shared" si="2"/>
        <v>34.52722063037249</v>
      </c>
      <c r="L33" s="11">
        <f t="shared" si="3"/>
        <v>230.7391304347826</v>
      </c>
      <c r="M33" s="9">
        <f t="shared" si="6"/>
        <v>0.71739130434782605</v>
      </c>
      <c r="N33" s="9">
        <f t="shared" si="4"/>
        <v>0.45652173913043476</v>
      </c>
      <c r="O33" s="3">
        <f t="shared" si="5"/>
        <v>5.2849792531120334</v>
      </c>
      <c r="R33" s="15" t="s">
        <v>77</v>
      </c>
      <c r="S33" s="3">
        <v>5.2849792531120334</v>
      </c>
      <c r="U33" s="15" t="s">
        <v>77</v>
      </c>
      <c r="V33" s="3">
        <v>30.412607449856733</v>
      </c>
      <c r="X33" s="15" t="s">
        <v>77</v>
      </c>
      <c r="Y33" s="3">
        <v>34.52722063037249</v>
      </c>
      <c r="AA33" s="15" t="s">
        <v>77</v>
      </c>
      <c r="AB33" s="11">
        <v>230.7391304347826</v>
      </c>
      <c r="AD33" s="15" t="s">
        <v>77</v>
      </c>
      <c r="AE33" s="9">
        <v>0.71739130434782605</v>
      </c>
      <c r="AG33" s="15" t="s">
        <v>77</v>
      </c>
      <c r="AH33" s="9">
        <v>0.45652173913043476</v>
      </c>
    </row>
    <row r="34" spans="1:34">
      <c r="A34" s="1" t="s">
        <v>90</v>
      </c>
      <c r="B34" s="2">
        <v>50</v>
      </c>
      <c r="C34" s="2">
        <v>12516</v>
      </c>
      <c r="D34" s="2">
        <v>386</v>
      </c>
      <c r="E34" s="2">
        <v>13038</v>
      </c>
      <c r="F34" s="3">
        <f t="shared" si="7"/>
        <v>95.996318453750575</v>
      </c>
      <c r="G34" s="33">
        <v>35</v>
      </c>
      <c r="H34" s="33">
        <v>28</v>
      </c>
      <c r="I34" s="33"/>
      <c r="J34" s="34">
        <f t="shared" si="1"/>
        <v>32.424870466321245</v>
      </c>
      <c r="K34" s="3">
        <f t="shared" si="2"/>
        <v>33.777202072538863</v>
      </c>
      <c r="L34" s="11">
        <f t="shared" si="3"/>
        <v>250.32</v>
      </c>
      <c r="M34" s="9">
        <f t="shared" si="6"/>
        <v>0.7</v>
      </c>
      <c r="N34" s="9">
        <f t="shared" si="4"/>
        <v>0.56000000000000005</v>
      </c>
      <c r="O34" s="3">
        <f t="shared" si="5"/>
        <v>5.7597791072250342</v>
      </c>
      <c r="R34" s="15" t="s">
        <v>78</v>
      </c>
      <c r="S34" s="3">
        <v>5.7597791072250342</v>
      </c>
      <c r="U34" s="15" t="s">
        <v>78</v>
      </c>
      <c r="V34" s="3">
        <v>32.424870466321245</v>
      </c>
      <c r="X34" s="15" t="s">
        <v>78</v>
      </c>
      <c r="Y34" s="3">
        <v>33.777202072538863</v>
      </c>
      <c r="AA34" s="15" t="s">
        <v>78</v>
      </c>
      <c r="AB34" s="11">
        <v>250.32</v>
      </c>
      <c r="AD34" s="15" t="s">
        <v>78</v>
      </c>
      <c r="AE34" s="9">
        <v>0.7</v>
      </c>
      <c r="AG34" s="15" t="s">
        <v>78</v>
      </c>
      <c r="AH34" s="9">
        <v>0.56000000000000005</v>
      </c>
    </row>
    <row r="35" spans="1:34">
      <c r="A35" s="1" t="s">
        <v>91</v>
      </c>
      <c r="B35" s="2">
        <v>50</v>
      </c>
      <c r="C35" s="2">
        <v>11097</v>
      </c>
      <c r="D35" s="2">
        <v>386</v>
      </c>
      <c r="E35" s="2">
        <v>12899</v>
      </c>
      <c r="F35" s="3">
        <f t="shared" si="7"/>
        <v>86.029924800372115</v>
      </c>
      <c r="G35" s="33">
        <v>33</v>
      </c>
      <c r="H35" s="33">
        <v>15</v>
      </c>
      <c r="I35" s="33"/>
      <c r="J35" s="34">
        <f t="shared" si="1"/>
        <v>28.748704663212436</v>
      </c>
      <c r="K35" s="3">
        <f t="shared" si="2"/>
        <v>33.417098445595855</v>
      </c>
      <c r="L35" s="11">
        <f t="shared" si="3"/>
        <v>221.94</v>
      </c>
      <c r="M35" s="9">
        <f t="shared" si="6"/>
        <v>0.66</v>
      </c>
      <c r="N35" s="9">
        <f t="shared" si="4"/>
        <v>0.3</v>
      </c>
      <c r="O35" s="3">
        <f t="shared" si="5"/>
        <v>5.1617954880223271</v>
      </c>
      <c r="R35" s="15" t="s">
        <v>79</v>
      </c>
      <c r="S35" s="3">
        <v>5.1617954880223271</v>
      </c>
      <c r="U35" s="15" t="s">
        <v>79</v>
      </c>
      <c r="V35" s="3">
        <v>28.748704663212436</v>
      </c>
      <c r="X35" s="15" t="s">
        <v>79</v>
      </c>
      <c r="Y35" s="3">
        <v>33.417098445595855</v>
      </c>
      <c r="AA35" s="15" t="s">
        <v>79</v>
      </c>
      <c r="AB35" s="11">
        <v>221.94</v>
      </c>
      <c r="AD35" s="15" t="s">
        <v>79</v>
      </c>
      <c r="AE35" s="9">
        <v>0.66</v>
      </c>
      <c r="AG35" s="15" t="s">
        <v>79</v>
      </c>
      <c r="AH35" s="9">
        <v>0.3</v>
      </c>
    </row>
    <row r="36" spans="1:34">
      <c r="A36" s="1" t="s">
        <v>92</v>
      </c>
      <c r="B36" s="2">
        <v>52</v>
      </c>
      <c r="C36" s="2">
        <v>13736</v>
      </c>
      <c r="D36" s="2">
        <v>430</v>
      </c>
      <c r="E36" s="2">
        <v>14850</v>
      </c>
      <c r="F36" s="3">
        <f t="shared" si="7"/>
        <v>92.498316498316498</v>
      </c>
      <c r="G36" s="33">
        <v>44</v>
      </c>
      <c r="H36" s="40">
        <v>15</v>
      </c>
      <c r="I36" s="40">
        <v>13</v>
      </c>
      <c r="J36" s="34">
        <f t="shared" si="1"/>
        <v>31.944186046511629</v>
      </c>
      <c r="K36" s="3">
        <f t="shared" si="2"/>
        <v>34.534883720930232</v>
      </c>
      <c r="L36" s="11">
        <f t="shared" si="3"/>
        <v>264.15384615384613</v>
      </c>
      <c r="M36" s="9">
        <f t="shared" si="6"/>
        <v>0.84615384615384615</v>
      </c>
      <c r="N36" s="9">
        <f t="shared" si="4"/>
        <v>0.28846153846153844</v>
      </c>
      <c r="O36" s="3">
        <f t="shared" si="5"/>
        <v>5.5498989898989901</v>
      </c>
      <c r="R36" s="15" t="s">
        <v>80</v>
      </c>
      <c r="S36" s="3">
        <v>5.55</v>
      </c>
      <c r="U36" s="15" t="s">
        <v>80</v>
      </c>
      <c r="V36" s="3">
        <v>31.94</v>
      </c>
      <c r="X36" s="15" t="s">
        <v>80</v>
      </c>
      <c r="Y36" s="3">
        <v>34.53</v>
      </c>
      <c r="AA36" s="15" t="s">
        <v>80</v>
      </c>
      <c r="AB36" s="11">
        <v>264</v>
      </c>
      <c r="AD36" s="15" t="s">
        <v>80</v>
      </c>
      <c r="AE36" s="9">
        <v>0.84615384615384615</v>
      </c>
      <c r="AG36" s="15" t="s">
        <v>80</v>
      </c>
      <c r="AH36" s="9">
        <v>0.53849999999999998</v>
      </c>
    </row>
    <row r="37" spans="1:34">
      <c r="A37" s="1" t="s">
        <v>93</v>
      </c>
      <c r="B37" s="2">
        <v>47</v>
      </c>
      <c r="C37" s="2">
        <v>11956</v>
      </c>
      <c r="D37" s="2">
        <v>372</v>
      </c>
      <c r="E37" s="2">
        <v>12986</v>
      </c>
      <c r="F37" s="3">
        <f t="shared" si="7"/>
        <v>92.068381333744028</v>
      </c>
      <c r="G37" s="33">
        <v>37</v>
      </c>
      <c r="H37" s="40">
        <v>15</v>
      </c>
      <c r="I37" s="40">
        <v>10</v>
      </c>
      <c r="J37" s="34">
        <f t="shared" si="1"/>
        <v>32.13978494623656</v>
      </c>
      <c r="K37" s="3">
        <f t="shared" si="2"/>
        <v>34.908602150537632</v>
      </c>
      <c r="L37" s="11">
        <f t="shared" si="3"/>
        <v>254.38297872340425</v>
      </c>
      <c r="M37" s="9">
        <f t="shared" si="6"/>
        <v>0.78723404255319152</v>
      </c>
      <c r="N37" s="9">
        <f t="shared" si="4"/>
        <v>0.31914893617021278</v>
      </c>
      <c r="O37" s="3">
        <f t="shared" si="5"/>
        <v>5.5241028800246417</v>
      </c>
      <c r="R37" s="15" t="s">
        <v>81</v>
      </c>
      <c r="S37" s="3">
        <v>5.52</v>
      </c>
      <c r="U37" s="15" t="s">
        <v>81</v>
      </c>
      <c r="V37" s="3">
        <v>32.14</v>
      </c>
      <c r="X37" s="15" t="s">
        <v>81</v>
      </c>
      <c r="Y37" s="3">
        <v>34.909999999999997</v>
      </c>
      <c r="AA37" s="15" t="s">
        <v>81</v>
      </c>
      <c r="AB37" s="32">
        <v>254</v>
      </c>
      <c r="AD37" s="15" t="s">
        <v>81</v>
      </c>
      <c r="AE37" s="9">
        <v>0.78723404255319152</v>
      </c>
      <c r="AG37" s="15" t="s">
        <v>81</v>
      </c>
      <c r="AH37" s="9">
        <v>0.76590000000000003</v>
      </c>
    </row>
    <row r="38" spans="1:34">
      <c r="A38" s="1" t="s">
        <v>94</v>
      </c>
      <c r="B38" s="2">
        <v>50</v>
      </c>
      <c r="C38" s="2">
        <v>12133</v>
      </c>
      <c r="D38" s="2">
        <v>388</v>
      </c>
      <c r="E38" s="2">
        <v>12964</v>
      </c>
      <c r="F38" s="3">
        <f t="shared" si="7"/>
        <v>93.589941376118489</v>
      </c>
      <c r="G38" s="33">
        <v>44</v>
      </c>
      <c r="H38" s="40">
        <v>24</v>
      </c>
      <c r="I38" s="40">
        <v>8</v>
      </c>
      <c r="J38" s="34">
        <f t="shared" si="1"/>
        <v>31.270618556701031</v>
      </c>
      <c r="K38" s="3">
        <f t="shared" si="2"/>
        <v>33.412371134020617</v>
      </c>
      <c r="L38" s="11">
        <v>243</v>
      </c>
      <c r="M38" s="9">
        <f t="shared" si="6"/>
        <v>0.88</v>
      </c>
      <c r="N38" s="9">
        <f t="shared" si="4"/>
        <v>0.48</v>
      </c>
      <c r="O38" s="3">
        <f t="shared" si="5"/>
        <v>5.6153964825671094</v>
      </c>
      <c r="R38" s="15" t="s">
        <v>82</v>
      </c>
      <c r="S38" s="3">
        <v>5.62</v>
      </c>
      <c r="U38" s="15" t="s">
        <v>82</v>
      </c>
      <c r="V38" s="34">
        <v>31.270618556701031</v>
      </c>
      <c r="X38" s="15" t="s">
        <v>82</v>
      </c>
      <c r="Y38" s="3">
        <v>33.412371134020617</v>
      </c>
      <c r="AA38" s="15" t="s">
        <v>82</v>
      </c>
      <c r="AB38" s="11">
        <v>243</v>
      </c>
      <c r="AD38" s="15" t="s">
        <v>82</v>
      </c>
      <c r="AE38" s="9">
        <v>0.88</v>
      </c>
      <c r="AG38" s="15" t="s">
        <v>82</v>
      </c>
      <c r="AH38" s="9">
        <v>0.64</v>
      </c>
    </row>
    <row r="39" spans="1:34">
      <c r="A39" s="1" t="s">
        <v>95</v>
      </c>
      <c r="B39" s="2">
        <v>49</v>
      </c>
      <c r="C39" s="2">
        <v>12354</v>
      </c>
      <c r="D39" s="2">
        <v>380</v>
      </c>
      <c r="E39" s="2">
        <v>13371</v>
      </c>
      <c r="F39" s="3">
        <f t="shared" si="7"/>
        <v>92.393986986762386</v>
      </c>
      <c r="G39" s="33">
        <v>44</v>
      </c>
      <c r="H39" s="40">
        <v>30</v>
      </c>
      <c r="I39" s="40">
        <v>5</v>
      </c>
      <c r="J39" s="34">
        <f t="shared" si="1"/>
        <v>32.510526315789477</v>
      </c>
      <c r="K39" s="3">
        <f t="shared" si="2"/>
        <v>35.18684210526316</v>
      </c>
      <c r="L39" s="11">
        <v>252</v>
      </c>
      <c r="M39" s="9">
        <f t="shared" si="6"/>
        <v>0.89795918367346939</v>
      </c>
      <c r="N39" s="9">
        <f t="shared" si="4"/>
        <v>0.61224489795918369</v>
      </c>
      <c r="O39" s="3">
        <f t="shared" si="5"/>
        <v>5.543639219205744</v>
      </c>
      <c r="R39" s="15" t="s">
        <v>83</v>
      </c>
      <c r="S39" s="3">
        <v>5.54</v>
      </c>
      <c r="U39" s="15" t="s">
        <v>83</v>
      </c>
      <c r="V39" s="34">
        <v>32.510526315789477</v>
      </c>
      <c r="X39" s="15" t="s">
        <v>83</v>
      </c>
      <c r="Y39" s="3">
        <v>35.18684210526316</v>
      </c>
      <c r="AA39" s="15" t="s">
        <v>83</v>
      </c>
      <c r="AB39" s="11">
        <v>252</v>
      </c>
      <c r="AD39" s="15" t="s">
        <v>83</v>
      </c>
      <c r="AE39" s="9">
        <v>0.89795918367346939</v>
      </c>
      <c r="AG39" s="15" t="s">
        <v>83</v>
      </c>
      <c r="AH39" s="9">
        <v>0.71419999999999995</v>
      </c>
    </row>
    <row r="40" spans="1:34">
      <c r="A40" s="1" t="s">
        <v>96</v>
      </c>
      <c r="B40" s="2">
        <v>58</v>
      </c>
      <c r="C40" s="2">
        <v>14269</v>
      </c>
      <c r="D40" s="2">
        <v>458</v>
      </c>
      <c r="E40" s="2">
        <v>16236</v>
      </c>
      <c r="F40" s="3">
        <f t="shared" si="7"/>
        <v>87.88494703128849</v>
      </c>
      <c r="G40" s="33">
        <v>51</v>
      </c>
      <c r="H40" s="40">
        <v>29</v>
      </c>
      <c r="I40" s="40">
        <v>5</v>
      </c>
      <c r="J40" s="34">
        <f t="shared" si="1"/>
        <v>31.155021834061134</v>
      </c>
      <c r="K40" s="3">
        <f t="shared" si="2"/>
        <v>35.449781659388648</v>
      </c>
      <c r="L40" s="36">
        <f t="shared" si="3"/>
        <v>246.01724137931035</v>
      </c>
      <c r="M40" s="9">
        <f t="shared" si="6"/>
        <v>0.87931034482758619</v>
      </c>
      <c r="N40" s="9">
        <f t="shared" si="4"/>
        <v>0.5</v>
      </c>
      <c r="O40" s="3">
        <f t="shared" si="5"/>
        <v>5.27309682187731</v>
      </c>
      <c r="R40" s="15" t="s">
        <v>85</v>
      </c>
      <c r="S40" s="3">
        <v>5.27</v>
      </c>
      <c r="U40" s="15" t="s">
        <v>85</v>
      </c>
      <c r="V40" s="3">
        <v>31.16</v>
      </c>
      <c r="X40" s="15" t="s">
        <v>85</v>
      </c>
      <c r="Y40" s="3">
        <v>35.450000000000003</v>
      </c>
      <c r="AA40" s="15" t="s">
        <v>85</v>
      </c>
      <c r="AB40" s="11">
        <v>246</v>
      </c>
      <c r="AD40" s="41" t="s">
        <v>85</v>
      </c>
      <c r="AE40" s="42"/>
      <c r="AF40" s="43"/>
      <c r="AG40" s="41" t="s">
        <v>85</v>
      </c>
      <c r="AH40" s="42"/>
    </row>
    <row r="41" spans="1:34">
      <c r="A41" s="1"/>
      <c r="B41" s="5">
        <f>SUM(B2:B40)</f>
        <v>1904</v>
      </c>
      <c r="C41" s="5">
        <f>SUM(C2:C40)</f>
        <v>400380</v>
      </c>
      <c r="D41" s="5">
        <f>SUM(D2:D40)</f>
        <v>14605</v>
      </c>
      <c r="E41" s="5">
        <f>SUM(E2:E40)</f>
        <v>521114</v>
      </c>
      <c r="F41" s="6">
        <f t="shared" si="7"/>
        <v>76.831557010558143</v>
      </c>
      <c r="G41" s="37">
        <f>SUM(G2:G40)</f>
        <v>1114</v>
      </c>
      <c r="H41" s="7">
        <f>SUM(H2:H40)</f>
        <v>451</v>
      </c>
      <c r="I41" s="7"/>
      <c r="J41" s="35">
        <f t="shared" si="1"/>
        <v>27.413899349537829</v>
      </c>
      <c r="K41" s="6">
        <f t="shared" si="2"/>
        <v>35.680520369736392</v>
      </c>
      <c r="L41" s="12">
        <f t="shared" si="3"/>
        <v>210.28361344537817</v>
      </c>
      <c r="M41" s="10">
        <f t="shared" si="6"/>
        <v>0.58508403361344541</v>
      </c>
      <c r="N41" s="10">
        <f t="shared" si="4"/>
        <v>0.23686974789915966</v>
      </c>
      <c r="O41" s="6">
        <f t="shared" si="5"/>
        <v>4.6098934206334894</v>
      </c>
    </row>
    <row r="42" spans="1:34">
      <c r="A42" s="4" t="s">
        <v>35</v>
      </c>
      <c r="B42" s="5" t="s">
        <v>36</v>
      </c>
      <c r="C42" s="5" t="s">
        <v>1</v>
      </c>
      <c r="D42" s="5" t="s">
        <v>2</v>
      </c>
      <c r="E42" s="5" t="s">
        <v>3</v>
      </c>
      <c r="F42" s="5" t="s">
        <v>4</v>
      </c>
      <c r="G42" s="5">
        <v>200</v>
      </c>
      <c r="H42" s="5" t="s">
        <v>87</v>
      </c>
      <c r="I42" s="5" t="s">
        <v>88</v>
      </c>
      <c r="J42" s="7" t="s">
        <v>37</v>
      </c>
      <c r="K42" s="7" t="s">
        <v>38</v>
      </c>
      <c r="L42" s="7" t="s">
        <v>39</v>
      </c>
      <c r="M42" s="30">
        <v>2</v>
      </c>
      <c r="N42" s="30">
        <v>2.5</v>
      </c>
      <c r="O42" s="7" t="s">
        <v>84</v>
      </c>
      <c r="R42" t="s">
        <v>0</v>
      </c>
      <c r="S42" t="s">
        <v>44</v>
      </c>
      <c r="V42" t="s">
        <v>40</v>
      </c>
      <c r="Y42" t="s">
        <v>41</v>
      </c>
      <c r="AB42" t="s">
        <v>42</v>
      </c>
      <c r="AE42" s="8">
        <v>2</v>
      </c>
      <c r="AG42" s="8">
        <v>2.5</v>
      </c>
    </row>
    <row r="43" spans="1:34">
      <c r="A43" s="4" t="s">
        <v>0</v>
      </c>
      <c r="B43" s="18"/>
      <c r="C43" s="18"/>
      <c r="D43" s="18"/>
      <c r="E43" s="18"/>
      <c r="F43" s="18"/>
      <c r="G43" s="18"/>
      <c r="H43" s="18"/>
      <c r="I43" s="18"/>
      <c r="J43" s="14"/>
      <c r="K43" s="14"/>
      <c r="L43" s="14"/>
      <c r="M43" s="31"/>
      <c r="N43" s="31"/>
      <c r="O43" s="14"/>
      <c r="AE43" s="8"/>
      <c r="AG43" s="8"/>
    </row>
    <row r="44" spans="1:34">
      <c r="A44" s="17"/>
      <c r="B44" s="18"/>
      <c r="C44" s="18"/>
      <c r="D44" s="18"/>
      <c r="E44" s="18"/>
      <c r="F44" s="18"/>
      <c r="G44" s="18"/>
      <c r="H44" s="14"/>
      <c r="I44" s="14"/>
      <c r="J44" s="14"/>
      <c r="K44" s="14"/>
      <c r="L44" s="14"/>
      <c r="M44" s="31"/>
      <c r="N44" s="31"/>
      <c r="O44" s="14"/>
      <c r="AE44" s="8"/>
      <c r="AG44" s="8"/>
    </row>
    <row r="45" spans="1:34">
      <c r="A45" s="17"/>
      <c r="B45" s="18"/>
      <c r="C45" s="18"/>
      <c r="D45" s="18"/>
      <c r="E45" s="18"/>
      <c r="F45" s="18"/>
      <c r="G45" s="18"/>
      <c r="H45" s="14"/>
      <c r="I45" s="14"/>
      <c r="J45" s="14"/>
      <c r="K45" s="14"/>
      <c r="L45" s="14"/>
      <c r="M45" s="31"/>
      <c r="N45" s="31"/>
      <c r="O45" s="14"/>
      <c r="AE45" s="8"/>
      <c r="AG45" s="8"/>
    </row>
    <row r="46" spans="1:34">
      <c r="A46" s="17"/>
      <c r="B46" s="17"/>
      <c r="C46" s="17"/>
      <c r="D46" s="17"/>
      <c r="E46" s="17"/>
      <c r="F46" s="17"/>
      <c r="G46" s="18"/>
      <c r="H46" s="14"/>
      <c r="I46" s="14"/>
      <c r="J46" s="14"/>
      <c r="K46" s="14"/>
      <c r="L46" s="14"/>
      <c r="M46" s="31"/>
      <c r="N46" s="31"/>
      <c r="O46" s="14"/>
    </row>
    <row r="47" spans="1:34">
      <c r="A47" s="17"/>
      <c r="B47" s="18"/>
      <c r="C47" s="18"/>
      <c r="D47" s="18"/>
      <c r="E47" s="18"/>
      <c r="F47" s="19"/>
      <c r="G47" s="18"/>
      <c r="H47" s="18"/>
      <c r="I47" s="18"/>
      <c r="J47" s="19"/>
      <c r="K47" s="19"/>
      <c r="L47" s="20"/>
      <c r="M47" s="21"/>
      <c r="N47" s="21"/>
      <c r="O47" s="19"/>
    </row>
    <row r="48" spans="1:34">
      <c r="A48" s="17"/>
      <c r="B48" s="18"/>
      <c r="C48" s="18"/>
      <c r="D48" s="18"/>
      <c r="E48" s="18"/>
      <c r="F48" s="19"/>
      <c r="G48" s="18"/>
      <c r="H48" s="18"/>
      <c r="I48" s="18"/>
      <c r="J48" s="19"/>
      <c r="K48" s="19"/>
      <c r="L48" s="20"/>
      <c r="M48" s="21"/>
      <c r="N48" s="21"/>
      <c r="O48" s="19"/>
    </row>
    <row r="49" spans="1:31">
      <c r="A49" s="17"/>
      <c r="B49" s="18"/>
      <c r="C49" s="18"/>
      <c r="D49" s="18"/>
      <c r="E49" s="18"/>
      <c r="F49" s="19"/>
      <c r="G49" s="18"/>
      <c r="H49" s="18"/>
      <c r="I49" s="18"/>
      <c r="J49" s="19"/>
      <c r="K49" s="19"/>
      <c r="L49" s="20"/>
      <c r="M49" s="21"/>
      <c r="N49" s="21"/>
      <c r="O49" s="19"/>
    </row>
    <row r="50" spans="1:31">
      <c r="A50" s="17"/>
      <c r="B50" s="18"/>
      <c r="C50" s="18"/>
      <c r="D50" s="18"/>
      <c r="E50" s="18"/>
      <c r="F50" s="19"/>
      <c r="G50" s="18"/>
      <c r="H50" s="18"/>
      <c r="I50" s="18"/>
      <c r="J50" s="19"/>
      <c r="K50" s="19"/>
      <c r="L50" s="20"/>
      <c r="M50" s="21"/>
      <c r="N50" s="21"/>
      <c r="O50" s="19"/>
    </row>
    <row r="51" spans="1:31">
      <c r="A51" s="17"/>
      <c r="B51" s="18"/>
      <c r="C51" s="18"/>
      <c r="D51" s="18"/>
      <c r="E51" s="18"/>
      <c r="F51" s="19"/>
      <c r="G51" s="18"/>
      <c r="H51" s="18"/>
      <c r="I51" s="18"/>
      <c r="J51" s="19"/>
      <c r="K51" s="19"/>
      <c r="L51" s="20"/>
      <c r="M51" s="21"/>
      <c r="N51" s="21"/>
      <c r="O51" s="19"/>
    </row>
    <row r="52" spans="1:31">
      <c r="A52" s="17"/>
      <c r="B52" s="18"/>
      <c r="C52" s="18"/>
      <c r="D52" s="18"/>
      <c r="E52" s="18"/>
      <c r="F52" s="19"/>
      <c r="G52" s="18"/>
      <c r="H52" s="18"/>
      <c r="I52" s="18"/>
      <c r="J52" s="19"/>
      <c r="K52" s="19"/>
      <c r="L52" s="20"/>
      <c r="M52" s="21"/>
      <c r="N52" s="21"/>
      <c r="O52" s="19"/>
    </row>
    <row r="53" spans="1:31">
      <c r="A53" s="17"/>
      <c r="B53" s="18"/>
      <c r="C53" s="18"/>
      <c r="D53" s="18"/>
      <c r="E53" s="18"/>
      <c r="F53" s="19"/>
      <c r="G53" s="18"/>
      <c r="H53" s="18"/>
      <c r="I53" s="18"/>
      <c r="J53" s="19"/>
      <c r="K53" s="19"/>
      <c r="L53" s="20"/>
      <c r="M53" s="21"/>
      <c r="N53" s="21"/>
      <c r="O53" s="19"/>
    </row>
    <row r="54" spans="1:31">
      <c r="A54" s="17"/>
      <c r="B54" s="18"/>
      <c r="C54" s="18"/>
      <c r="D54" s="18"/>
      <c r="E54" s="18"/>
      <c r="F54" s="19"/>
      <c r="G54" s="18"/>
      <c r="H54" s="18"/>
      <c r="I54" s="18"/>
      <c r="J54" s="19"/>
      <c r="K54" s="19"/>
      <c r="L54" s="20"/>
      <c r="M54" s="21"/>
      <c r="N54" s="21"/>
      <c r="O54" s="19"/>
    </row>
    <row r="55" spans="1:31">
      <c r="A55" s="17"/>
      <c r="B55" s="18"/>
      <c r="C55" s="18"/>
      <c r="D55" s="18"/>
      <c r="E55" s="18"/>
      <c r="F55" s="19"/>
      <c r="G55" s="18"/>
      <c r="H55" s="18"/>
      <c r="I55" s="18"/>
      <c r="J55" s="19"/>
      <c r="K55" s="19"/>
      <c r="L55" s="20"/>
      <c r="M55" s="21"/>
      <c r="N55" s="21"/>
      <c r="O55" s="19"/>
    </row>
    <row r="56" spans="1:31">
      <c r="A56" s="17"/>
      <c r="B56" s="18"/>
      <c r="C56" s="18"/>
      <c r="D56" s="18"/>
      <c r="E56" s="18"/>
      <c r="F56" s="19"/>
      <c r="G56" s="18"/>
      <c r="H56" s="18"/>
      <c r="I56" s="18"/>
      <c r="J56" s="19"/>
      <c r="K56" s="19"/>
      <c r="L56" s="20"/>
      <c r="M56" s="21"/>
      <c r="N56" s="21"/>
      <c r="O56" s="19"/>
    </row>
    <row r="57" spans="1:31">
      <c r="A57" s="17"/>
      <c r="B57" s="18"/>
      <c r="C57" s="18"/>
      <c r="D57" s="18"/>
      <c r="E57" s="18"/>
      <c r="F57" s="19"/>
      <c r="G57" s="18"/>
      <c r="H57" s="18"/>
      <c r="I57" s="18"/>
      <c r="J57" s="19"/>
      <c r="K57" s="19"/>
      <c r="L57" s="20"/>
      <c r="M57" s="21"/>
      <c r="N57" s="21"/>
      <c r="O57" s="19"/>
    </row>
    <row r="58" spans="1:31" ht="14">
      <c r="A58" s="17"/>
      <c r="B58" s="22"/>
      <c r="C58" s="22"/>
      <c r="D58" s="22"/>
      <c r="E58" s="22"/>
      <c r="F58" s="22"/>
      <c r="G58" s="22"/>
      <c r="H58" s="23"/>
      <c r="I58" s="23"/>
      <c r="J58" s="23"/>
      <c r="K58" s="23"/>
      <c r="L58" s="23"/>
      <c r="M58" s="23"/>
      <c r="N58" s="23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4"/>
      <c r="Z58" s="22"/>
      <c r="AA58" s="25"/>
      <c r="AB58" s="22"/>
      <c r="AC58" s="25"/>
      <c r="AD58" s="25"/>
      <c r="AE58" s="26"/>
    </row>
    <row r="59" spans="1:31" ht="14">
      <c r="A59" s="22"/>
      <c r="B59" s="27"/>
      <c r="C59" s="27"/>
      <c r="D59" s="28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9"/>
      <c r="P59" s="29"/>
      <c r="Q59" s="29"/>
      <c r="R59" s="29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6"/>
    </row>
    <row r="60" spans="1:31">
      <c r="A60" s="27"/>
      <c r="B60" s="18"/>
      <c r="C60" s="18"/>
      <c r="D60" s="18"/>
      <c r="E60" s="18"/>
      <c r="F60" s="19"/>
      <c r="G60" s="18"/>
      <c r="H60" s="18"/>
      <c r="I60" s="18"/>
      <c r="J60" s="19"/>
      <c r="K60" s="19"/>
      <c r="L60" s="20"/>
      <c r="M60" s="21"/>
      <c r="N60" s="21"/>
      <c r="O60" s="19"/>
    </row>
    <row r="61" spans="1:31">
      <c r="A61" s="17"/>
    </row>
    <row r="64" spans="1:31">
      <c r="K64" s="16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2010-02-21T09:35:15Z</cp:lastPrinted>
  <dcterms:created xsi:type="dcterms:W3CDTF">2010-02-21T07:11:44Z</dcterms:created>
  <dcterms:modified xsi:type="dcterms:W3CDTF">2019-09-24T03:42:51Z</dcterms:modified>
</cp:coreProperties>
</file>