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9420" windowHeight="110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T31" i="1"/>
  <c r="S31"/>
  <c r="R31"/>
  <c r="Q31"/>
  <c r="D31"/>
  <c r="M31" s="1"/>
  <c r="E31"/>
  <c r="N31" s="1"/>
  <c r="F31"/>
  <c r="G31"/>
  <c r="L31"/>
  <c r="K31"/>
  <c r="J31"/>
  <c r="B31"/>
  <c r="C31"/>
  <c r="H31"/>
  <c r="I31"/>
  <c r="N19"/>
  <c r="M19"/>
  <c r="L19"/>
  <c r="K19"/>
  <c r="J19"/>
  <c r="N30"/>
  <c r="M30"/>
  <c r="L30"/>
  <c r="K30"/>
  <c r="J30"/>
  <c r="N29"/>
  <c r="M29"/>
  <c r="L29"/>
  <c r="K29"/>
  <c r="J29"/>
  <c r="N28"/>
  <c r="M28"/>
  <c r="L28"/>
  <c r="K28"/>
  <c r="J28"/>
  <c r="N27"/>
  <c r="M27"/>
  <c r="L27"/>
  <c r="K27"/>
  <c r="J27"/>
  <c r="N26"/>
  <c r="M26"/>
  <c r="L26"/>
  <c r="K26"/>
  <c r="J26"/>
  <c r="N25"/>
  <c r="M25"/>
  <c r="L25"/>
  <c r="K25"/>
  <c r="J25"/>
  <c r="N24"/>
  <c r="M24"/>
  <c r="L24"/>
  <c r="K24"/>
  <c r="J24"/>
  <c r="N23"/>
  <c r="M23"/>
  <c r="L23"/>
  <c r="K23"/>
  <c r="J23"/>
  <c r="N22"/>
  <c r="M22"/>
  <c r="L22"/>
  <c r="K22"/>
  <c r="J22"/>
  <c r="N21"/>
  <c r="M21"/>
  <c r="L21"/>
  <c r="K21"/>
  <c r="J21"/>
  <c r="N20"/>
  <c r="M20"/>
  <c r="L20"/>
  <c r="K20"/>
  <c r="J20"/>
  <c r="B16" l="1"/>
  <c r="C16"/>
  <c r="D16"/>
  <c r="E16"/>
  <c r="F16"/>
  <c r="G16"/>
  <c r="H16"/>
  <c r="I16"/>
  <c r="K16" l="1"/>
  <c r="N16"/>
  <c r="L16"/>
  <c r="J16"/>
  <c r="M16"/>
  <c r="U9"/>
  <c r="R9"/>
  <c r="W9"/>
  <c r="W11"/>
  <c r="R11"/>
  <c r="U11"/>
  <c r="Q23"/>
  <c r="T23"/>
  <c r="V23"/>
  <c r="S11"/>
  <c r="X23"/>
  <c r="U17"/>
  <c r="W17"/>
  <c r="R17"/>
  <c r="Q11"/>
  <c r="U23"/>
  <c r="R23"/>
  <c r="W23"/>
  <c r="Y23"/>
  <c r="X9"/>
  <c r="V9"/>
  <c r="T9"/>
  <c r="Y17"/>
  <c r="S23"/>
  <c r="Q17"/>
  <c r="T11"/>
  <c r="V11"/>
  <c r="X17"/>
  <c r="Q9"/>
  <c r="S9"/>
  <c r="S17"/>
  <c r="V17"/>
  <c r="T17"/>
  <c r="Y9"/>
</calcChain>
</file>

<file path=xl/sharedStrings.xml><?xml version="1.0" encoding="utf-8"?>
<sst xmlns="http://schemas.openxmlformats.org/spreadsheetml/2006/main" count="82" uniqueCount="52">
  <si>
    <t>Inns</t>
  </si>
  <si>
    <t>runs</t>
  </si>
  <si>
    <t>200-250</t>
  </si>
  <si>
    <t>250+</t>
  </si>
  <si>
    <t>Bat 1st</t>
  </si>
  <si>
    <t>Bat 2nd</t>
  </si>
  <si>
    <t>Balls</t>
  </si>
  <si>
    <t>wkts</t>
  </si>
  <si>
    <t>r/o</t>
  </si>
  <si>
    <t>r/wkt</t>
  </si>
  <si>
    <t>r/inns</t>
  </si>
  <si>
    <t>200/inns</t>
  </si>
  <si>
    <t>250/inns</t>
  </si>
  <si>
    <t>Basin Reserve</t>
  </si>
  <si>
    <t>Cobam Oval</t>
  </si>
  <si>
    <t>Hamilton</t>
  </si>
  <si>
    <t>Colin Maiden</t>
  </si>
  <si>
    <t>30 over</t>
  </si>
  <si>
    <t>Invercargill</t>
  </si>
  <si>
    <t>New Plymouth</t>
  </si>
  <si>
    <t>Oamaru</t>
  </si>
  <si>
    <t>Palmerston North</t>
  </si>
  <si>
    <t>Queenstown</t>
  </si>
  <si>
    <t xml:space="preserve">22 over </t>
  </si>
  <si>
    <t>Rangiora</t>
  </si>
  <si>
    <t>Timaru</t>
  </si>
  <si>
    <t>University Oval</t>
  </si>
  <si>
    <t>QE2</t>
  </si>
  <si>
    <t>Total</t>
  </si>
  <si>
    <t>2009/10</t>
  </si>
  <si>
    <t>Grounds</t>
  </si>
  <si>
    <t>Ins</t>
  </si>
  <si>
    <t>Runs</t>
  </si>
  <si>
    <t xml:space="preserve">Wkts </t>
  </si>
  <si>
    <t xml:space="preserve">Balls </t>
  </si>
  <si>
    <t>R/W</t>
  </si>
  <si>
    <t>S/R</t>
  </si>
  <si>
    <t>R/O</t>
  </si>
  <si>
    <t>200+</t>
  </si>
  <si>
    <t>Mainpower</t>
  </si>
  <si>
    <t>Alexandra</t>
  </si>
  <si>
    <t>C Maiden</t>
  </si>
  <si>
    <t>Fitzherbert park</t>
  </si>
  <si>
    <t>cobham</t>
  </si>
  <si>
    <t>Fitzherbert</t>
  </si>
  <si>
    <t>OAMARU</t>
  </si>
  <si>
    <t>Pukekura</t>
  </si>
  <si>
    <t>Aorangi</t>
  </si>
  <si>
    <t>Village Green</t>
  </si>
  <si>
    <t>2010/11</t>
  </si>
  <si>
    <t>D/L</t>
  </si>
  <si>
    <t xml:space="preserve">PN </t>
  </si>
</sst>
</file>

<file path=xl/styles.xml><?xml version="1.0" encoding="utf-8"?>
<styleSheet xmlns="http://schemas.openxmlformats.org/spreadsheetml/2006/main">
  <numFmts count="1">
    <numFmt numFmtId="164" formatCode="0.0"/>
  </numFmts>
  <fonts count="15">
    <font>
      <sz val="10"/>
      <color theme="1"/>
      <name val="Times New Roman"/>
      <family val="2"/>
    </font>
    <font>
      <b/>
      <sz val="8"/>
      <name val="Arial"/>
      <family val="2"/>
    </font>
    <font>
      <b/>
      <sz val="10"/>
      <color rgb="FFFF0000"/>
      <name val="Times New Roman"/>
      <family val="1"/>
    </font>
    <font>
      <b/>
      <sz val="11"/>
      <color theme="1"/>
      <name val="Times New Roman"/>
      <family val="2"/>
    </font>
    <font>
      <b/>
      <sz val="11"/>
      <name val="Arial"/>
      <family val="2"/>
    </font>
    <font>
      <b/>
      <sz val="11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0000"/>
      <name val="Times New Roman"/>
      <family val="2"/>
    </font>
    <font>
      <b/>
      <sz val="12"/>
      <color rgb="FFFF0000"/>
      <name val="Arial"/>
      <family val="2"/>
    </font>
    <font>
      <sz val="8"/>
      <name val="Arial"/>
      <family val="2"/>
    </font>
    <font>
      <sz val="8"/>
      <color theme="1"/>
      <name val="Times New Roman"/>
      <family val="2"/>
    </font>
    <font>
      <sz val="8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10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0" xfId="0" applyBorder="1"/>
    <xf numFmtId="2" fontId="5" fillId="0" borderId="0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33"/>
  <sheetViews>
    <sheetView tabSelected="1" workbookViewId="0">
      <selection activeCell="O22" sqref="O22"/>
    </sheetView>
  </sheetViews>
  <sheetFormatPr defaultRowHeight="13"/>
  <cols>
    <col min="1" max="1" width="16.69921875" customWidth="1"/>
  </cols>
  <sheetData>
    <row r="2" spans="1:26" ht="15">
      <c r="A2" s="13" t="s">
        <v>29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</row>
    <row r="3" spans="1:26" ht="14">
      <c r="A3" s="1" t="s">
        <v>13</v>
      </c>
      <c r="B3" s="2">
        <v>8</v>
      </c>
      <c r="C3" s="2">
        <v>1627</v>
      </c>
      <c r="D3" s="2">
        <v>4</v>
      </c>
      <c r="E3" s="2">
        <v>1</v>
      </c>
      <c r="F3" s="2">
        <v>1</v>
      </c>
      <c r="G3" s="2">
        <v>3</v>
      </c>
      <c r="H3" s="2">
        <v>2053</v>
      </c>
      <c r="I3" s="2">
        <v>55</v>
      </c>
      <c r="J3" s="3">
        <v>4.7549926936190934</v>
      </c>
      <c r="K3" s="3">
        <v>29.581818181818182</v>
      </c>
      <c r="L3" s="4">
        <v>203.375</v>
      </c>
      <c r="M3" s="5">
        <v>0.5</v>
      </c>
      <c r="N3" s="5">
        <v>0.125</v>
      </c>
      <c r="P3" s="1" t="s">
        <v>30</v>
      </c>
      <c r="Q3" s="14" t="s">
        <v>31</v>
      </c>
      <c r="R3" s="14" t="s">
        <v>32</v>
      </c>
      <c r="S3" s="14" t="s">
        <v>33</v>
      </c>
      <c r="T3" s="14" t="s">
        <v>34</v>
      </c>
      <c r="U3" s="14" t="s">
        <v>35</v>
      </c>
      <c r="V3" s="14" t="s">
        <v>36</v>
      </c>
      <c r="W3" s="14" t="s">
        <v>37</v>
      </c>
      <c r="X3" s="14" t="s">
        <v>3</v>
      </c>
      <c r="Y3" s="14" t="s">
        <v>38</v>
      </c>
    </row>
    <row r="4" spans="1:26">
      <c r="A4" s="1" t="s">
        <v>14</v>
      </c>
      <c r="B4" s="2">
        <v>6</v>
      </c>
      <c r="C4" s="2">
        <v>1445</v>
      </c>
      <c r="D4" s="2">
        <v>5</v>
      </c>
      <c r="E4" s="2">
        <v>1</v>
      </c>
      <c r="F4" s="2">
        <v>1</v>
      </c>
      <c r="G4" s="2">
        <v>2</v>
      </c>
      <c r="H4" s="2">
        <v>1749</v>
      </c>
      <c r="I4" s="2">
        <v>51</v>
      </c>
      <c r="J4" s="3">
        <v>4.957118353344768</v>
      </c>
      <c r="K4" s="3">
        <v>28.333333333333332</v>
      </c>
      <c r="L4" s="4">
        <v>240.83333333333334</v>
      </c>
      <c r="M4" s="5">
        <v>0.83333333333333337</v>
      </c>
      <c r="N4" s="5">
        <v>0.16666666666666666</v>
      </c>
      <c r="P4" s="1"/>
      <c r="Q4" s="2"/>
      <c r="R4" s="2"/>
      <c r="S4" s="2"/>
      <c r="T4" s="2"/>
      <c r="U4" s="2"/>
      <c r="V4" s="2"/>
      <c r="W4" s="2"/>
      <c r="X4" s="2"/>
      <c r="Y4" s="2"/>
    </row>
    <row r="5" spans="1:26" ht="15">
      <c r="A5" s="1" t="s">
        <v>16</v>
      </c>
      <c r="B5" s="2"/>
      <c r="C5" s="2"/>
      <c r="D5" s="2"/>
      <c r="E5" s="2"/>
      <c r="F5" s="2"/>
      <c r="G5" s="2"/>
      <c r="H5" s="2"/>
      <c r="I5" s="2"/>
      <c r="J5" s="3"/>
      <c r="K5" s="3"/>
      <c r="L5" s="4"/>
      <c r="M5" s="5"/>
      <c r="N5" s="5"/>
      <c r="P5" s="1" t="s">
        <v>39</v>
      </c>
      <c r="Q5" s="15">
        <v>2</v>
      </c>
      <c r="R5" s="15">
        <v>511</v>
      </c>
      <c r="S5" s="15">
        <v>18</v>
      </c>
      <c r="T5" s="15">
        <v>598</v>
      </c>
      <c r="U5" s="16">
        <v>28.388888888888889</v>
      </c>
      <c r="V5" s="16">
        <v>33.222222222222221</v>
      </c>
      <c r="W5" s="16">
        <v>5.127090301003344</v>
      </c>
      <c r="X5" s="15">
        <v>2</v>
      </c>
      <c r="Y5" s="15">
        <v>2</v>
      </c>
      <c r="Z5" s="32">
        <v>0</v>
      </c>
    </row>
    <row r="6" spans="1:26" ht="15">
      <c r="A6" s="1" t="s">
        <v>15</v>
      </c>
      <c r="B6" s="2">
        <v>4</v>
      </c>
      <c r="C6" s="2">
        <v>929</v>
      </c>
      <c r="D6" s="2">
        <v>1</v>
      </c>
      <c r="E6" s="2">
        <v>2</v>
      </c>
      <c r="F6" s="2">
        <v>1</v>
      </c>
      <c r="G6" s="2">
        <v>1</v>
      </c>
      <c r="H6" s="2">
        <v>1102</v>
      </c>
      <c r="I6" s="2">
        <v>30</v>
      </c>
      <c r="J6" s="3">
        <v>5.0580762250453724</v>
      </c>
      <c r="K6" s="3">
        <v>30.966666666666665</v>
      </c>
      <c r="L6" s="4">
        <v>232.25</v>
      </c>
      <c r="M6" s="5">
        <v>0.25</v>
      </c>
      <c r="N6" s="5">
        <v>0.5</v>
      </c>
      <c r="P6" s="1"/>
      <c r="Q6" s="15"/>
      <c r="R6" s="15"/>
      <c r="S6" s="15"/>
      <c r="T6" s="15"/>
      <c r="U6" s="16"/>
      <c r="V6" s="16"/>
      <c r="W6" s="16"/>
      <c r="X6" s="15"/>
      <c r="Y6" s="15"/>
    </row>
    <row r="7" spans="1:26" ht="15">
      <c r="A7" s="1" t="s">
        <v>18</v>
      </c>
      <c r="B7" s="2">
        <v>2</v>
      </c>
      <c r="C7" s="2">
        <v>429</v>
      </c>
      <c r="D7" s="2">
        <v>2</v>
      </c>
      <c r="E7" s="2"/>
      <c r="F7" s="2">
        <v>1</v>
      </c>
      <c r="G7" s="2"/>
      <c r="H7" s="2">
        <v>355</v>
      </c>
      <c r="I7" s="2">
        <v>16</v>
      </c>
      <c r="J7" s="3">
        <v>7.2507042253521128</v>
      </c>
      <c r="K7" s="3">
        <v>26.8125</v>
      </c>
      <c r="L7" s="4">
        <v>214.5</v>
      </c>
      <c r="M7" s="5">
        <v>1</v>
      </c>
      <c r="N7" s="5">
        <v>0</v>
      </c>
      <c r="O7" s="6" t="s">
        <v>17</v>
      </c>
      <c r="P7" s="1" t="s">
        <v>40</v>
      </c>
      <c r="Q7" s="15">
        <v>2</v>
      </c>
      <c r="R7" s="15">
        <v>468</v>
      </c>
      <c r="S7" s="15">
        <v>15</v>
      </c>
      <c r="T7" s="15">
        <v>595</v>
      </c>
      <c r="U7" s="16">
        <v>31.2</v>
      </c>
      <c r="V7" s="16">
        <v>39.666666666666664</v>
      </c>
      <c r="W7" s="16">
        <v>4.7193277310924371</v>
      </c>
      <c r="X7" s="15">
        <v>0</v>
      </c>
      <c r="Y7" s="15">
        <v>2</v>
      </c>
      <c r="Z7" s="32">
        <v>2</v>
      </c>
    </row>
    <row r="8" spans="1:26">
      <c r="A8" s="1" t="s">
        <v>19</v>
      </c>
      <c r="B8" s="2">
        <v>4</v>
      </c>
      <c r="C8" s="2">
        <v>663</v>
      </c>
      <c r="D8" s="2"/>
      <c r="E8" s="2">
        <v>2</v>
      </c>
      <c r="F8" s="2"/>
      <c r="G8" s="2">
        <v>2</v>
      </c>
      <c r="H8" s="2">
        <v>880</v>
      </c>
      <c r="I8" s="2">
        <v>29</v>
      </c>
      <c r="J8" s="3">
        <v>4.5204545454545455</v>
      </c>
      <c r="K8" s="3">
        <v>22.862068965517242</v>
      </c>
      <c r="L8" s="4">
        <v>165.75</v>
      </c>
      <c r="M8" s="5">
        <v>0</v>
      </c>
      <c r="N8" s="5">
        <v>0.5</v>
      </c>
      <c r="O8" s="6"/>
      <c r="P8" s="1"/>
      <c r="Q8" s="2"/>
      <c r="R8" s="2"/>
      <c r="S8" s="2"/>
      <c r="T8" s="2"/>
      <c r="U8" s="3"/>
      <c r="V8" s="3"/>
      <c r="W8" s="3"/>
      <c r="X8" s="2"/>
      <c r="Y8" s="2"/>
    </row>
    <row r="9" spans="1:26" ht="15.5">
      <c r="A9" s="1" t="s">
        <v>20</v>
      </c>
      <c r="B9" s="2">
        <v>2</v>
      </c>
      <c r="C9" s="2">
        <v>640</v>
      </c>
      <c r="D9" s="2"/>
      <c r="E9" s="2">
        <v>2</v>
      </c>
      <c r="F9" s="2">
        <v>1</v>
      </c>
      <c r="G9" s="2"/>
      <c r="H9" s="2">
        <v>581</v>
      </c>
      <c r="I9" s="2">
        <v>15</v>
      </c>
      <c r="J9" s="3">
        <v>6.6092943201376944</v>
      </c>
      <c r="K9" s="3">
        <v>42.666666666666664</v>
      </c>
      <c r="L9" s="4">
        <v>320</v>
      </c>
      <c r="M9" s="5">
        <v>0</v>
      </c>
      <c r="N9" s="5">
        <v>1</v>
      </c>
      <c r="O9" s="6"/>
      <c r="P9" s="1" t="s">
        <v>41</v>
      </c>
      <c r="Q9" s="17">
        <f ca="1">SUM(Q9:Q9)</f>
        <v>10</v>
      </c>
      <c r="R9" s="17">
        <f ca="1">SUM(R9:R9)</f>
        <v>2710</v>
      </c>
      <c r="S9" s="17">
        <f ca="1">SUM(S9:S9)</f>
        <v>81</v>
      </c>
      <c r="T9" s="17">
        <f ca="1">SUM(T9:T9)</f>
        <v>2975</v>
      </c>
      <c r="U9" s="18">
        <f ca="1">R9/S9</f>
        <v>33.456790123456791</v>
      </c>
      <c r="V9" s="18">
        <f ca="1">T9/S9</f>
        <v>36.728395061728392</v>
      </c>
      <c r="W9" s="19">
        <f ca="1">R9/(T9/6)</f>
        <v>5.4655462184873951</v>
      </c>
      <c r="X9" s="17">
        <f ca="1">SUM(X9:X9)</f>
        <v>7</v>
      </c>
      <c r="Y9" s="17">
        <f ca="1">SUM(Y9:Y9)</f>
        <v>10</v>
      </c>
      <c r="Z9">
        <v>3</v>
      </c>
    </row>
    <row r="10" spans="1:26">
      <c r="A10" s="1" t="s">
        <v>21</v>
      </c>
      <c r="B10" s="2">
        <v>4</v>
      </c>
      <c r="C10" s="2">
        <v>1078</v>
      </c>
      <c r="D10" s="2">
        <v>2</v>
      </c>
      <c r="E10" s="2">
        <v>2</v>
      </c>
      <c r="F10" s="2">
        <v>1</v>
      </c>
      <c r="G10" s="2">
        <v>1</v>
      </c>
      <c r="H10" s="2">
        <v>1180</v>
      </c>
      <c r="I10" s="2">
        <v>29</v>
      </c>
      <c r="J10" s="3">
        <v>5.4813559322033898</v>
      </c>
      <c r="K10" s="3">
        <v>37.172413793103445</v>
      </c>
      <c r="L10" s="4">
        <v>269.5</v>
      </c>
      <c r="M10" s="5">
        <v>0.5</v>
      </c>
      <c r="N10" s="5">
        <v>0.5</v>
      </c>
      <c r="O10" s="6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6" ht="15.5">
      <c r="A11" s="1" t="s">
        <v>22</v>
      </c>
      <c r="B11" s="2">
        <v>2</v>
      </c>
      <c r="C11" s="2">
        <v>307</v>
      </c>
      <c r="D11" s="2"/>
      <c r="E11" s="2"/>
      <c r="F11" s="2"/>
      <c r="G11" s="2">
        <v>2</v>
      </c>
      <c r="H11" s="2">
        <v>258</v>
      </c>
      <c r="I11" s="2">
        <v>11</v>
      </c>
      <c r="J11" s="3">
        <v>7.1395348837209305</v>
      </c>
      <c r="K11" s="3">
        <v>27.90909090909091</v>
      </c>
      <c r="L11" s="4">
        <v>153.5</v>
      </c>
      <c r="M11" s="5">
        <v>0</v>
      </c>
      <c r="N11" s="5">
        <v>0</v>
      </c>
      <c r="O11" s="6" t="s">
        <v>23</v>
      </c>
      <c r="P11" s="1" t="s">
        <v>22</v>
      </c>
      <c r="Q11" s="15">
        <f ca="1">SUM(Q11:Q12)</f>
        <v>4</v>
      </c>
      <c r="R11" s="15">
        <f ca="1">SUM(R11:R12)</f>
        <v>1009</v>
      </c>
      <c r="S11" s="15">
        <f ca="1">SUM(S11:S12)</f>
        <v>27</v>
      </c>
      <c r="T11" s="15">
        <f ca="1">SUM(T11:T12)</f>
        <v>1153</v>
      </c>
      <c r="U11" s="18">
        <f ca="1">R11/S11</f>
        <v>37.370370370370374</v>
      </c>
      <c r="V11" s="18">
        <f ca="1">T11/S11</f>
        <v>42.703703703703702</v>
      </c>
      <c r="W11" s="19">
        <f ca="1">R11/(T11/6)</f>
        <v>5.250650477016479</v>
      </c>
      <c r="X11" s="17">
        <v>2</v>
      </c>
      <c r="Y11" s="17">
        <v>3</v>
      </c>
      <c r="Z11">
        <v>1</v>
      </c>
    </row>
    <row r="12" spans="1:26">
      <c r="A12" s="1" t="s">
        <v>24</v>
      </c>
      <c r="B12" s="2">
        <v>2</v>
      </c>
      <c r="C12" s="2">
        <v>587</v>
      </c>
      <c r="D12" s="2"/>
      <c r="E12" s="2">
        <v>2</v>
      </c>
      <c r="F12" s="2">
        <v>1</v>
      </c>
      <c r="G12" s="2"/>
      <c r="H12" s="2">
        <v>596</v>
      </c>
      <c r="I12" s="2">
        <v>19</v>
      </c>
      <c r="J12" s="3">
        <v>5.9093959731543624</v>
      </c>
      <c r="K12" s="3">
        <v>30.894736842105264</v>
      </c>
      <c r="L12" s="4">
        <v>293.5</v>
      </c>
      <c r="M12" s="5">
        <v>0</v>
      </c>
      <c r="N12" s="5">
        <v>1</v>
      </c>
      <c r="P12" s="1"/>
      <c r="Q12" s="2"/>
      <c r="R12" s="2"/>
      <c r="S12" s="2"/>
      <c r="T12" s="2"/>
      <c r="U12" s="3"/>
      <c r="V12" s="3"/>
      <c r="W12" s="3"/>
      <c r="X12" s="2"/>
      <c r="Y12" s="2"/>
    </row>
    <row r="13" spans="1:26">
      <c r="A13" s="1" t="s">
        <v>25</v>
      </c>
      <c r="B13" s="2">
        <v>2</v>
      </c>
      <c r="C13" s="2">
        <v>781</v>
      </c>
      <c r="D13" s="2"/>
      <c r="E13" s="2">
        <v>2</v>
      </c>
      <c r="F13" s="2">
        <v>1</v>
      </c>
      <c r="G13" s="2"/>
      <c r="H13" s="2">
        <v>600</v>
      </c>
      <c r="I13" s="2">
        <v>12</v>
      </c>
      <c r="J13" s="3">
        <v>7.81</v>
      </c>
      <c r="K13" s="3">
        <v>65.083333333333329</v>
      </c>
      <c r="L13" s="4">
        <v>390.5</v>
      </c>
      <c r="M13" s="5">
        <v>0</v>
      </c>
      <c r="N13" s="5">
        <v>1</v>
      </c>
      <c r="P13" s="1" t="s">
        <v>42</v>
      </c>
    </row>
    <row r="14" spans="1:26">
      <c r="A14" s="1" t="s">
        <v>26</v>
      </c>
      <c r="B14" s="2">
        <v>2</v>
      </c>
      <c r="C14" s="2">
        <v>535</v>
      </c>
      <c r="D14" s="2">
        <v>1</v>
      </c>
      <c r="E14" s="2">
        <v>1</v>
      </c>
      <c r="F14" s="2">
        <v>1</v>
      </c>
      <c r="G14" s="2"/>
      <c r="H14" s="2">
        <v>565</v>
      </c>
      <c r="I14" s="2">
        <v>20</v>
      </c>
      <c r="J14" s="3">
        <v>5.6814159292035393</v>
      </c>
      <c r="K14" s="3">
        <v>26.75</v>
      </c>
      <c r="L14" s="4">
        <v>267.5</v>
      </c>
      <c r="M14" s="5">
        <v>0.5</v>
      </c>
      <c r="N14" s="5">
        <v>0.5</v>
      </c>
      <c r="P14" s="1"/>
      <c r="Q14" s="2"/>
      <c r="R14" s="2"/>
      <c r="S14" s="2"/>
      <c r="T14" s="2"/>
      <c r="U14" s="3"/>
      <c r="V14" s="3"/>
      <c r="W14" s="3"/>
      <c r="X14" s="2"/>
      <c r="Y14" s="2"/>
    </row>
    <row r="15" spans="1:26" ht="15">
      <c r="A15" s="1" t="s">
        <v>27</v>
      </c>
      <c r="B15" s="2">
        <v>6</v>
      </c>
      <c r="C15" s="2">
        <v>1682</v>
      </c>
      <c r="D15" s="2"/>
      <c r="E15" s="2">
        <v>5</v>
      </c>
      <c r="F15" s="2">
        <v>1</v>
      </c>
      <c r="G15" s="2">
        <v>2</v>
      </c>
      <c r="H15" s="2">
        <v>1743</v>
      </c>
      <c r="I15" s="2">
        <v>39</v>
      </c>
      <c r="J15" s="3">
        <v>5.790017211703959</v>
      </c>
      <c r="K15" s="3">
        <v>43.128205128205131</v>
      </c>
      <c r="L15" s="4">
        <v>280.33333333333331</v>
      </c>
      <c r="M15" s="5">
        <v>0</v>
      </c>
      <c r="N15" s="5">
        <v>0.83333333333333337</v>
      </c>
      <c r="P15" s="1" t="s">
        <v>18</v>
      </c>
      <c r="Q15" s="15">
        <v>1</v>
      </c>
      <c r="R15" s="15">
        <v>201</v>
      </c>
      <c r="S15" s="15">
        <v>9</v>
      </c>
      <c r="T15" s="15">
        <v>270</v>
      </c>
      <c r="U15" s="16">
        <v>22.333333333333332</v>
      </c>
      <c r="V15" s="16">
        <v>30</v>
      </c>
      <c r="W15" s="16">
        <v>4.4666666666666668</v>
      </c>
      <c r="X15" s="15">
        <v>0</v>
      </c>
      <c r="Y15" s="15">
        <v>1</v>
      </c>
      <c r="Z15" s="32">
        <v>1</v>
      </c>
    </row>
    <row r="16" spans="1:26" ht="14">
      <c r="A16" s="8" t="s">
        <v>28</v>
      </c>
      <c r="B16" s="9">
        <f t="shared" ref="B16:I16" si="0">SUM(B3:B15)</f>
        <v>44</v>
      </c>
      <c r="C16" s="9">
        <f t="shared" si="0"/>
        <v>10703</v>
      </c>
      <c r="D16" s="9">
        <f t="shared" si="0"/>
        <v>15</v>
      </c>
      <c r="E16" s="9">
        <f t="shared" si="0"/>
        <v>20</v>
      </c>
      <c r="F16" s="9">
        <f t="shared" si="0"/>
        <v>10</v>
      </c>
      <c r="G16" s="9">
        <f t="shared" si="0"/>
        <v>13</v>
      </c>
      <c r="H16" s="9">
        <f t="shared" si="0"/>
        <v>11662</v>
      </c>
      <c r="I16" s="9">
        <f t="shared" si="0"/>
        <v>326</v>
      </c>
      <c r="J16" s="10">
        <f>C16/(H16/6)</f>
        <v>5.5066026410564222</v>
      </c>
      <c r="K16" s="10">
        <f>C16/I16</f>
        <v>32.831288343558285</v>
      </c>
      <c r="L16" s="11">
        <f>C16/B16</f>
        <v>243.25</v>
      </c>
      <c r="M16" s="12">
        <f>D16/B16*1</f>
        <v>0.34090909090909088</v>
      </c>
      <c r="N16" s="12">
        <f>E16/B16*1</f>
        <v>0.45454545454545453</v>
      </c>
      <c r="P16" s="1"/>
      <c r="Q16" s="2"/>
      <c r="R16" s="2"/>
      <c r="S16" s="2"/>
      <c r="T16" s="2"/>
      <c r="U16" s="3"/>
      <c r="V16" s="3"/>
      <c r="W16" s="3"/>
      <c r="X16" s="2"/>
      <c r="Y16" s="2"/>
    </row>
    <row r="17" spans="1:26" ht="15.5">
      <c r="P17" s="1" t="s">
        <v>43</v>
      </c>
      <c r="Q17" s="15">
        <f ca="1">SUM(Q17:Q18)</f>
        <v>6</v>
      </c>
      <c r="R17" s="15">
        <f ca="1">SUM(R17:R18)</f>
        <v>1517</v>
      </c>
      <c r="S17" s="15">
        <f ca="1">SUM(S17:S18)</f>
        <v>40</v>
      </c>
      <c r="T17" s="15">
        <f ca="1">SUM(T17:T18)</f>
        <v>1799</v>
      </c>
      <c r="U17" s="18">
        <f ca="1">R17/S17</f>
        <v>37.924999999999997</v>
      </c>
      <c r="V17" s="18">
        <f ca="1">T17/S17</f>
        <v>44.975000000000001</v>
      </c>
      <c r="W17" s="19">
        <f ca="1">R17/(T17/6)</f>
        <v>5.0594774874930524</v>
      </c>
      <c r="X17" s="17">
        <f ca="1">SUM(X17:X18)</f>
        <v>2</v>
      </c>
      <c r="Y17" s="17">
        <f ca="1">SUM(Y17:Y18)</f>
        <v>6</v>
      </c>
      <c r="Z17">
        <v>4</v>
      </c>
    </row>
    <row r="18" spans="1:26" ht="15">
      <c r="A18" s="13" t="s">
        <v>49</v>
      </c>
      <c r="B18" s="7" t="s">
        <v>0</v>
      </c>
      <c r="C18" s="7" t="s">
        <v>1</v>
      </c>
      <c r="D18" s="7" t="s">
        <v>2</v>
      </c>
      <c r="E18" s="7" t="s">
        <v>3</v>
      </c>
      <c r="F18" s="7" t="s">
        <v>4</v>
      </c>
      <c r="G18" s="7" t="s">
        <v>5</v>
      </c>
      <c r="H18" s="7" t="s">
        <v>6</v>
      </c>
      <c r="I18" s="7" t="s">
        <v>7</v>
      </c>
      <c r="J18" s="7" t="s">
        <v>8</v>
      </c>
      <c r="K18" s="7" t="s">
        <v>9</v>
      </c>
      <c r="L18" s="7" t="s">
        <v>10</v>
      </c>
      <c r="M18" s="7" t="s">
        <v>11</v>
      </c>
      <c r="N18" s="7" t="s">
        <v>12</v>
      </c>
      <c r="P18" s="1"/>
      <c r="Q18" s="2"/>
      <c r="R18" s="2"/>
      <c r="S18" s="2"/>
      <c r="T18" s="2"/>
      <c r="U18" s="3"/>
      <c r="V18" s="3"/>
      <c r="W18" s="3"/>
      <c r="X18" s="2"/>
      <c r="Y18" s="2"/>
    </row>
    <row r="19" spans="1:26">
      <c r="A19" s="33" t="s">
        <v>40</v>
      </c>
      <c r="B19" s="22">
        <v>2</v>
      </c>
      <c r="C19" s="22">
        <v>468</v>
      </c>
      <c r="D19" s="31">
        <v>2</v>
      </c>
      <c r="E19" s="22"/>
      <c r="F19" s="22"/>
      <c r="G19" s="22">
        <v>1</v>
      </c>
      <c r="H19" s="22">
        <v>595</v>
      </c>
      <c r="I19" s="22">
        <v>15</v>
      </c>
      <c r="J19" s="20">
        <f>C19/(H19/6)</f>
        <v>4.7193277310924371</v>
      </c>
      <c r="K19" s="20">
        <f>C19/I19</f>
        <v>31.2</v>
      </c>
      <c r="L19" s="27">
        <f>C19/B19</f>
        <v>234</v>
      </c>
      <c r="M19" s="21">
        <f>D19/B19*1</f>
        <v>1</v>
      </c>
      <c r="N19" s="21">
        <f>E19/B19*1</f>
        <v>0</v>
      </c>
      <c r="P19" s="1" t="s">
        <v>44</v>
      </c>
    </row>
    <row r="20" spans="1:26">
      <c r="A20" s="33" t="s">
        <v>13</v>
      </c>
      <c r="B20" s="23">
        <v>6</v>
      </c>
      <c r="C20" s="23">
        <v>1514</v>
      </c>
      <c r="D20" s="28">
        <v>1</v>
      </c>
      <c r="E20" s="28">
        <v>4</v>
      </c>
      <c r="F20" s="23">
        <v>3</v>
      </c>
      <c r="G20" s="23"/>
      <c r="H20" s="23">
        <v>1668</v>
      </c>
      <c r="I20" s="23">
        <v>50</v>
      </c>
      <c r="J20" s="20">
        <f t="shared" ref="J20:J30" si="1">C20/(H20/6)</f>
        <v>5.4460431654676258</v>
      </c>
      <c r="K20" s="20">
        <f t="shared" ref="K20:K30" si="2">C20/I20</f>
        <v>30.28</v>
      </c>
      <c r="L20" s="27">
        <f t="shared" ref="L20:L30" si="3">C20/B20</f>
        <v>252.33333333333334</v>
      </c>
      <c r="M20" s="21">
        <f t="shared" ref="M20:M30" si="4">D20/B20*1</f>
        <v>0.16666666666666666</v>
      </c>
      <c r="N20" s="21">
        <f t="shared" ref="N20:N30" si="5">E20/B20*1</f>
        <v>0.66666666666666663</v>
      </c>
      <c r="P20" s="1"/>
      <c r="Q20" s="2"/>
      <c r="R20" s="2"/>
      <c r="S20" s="2"/>
      <c r="T20" s="2"/>
      <c r="U20" s="3"/>
      <c r="V20" s="3"/>
      <c r="W20" s="3"/>
      <c r="X20" s="2"/>
      <c r="Y20" s="2"/>
    </row>
    <row r="21" spans="1:26" ht="15">
      <c r="A21" s="33" t="s">
        <v>14</v>
      </c>
      <c r="B21" s="23">
        <v>6</v>
      </c>
      <c r="C21" s="23">
        <v>1517</v>
      </c>
      <c r="D21" s="28">
        <v>4</v>
      </c>
      <c r="E21" s="28">
        <v>2</v>
      </c>
      <c r="F21" s="23">
        <v>2</v>
      </c>
      <c r="G21" s="23"/>
      <c r="H21" s="23">
        <v>1799</v>
      </c>
      <c r="I21" s="23">
        <v>40</v>
      </c>
      <c r="J21" s="20">
        <f t="shared" si="1"/>
        <v>5.0594774874930524</v>
      </c>
      <c r="K21" s="20">
        <f t="shared" si="2"/>
        <v>37.924999999999997</v>
      </c>
      <c r="L21" s="27">
        <f t="shared" si="3"/>
        <v>252.83333333333334</v>
      </c>
      <c r="M21" s="21">
        <f t="shared" si="4"/>
        <v>0.66666666666666663</v>
      </c>
      <c r="N21" s="21">
        <f t="shared" si="5"/>
        <v>0.33333333333333331</v>
      </c>
      <c r="P21" s="1" t="s">
        <v>45</v>
      </c>
      <c r="Q21" s="15">
        <v>2</v>
      </c>
      <c r="R21" s="15">
        <v>400</v>
      </c>
      <c r="S21" s="15">
        <v>18</v>
      </c>
      <c r="T21" s="15">
        <v>545</v>
      </c>
      <c r="U21" s="16">
        <v>22.222222222222221</v>
      </c>
      <c r="V21" s="16">
        <v>30.277777777777779</v>
      </c>
      <c r="W21" s="16">
        <v>4.4036697247706424</v>
      </c>
      <c r="X21" s="15">
        <v>0</v>
      </c>
      <c r="Y21" s="15">
        <v>1</v>
      </c>
      <c r="Z21" s="32">
        <v>1</v>
      </c>
    </row>
    <row r="22" spans="1:26">
      <c r="A22" s="33" t="s">
        <v>16</v>
      </c>
      <c r="B22" s="23">
        <v>10</v>
      </c>
      <c r="C22" s="23">
        <v>2710</v>
      </c>
      <c r="D22" s="28">
        <v>3</v>
      </c>
      <c r="E22" s="28">
        <v>7</v>
      </c>
      <c r="F22" s="23">
        <v>4</v>
      </c>
      <c r="G22" s="23">
        <v>1</v>
      </c>
      <c r="H22" s="23">
        <v>2975</v>
      </c>
      <c r="I22" s="23">
        <v>81</v>
      </c>
      <c r="J22" s="20">
        <f t="shared" si="1"/>
        <v>5.4655462184873951</v>
      </c>
      <c r="K22" s="20">
        <f t="shared" si="2"/>
        <v>33.456790123456791</v>
      </c>
      <c r="L22" s="27">
        <f t="shared" si="3"/>
        <v>271</v>
      </c>
      <c r="M22" s="21">
        <f t="shared" si="4"/>
        <v>0.3</v>
      </c>
      <c r="N22" s="21">
        <f t="shared" si="5"/>
        <v>0.7</v>
      </c>
      <c r="P22" s="1"/>
      <c r="Q22" s="2"/>
      <c r="R22" s="2"/>
      <c r="S22" s="2"/>
      <c r="T22" s="2"/>
      <c r="U22" s="3"/>
      <c r="V22" s="3"/>
      <c r="W22" s="3"/>
      <c r="X22" s="2"/>
      <c r="Y22" s="2"/>
    </row>
    <row r="23" spans="1:26" ht="15.5">
      <c r="A23" s="33" t="s">
        <v>18</v>
      </c>
      <c r="B23" s="23">
        <v>1</v>
      </c>
      <c r="C23" s="23">
        <v>201</v>
      </c>
      <c r="D23" s="28">
        <v>1</v>
      </c>
      <c r="E23" s="28"/>
      <c r="F23" s="23"/>
      <c r="G23" s="23"/>
      <c r="H23" s="23">
        <v>270</v>
      </c>
      <c r="I23" s="23">
        <v>9</v>
      </c>
      <c r="J23" s="20">
        <f t="shared" si="1"/>
        <v>4.4666666666666668</v>
      </c>
      <c r="K23" s="20">
        <f t="shared" si="2"/>
        <v>22.333333333333332</v>
      </c>
      <c r="L23" s="27">
        <f t="shared" si="3"/>
        <v>201</v>
      </c>
      <c r="M23" s="21">
        <f t="shared" si="4"/>
        <v>1</v>
      </c>
      <c r="N23" s="21">
        <f t="shared" si="5"/>
        <v>0</v>
      </c>
      <c r="P23" s="1" t="s">
        <v>13</v>
      </c>
      <c r="Q23" s="17">
        <f ca="1">SUM(Q23:Q23)</f>
        <v>6</v>
      </c>
      <c r="R23" s="17">
        <f ca="1">SUM(R23:R23)</f>
        <v>1514</v>
      </c>
      <c r="S23" s="17">
        <f ca="1">SUM(S23:S23)</f>
        <v>50</v>
      </c>
      <c r="T23" s="17">
        <f ca="1">SUM(T23:T23)</f>
        <v>1668</v>
      </c>
      <c r="U23" s="18">
        <f ca="1">R23/S23</f>
        <v>30.28</v>
      </c>
      <c r="V23" s="18">
        <f ca="1">T23/S23</f>
        <v>33.36</v>
      </c>
      <c r="W23" s="19">
        <f ca="1">R23/(T23/6)</f>
        <v>5.4460431654676258</v>
      </c>
      <c r="X23" s="17">
        <f ca="1">SUM(X23:X23)</f>
        <v>4</v>
      </c>
      <c r="Y23" s="17">
        <f ca="1">SUM(Y23:Y23)</f>
        <v>5</v>
      </c>
      <c r="Z23">
        <v>1</v>
      </c>
    </row>
    <row r="24" spans="1:26">
      <c r="A24" s="33" t="s">
        <v>19</v>
      </c>
      <c r="B24" s="23">
        <v>2</v>
      </c>
      <c r="C24" s="23">
        <v>534</v>
      </c>
      <c r="D24" s="28">
        <v>1</v>
      </c>
      <c r="E24" s="28">
        <v>1</v>
      </c>
      <c r="F24" s="23">
        <v>1</v>
      </c>
      <c r="G24" s="23"/>
      <c r="H24" s="23">
        <v>574</v>
      </c>
      <c r="I24" s="23">
        <v>17</v>
      </c>
      <c r="J24" s="20">
        <f t="shared" si="1"/>
        <v>5.5818815331010452</v>
      </c>
      <c r="K24" s="20">
        <f t="shared" si="2"/>
        <v>31.411764705882351</v>
      </c>
      <c r="L24" s="27">
        <f t="shared" si="3"/>
        <v>267</v>
      </c>
      <c r="M24" s="21">
        <f t="shared" si="4"/>
        <v>0.5</v>
      </c>
      <c r="N24" s="21">
        <f t="shared" si="5"/>
        <v>0.5</v>
      </c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 ht="15">
      <c r="A25" s="33" t="s">
        <v>20</v>
      </c>
      <c r="B25" s="23">
        <v>2</v>
      </c>
      <c r="C25" s="23">
        <v>400</v>
      </c>
      <c r="D25" s="28">
        <v>1</v>
      </c>
      <c r="E25" s="28"/>
      <c r="F25" s="23"/>
      <c r="G25" s="23">
        <v>1</v>
      </c>
      <c r="H25" s="23">
        <v>545</v>
      </c>
      <c r="I25" s="23">
        <v>18</v>
      </c>
      <c r="J25" s="20">
        <f t="shared" si="1"/>
        <v>4.4036697247706424</v>
      </c>
      <c r="K25" s="20">
        <f t="shared" si="2"/>
        <v>22.222222222222221</v>
      </c>
      <c r="L25" s="27">
        <f t="shared" si="3"/>
        <v>200</v>
      </c>
      <c r="M25" s="21">
        <f t="shared" si="4"/>
        <v>0.5</v>
      </c>
      <c r="N25" s="21">
        <f t="shared" si="5"/>
        <v>0</v>
      </c>
      <c r="P25" s="1" t="s">
        <v>46</v>
      </c>
      <c r="Q25" s="15">
        <v>2</v>
      </c>
      <c r="R25" s="15">
        <v>534</v>
      </c>
      <c r="S25" s="15">
        <v>17</v>
      </c>
      <c r="T25" s="15">
        <v>574</v>
      </c>
      <c r="U25" s="16">
        <v>31.411764705882351</v>
      </c>
      <c r="V25" s="16">
        <v>33.764705882352942</v>
      </c>
      <c r="W25" s="16">
        <v>5.5818815331010452</v>
      </c>
      <c r="X25" s="15">
        <v>1</v>
      </c>
      <c r="Y25" s="15">
        <v>2</v>
      </c>
      <c r="Z25" s="32">
        <v>1</v>
      </c>
    </row>
    <row r="26" spans="1:26" ht="15">
      <c r="A26" s="33" t="s">
        <v>21</v>
      </c>
      <c r="B26" s="23">
        <v>4</v>
      </c>
      <c r="C26" s="23">
        <v>984</v>
      </c>
      <c r="D26" s="28">
        <v>1</v>
      </c>
      <c r="E26" s="28">
        <v>2</v>
      </c>
      <c r="F26" s="23">
        <v>1</v>
      </c>
      <c r="G26" s="23">
        <v>1</v>
      </c>
      <c r="H26" s="23">
        <v>1169</v>
      </c>
      <c r="I26" s="23">
        <v>32</v>
      </c>
      <c r="J26" s="20">
        <f t="shared" si="1"/>
        <v>5.0504704875962361</v>
      </c>
      <c r="K26" s="20">
        <f t="shared" si="2"/>
        <v>30.75</v>
      </c>
      <c r="L26" s="27">
        <f t="shared" si="3"/>
        <v>246</v>
      </c>
      <c r="M26" s="21">
        <f t="shared" si="4"/>
        <v>0.25</v>
      </c>
      <c r="N26" s="21">
        <f t="shared" si="5"/>
        <v>0.5</v>
      </c>
      <c r="P26" s="1"/>
      <c r="Q26" s="15"/>
      <c r="R26" s="15"/>
      <c r="S26" s="15"/>
      <c r="T26" s="15"/>
      <c r="U26" s="16"/>
      <c r="V26" s="16"/>
      <c r="W26" s="16"/>
      <c r="X26" s="15"/>
      <c r="Y26" s="15"/>
    </row>
    <row r="27" spans="1:26" ht="15">
      <c r="A27" s="33" t="s">
        <v>22</v>
      </c>
      <c r="B27" s="23">
        <v>4</v>
      </c>
      <c r="C27" s="23">
        <v>1009</v>
      </c>
      <c r="D27" s="28">
        <v>1</v>
      </c>
      <c r="E27" s="28">
        <v>2</v>
      </c>
      <c r="F27" s="23">
        <v>1</v>
      </c>
      <c r="G27" s="23">
        <v>1</v>
      </c>
      <c r="H27" s="23">
        <v>1153</v>
      </c>
      <c r="I27" s="23">
        <v>27</v>
      </c>
      <c r="J27" s="20">
        <f t="shared" si="1"/>
        <v>5.250650477016479</v>
      </c>
      <c r="K27" s="20">
        <f t="shared" si="2"/>
        <v>37.370370370370374</v>
      </c>
      <c r="L27" s="27">
        <f t="shared" si="3"/>
        <v>252.25</v>
      </c>
      <c r="M27" s="21">
        <f t="shared" si="4"/>
        <v>0.25</v>
      </c>
      <c r="N27" s="21">
        <f t="shared" si="5"/>
        <v>0.5</v>
      </c>
      <c r="O27" s="24" t="s">
        <v>50</v>
      </c>
      <c r="P27" s="1" t="s">
        <v>47</v>
      </c>
      <c r="Q27" s="15">
        <v>2</v>
      </c>
      <c r="R27" s="15">
        <v>444</v>
      </c>
      <c r="S27" s="15">
        <v>15</v>
      </c>
      <c r="T27" s="15">
        <v>559</v>
      </c>
      <c r="U27" s="16">
        <v>29.6</v>
      </c>
      <c r="V27" s="16">
        <v>37.266666666666666</v>
      </c>
      <c r="W27" s="16">
        <v>4.7656529516994635</v>
      </c>
      <c r="X27" s="15">
        <v>0</v>
      </c>
      <c r="Y27" s="15">
        <v>2</v>
      </c>
      <c r="Z27" s="32">
        <v>2</v>
      </c>
    </row>
    <row r="28" spans="1:26" ht="14">
      <c r="A28" s="33" t="s">
        <v>24</v>
      </c>
      <c r="B28" s="26">
        <v>2</v>
      </c>
      <c r="C28" s="26">
        <v>511</v>
      </c>
      <c r="D28" s="29"/>
      <c r="E28" s="30">
        <v>2</v>
      </c>
      <c r="F28" s="20"/>
      <c r="G28" s="26">
        <v>1</v>
      </c>
      <c r="H28" s="26">
        <v>598</v>
      </c>
      <c r="I28" s="26">
        <v>18</v>
      </c>
      <c r="J28" s="20">
        <f t="shared" si="1"/>
        <v>5.127090301003344</v>
      </c>
      <c r="K28" s="20">
        <f t="shared" si="2"/>
        <v>28.388888888888889</v>
      </c>
      <c r="L28" s="27">
        <f t="shared" si="3"/>
        <v>255.5</v>
      </c>
      <c r="M28" s="21">
        <f t="shared" si="4"/>
        <v>0</v>
      </c>
      <c r="N28" s="21">
        <f t="shared" si="5"/>
        <v>1</v>
      </c>
      <c r="O28" s="25"/>
      <c r="P28" s="1"/>
      <c r="Q28" s="2"/>
      <c r="R28" s="2"/>
      <c r="S28" s="2"/>
      <c r="T28" s="2"/>
      <c r="U28" s="3"/>
      <c r="V28" s="3"/>
      <c r="W28" s="3"/>
      <c r="X28" s="2"/>
      <c r="Y28" s="2"/>
    </row>
    <row r="29" spans="1:26" ht="15">
      <c r="A29" s="33" t="s">
        <v>25</v>
      </c>
      <c r="B29" s="23">
        <v>2</v>
      </c>
      <c r="C29" s="23">
        <v>444</v>
      </c>
      <c r="D29" s="28">
        <v>2</v>
      </c>
      <c r="E29" s="28"/>
      <c r="F29" s="23"/>
      <c r="G29" s="23">
        <v>1</v>
      </c>
      <c r="H29" s="23">
        <v>574</v>
      </c>
      <c r="I29" s="23">
        <v>17</v>
      </c>
      <c r="J29" s="20">
        <f t="shared" si="1"/>
        <v>4.6411149825783973</v>
      </c>
      <c r="K29" s="20">
        <f t="shared" si="2"/>
        <v>26.117647058823529</v>
      </c>
      <c r="L29" s="27">
        <f t="shared" si="3"/>
        <v>222</v>
      </c>
      <c r="M29" s="21">
        <f t="shared" si="4"/>
        <v>1</v>
      </c>
      <c r="N29" s="21">
        <f t="shared" si="5"/>
        <v>0</v>
      </c>
      <c r="O29" s="24"/>
      <c r="P29" t="s">
        <v>48</v>
      </c>
      <c r="Q29" s="15">
        <v>8</v>
      </c>
      <c r="R29" s="15">
        <v>2162</v>
      </c>
      <c r="S29" s="15">
        <v>60</v>
      </c>
      <c r="T29" s="15">
        <v>2306</v>
      </c>
      <c r="U29" s="16">
        <v>36.033333333333331</v>
      </c>
      <c r="V29" s="16">
        <v>38.43333333333333</v>
      </c>
      <c r="W29" s="16">
        <v>5.62532523850824</v>
      </c>
      <c r="X29" s="15">
        <v>5</v>
      </c>
      <c r="Y29" s="15">
        <v>7</v>
      </c>
      <c r="Z29" s="32">
        <v>2</v>
      </c>
    </row>
    <row r="30" spans="1:26">
      <c r="A30" s="33" t="s">
        <v>27</v>
      </c>
      <c r="B30" s="23">
        <v>8</v>
      </c>
      <c r="C30" s="23">
        <v>2162</v>
      </c>
      <c r="D30" s="28">
        <v>2</v>
      </c>
      <c r="E30" s="28">
        <v>5</v>
      </c>
      <c r="F30" s="23">
        <v>3</v>
      </c>
      <c r="G30" s="23">
        <v>1</v>
      </c>
      <c r="H30" s="23">
        <v>2306</v>
      </c>
      <c r="I30" s="23">
        <v>60</v>
      </c>
      <c r="J30" s="20">
        <f t="shared" si="1"/>
        <v>5.62532523850824</v>
      </c>
      <c r="K30" s="20">
        <f t="shared" si="2"/>
        <v>36.033333333333331</v>
      </c>
      <c r="L30" s="27">
        <f t="shared" si="3"/>
        <v>270.25</v>
      </c>
      <c r="M30" s="21">
        <f t="shared" si="4"/>
        <v>0.25</v>
      </c>
      <c r="N30" s="21">
        <f t="shared" si="5"/>
        <v>0.625</v>
      </c>
      <c r="Q30" s="2"/>
      <c r="R30" s="2"/>
      <c r="S30" s="2"/>
      <c r="T30" s="2"/>
      <c r="U30" s="3"/>
      <c r="V30" s="3"/>
      <c r="W30" s="3"/>
      <c r="X30" s="2"/>
      <c r="Y30" s="2"/>
    </row>
    <row r="31" spans="1:26" ht="15">
      <c r="A31" s="34" t="s">
        <v>28</v>
      </c>
      <c r="B31" s="14">
        <f t="shared" ref="B31:I31" si="6">SUM(B19:B30)</f>
        <v>49</v>
      </c>
      <c r="C31" s="14">
        <f t="shared" si="6"/>
        <v>12454</v>
      </c>
      <c r="D31" s="35">
        <f t="shared" si="6"/>
        <v>19</v>
      </c>
      <c r="E31" s="35">
        <f t="shared" si="6"/>
        <v>25</v>
      </c>
      <c r="F31" s="14">
        <f t="shared" si="6"/>
        <v>15</v>
      </c>
      <c r="G31" s="14">
        <f t="shared" si="6"/>
        <v>8</v>
      </c>
      <c r="H31" s="14">
        <f t="shared" si="6"/>
        <v>14226</v>
      </c>
      <c r="I31" s="14">
        <f t="shared" si="6"/>
        <v>384</v>
      </c>
      <c r="J31" s="10">
        <f>C31/(H31/6)</f>
        <v>5.2526360185575705</v>
      </c>
      <c r="K31" s="10">
        <f>C31/I31</f>
        <v>32.432291666666664</v>
      </c>
      <c r="L31" s="36">
        <f>C31/B31</f>
        <v>254.16326530612244</v>
      </c>
      <c r="M31" s="12">
        <f>D31/B31*1</f>
        <v>0.38775510204081631</v>
      </c>
      <c r="N31" s="12">
        <f>E31/B31*1</f>
        <v>0.51020408163265307</v>
      </c>
      <c r="P31" t="s">
        <v>51</v>
      </c>
      <c r="Q31" s="15">
        <f>SUM(Q32:Q33)</f>
        <v>0</v>
      </c>
      <c r="R31" s="15">
        <f>SUM(R32:R33)</f>
        <v>0</v>
      </c>
      <c r="S31" s="15">
        <f>SUM(S32:S33)</f>
        <v>0</v>
      </c>
      <c r="T31" s="15">
        <f>SUM(T32:T33)</f>
        <v>0</v>
      </c>
      <c r="U31" s="16"/>
      <c r="V31" s="16"/>
      <c r="W31" s="16"/>
      <c r="X31" s="15">
        <v>2</v>
      </c>
      <c r="Y31" s="15">
        <v>3</v>
      </c>
      <c r="Z31">
        <v>2</v>
      </c>
    </row>
    <row r="32" spans="1:26" ht="15">
      <c r="Q32" s="15"/>
      <c r="R32" s="15"/>
      <c r="S32" s="15"/>
      <c r="T32" s="15"/>
      <c r="U32" s="16"/>
      <c r="V32" s="16"/>
      <c r="W32" s="16"/>
      <c r="X32" s="15"/>
      <c r="Y32" s="15"/>
    </row>
    <row r="33" spans="17:25" ht="15">
      <c r="Q33" s="15"/>
      <c r="R33" s="15"/>
      <c r="S33" s="15"/>
      <c r="T33" s="15"/>
      <c r="U33" s="16"/>
      <c r="V33" s="16"/>
      <c r="W33" s="16"/>
      <c r="X33" s="15">
        <v>25</v>
      </c>
      <c r="Y33" s="15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2010-02-17T23:25:53Z</dcterms:created>
  <dcterms:modified xsi:type="dcterms:W3CDTF">2020-02-20T00:13:53Z</dcterms:modified>
</cp:coreProperties>
</file>