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30" windowWidth="1942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1" i="1"/>
  <c r="H11"/>
  <c r="I11"/>
  <c r="J11"/>
  <c r="K11"/>
  <c r="L11"/>
  <c r="M11"/>
  <c r="B11"/>
  <c r="C11"/>
  <c r="D11"/>
  <c r="N10"/>
  <c r="P10"/>
  <c r="O10"/>
  <c r="E10"/>
  <c r="F10"/>
  <c r="W17" l="1"/>
  <c r="V17"/>
  <c r="W16"/>
  <c r="V16"/>
  <c r="W15"/>
  <c r="V15"/>
  <c r="W13"/>
  <c r="V13"/>
  <c r="W12"/>
  <c r="V12"/>
  <c r="W9"/>
  <c r="V9"/>
  <c r="W8"/>
  <c r="V8"/>
  <c r="W7"/>
  <c r="V7"/>
  <c r="W6"/>
  <c r="V6"/>
  <c r="W5"/>
  <c r="V5"/>
  <c r="W4"/>
  <c r="V4"/>
  <c r="W3"/>
  <c r="V3"/>
  <c r="M30"/>
  <c r="N29"/>
  <c r="P29"/>
  <c r="L30"/>
  <c r="O29"/>
  <c r="K30"/>
  <c r="J30"/>
  <c r="I30"/>
  <c r="H30"/>
  <c r="D30"/>
  <c r="E29"/>
  <c r="C30"/>
  <c r="F29"/>
  <c r="B30"/>
  <c r="Y19" l="1"/>
  <c r="Z19"/>
  <c r="AA19"/>
  <c r="AB19"/>
  <c r="AC19"/>
  <c r="AD19"/>
  <c r="S19"/>
  <c r="T19"/>
  <c r="U19"/>
  <c r="P11"/>
  <c r="O11"/>
  <c r="N11"/>
  <c r="F11"/>
  <c r="E11"/>
  <c r="P19"/>
  <c r="O19"/>
  <c r="N19"/>
  <c r="F19"/>
  <c r="E19"/>
  <c r="H19"/>
  <c r="I19"/>
  <c r="J19"/>
  <c r="K19"/>
  <c r="L19"/>
  <c r="M19"/>
  <c r="B19"/>
  <c r="C19"/>
  <c r="D19"/>
  <c r="P36"/>
  <c r="O36"/>
  <c r="N36"/>
  <c r="F36"/>
  <c r="E36"/>
  <c r="H36"/>
  <c r="I36"/>
  <c r="J36"/>
  <c r="K36"/>
  <c r="L36"/>
  <c r="M36"/>
  <c r="B36"/>
  <c r="C36"/>
  <c r="D36"/>
  <c r="P26"/>
  <c r="O26"/>
  <c r="N26"/>
  <c r="F26"/>
  <c r="H26"/>
  <c r="I26"/>
  <c r="J26"/>
  <c r="K26"/>
  <c r="L26"/>
  <c r="M26"/>
  <c r="B26"/>
  <c r="C26"/>
  <c r="D26"/>
  <c r="E26"/>
  <c r="P30"/>
  <c r="O30"/>
  <c r="N30"/>
  <c r="F30"/>
  <c r="E30"/>
  <c r="P22"/>
  <c r="O22"/>
  <c r="N22"/>
  <c r="F22"/>
  <c r="H22"/>
  <c r="I22"/>
  <c r="J22"/>
  <c r="K22"/>
  <c r="L22"/>
  <c r="M22"/>
  <c r="B22"/>
  <c r="C22"/>
  <c r="D22"/>
  <c r="E22"/>
  <c r="V19" l="1"/>
  <c r="W19"/>
  <c r="P16"/>
  <c r="O16"/>
  <c r="N16"/>
  <c r="F16"/>
  <c r="H16"/>
  <c r="I16"/>
  <c r="J16"/>
  <c r="K16"/>
  <c r="L16"/>
  <c r="M16"/>
  <c r="B16"/>
  <c r="C16"/>
  <c r="D16"/>
  <c r="E16"/>
  <c r="N35"/>
  <c r="P35"/>
  <c r="O35"/>
  <c r="E35"/>
  <c r="F35"/>
  <c r="N9" l="1"/>
  <c r="P9"/>
  <c r="O9"/>
  <c r="E9"/>
  <c r="F9"/>
  <c r="N25" l="1"/>
  <c r="P25"/>
  <c r="O25"/>
  <c r="E25"/>
  <c r="F25"/>
  <c r="N34"/>
  <c r="P34"/>
  <c r="O34"/>
  <c r="E34"/>
  <c r="F34"/>
  <c r="P37" l="1"/>
  <c r="O37"/>
  <c r="P33"/>
  <c r="O33"/>
  <c r="P32"/>
  <c r="O32"/>
  <c r="P31"/>
  <c r="O31"/>
  <c r="P28"/>
  <c r="O28"/>
  <c r="P27"/>
  <c r="O27"/>
  <c r="P24"/>
  <c r="O24"/>
  <c r="P23"/>
  <c r="O23"/>
  <c r="P21"/>
  <c r="O21"/>
  <c r="P20"/>
  <c r="O20"/>
  <c r="P18"/>
  <c r="O18"/>
  <c r="P17"/>
  <c r="O17"/>
  <c r="P15"/>
  <c r="O15"/>
  <c r="P14"/>
  <c r="O14"/>
  <c r="P13"/>
  <c r="O13"/>
  <c r="P12"/>
  <c r="O12"/>
  <c r="P8"/>
  <c r="O8"/>
  <c r="P7"/>
  <c r="O7"/>
  <c r="P6"/>
  <c r="O6"/>
  <c r="P5"/>
  <c r="O5"/>
  <c r="P4"/>
  <c r="O4"/>
  <c r="P3"/>
  <c r="O3"/>
  <c r="N37"/>
  <c r="N33"/>
  <c r="N32"/>
  <c r="N31"/>
  <c r="N28"/>
  <c r="N27"/>
  <c r="N24"/>
  <c r="N23"/>
  <c r="N21"/>
  <c r="N20"/>
  <c r="N18"/>
  <c r="N17"/>
  <c r="N15"/>
  <c r="N14"/>
  <c r="N13"/>
  <c r="N12"/>
  <c r="N8"/>
  <c r="N7"/>
  <c r="N6"/>
  <c r="N5"/>
  <c r="N4"/>
  <c r="N3"/>
  <c r="E15"/>
  <c r="F15"/>
  <c r="E27" l="1"/>
  <c r="F27"/>
  <c r="E8"/>
  <c r="F8"/>
  <c r="E24" l="1"/>
  <c r="F24"/>
  <c r="F37"/>
  <c r="E37"/>
  <c r="F33" l="1"/>
  <c r="E33"/>
  <c r="F32"/>
  <c r="E32"/>
  <c r="F31"/>
  <c r="E31"/>
  <c r="E7" l="1"/>
  <c r="F7"/>
  <c r="F6" l="1"/>
  <c r="E6"/>
  <c r="F23" l="1"/>
  <c r="E23"/>
  <c r="F21"/>
  <c r="E21"/>
  <c r="F20"/>
  <c r="E20"/>
  <c r="F18"/>
  <c r="E18"/>
  <c r="F17"/>
  <c r="E17"/>
  <c r="F14"/>
  <c r="E14"/>
  <c r="F13"/>
  <c r="E13"/>
  <c r="F28" l="1"/>
  <c r="E28"/>
  <c r="F12"/>
  <c r="E12"/>
  <c r="F5"/>
  <c r="E5"/>
  <c r="F4"/>
  <c r="E4"/>
  <c r="F3"/>
  <c r="E3"/>
</calcChain>
</file>

<file path=xl/sharedStrings.xml><?xml version="1.0" encoding="utf-8"?>
<sst xmlns="http://schemas.openxmlformats.org/spreadsheetml/2006/main" count="87" uniqueCount="33">
  <si>
    <t>Runs</t>
  </si>
  <si>
    <t xml:space="preserve">Wkts </t>
  </si>
  <si>
    <t xml:space="preserve">Balls </t>
  </si>
  <si>
    <t>R/O</t>
  </si>
  <si>
    <t>Centy</t>
  </si>
  <si>
    <t>partners</t>
  </si>
  <si>
    <t>250+</t>
  </si>
  <si>
    <t>Fours</t>
  </si>
  <si>
    <t>Sixes</t>
  </si>
  <si>
    <t>Rang</t>
  </si>
  <si>
    <t>C maiden</t>
  </si>
  <si>
    <t>Runs/wkt</t>
  </si>
  <si>
    <t>0</t>
  </si>
  <si>
    <t>Qstn</t>
  </si>
  <si>
    <t>1</t>
  </si>
  <si>
    <t>BASIN</t>
  </si>
  <si>
    <t>Seddon</t>
  </si>
  <si>
    <t>Fitzherbert</t>
  </si>
  <si>
    <t>Invercargill</t>
  </si>
  <si>
    <t>Uni Oval</t>
  </si>
  <si>
    <t>QE11</t>
  </si>
  <si>
    <t>2</t>
  </si>
  <si>
    <t>Aorangi</t>
  </si>
  <si>
    <t>Pukekura</t>
  </si>
  <si>
    <t>Oamaru</t>
  </si>
  <si>
    <t>Cobham</t>
  </si>
  <si>
    <t>%</t>
  </si>
  <si>
    <t>Basin</t>
  </si>
  <si>
    <t>Fitz</t>
  </si>
  <si>
    <t>QE2</t>
  </si>
  <si>
    <t>4</t>
  </si>
  <si>
    <t>Total</t>
  </si>
  <si>
    <t>Colin maid</t>
  </si>
</sst>
</file>

<file path=xl/styles.xml><?xml version="1.0" encoding="utf-8"?>
<styleSheet xmlns="http://schemas.openxmlformats.org/spreadsheetml/2006/main">
  <fonts count="17">
    <font>
      <sz val="10"/>
      <color theme="1"/>
      <name val="Times New Roman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Times New Roman"/>
      <family val="1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Times New Roman"/>
      <family val="2"/>
    </font>
    <font>
      <sz val="10"/>
      <color rgb="FFFF0000"/>
      <name val="Arial"/>
      <family val="2"/>
    </font>
    <font>
      <b/>
      <sz val="10"/>
      <color rgb="FFFF0000"/>
      <name val="Times New Roman"/>
      <family val="2"/>
    </font>
    <font>
      <b/>
      <sz val="11"/>
      <color rgb="FFFF0000"/>
      <name val="Times New Roman"/>
      <family val="1"/>
    </font>
    <font>
      <sz val="10"/>
      <name val="Arial"/>
      <family val="2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2" fontId="16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2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1"/>
  <sheetViews>
    <sheetView tabSelected="1" topLeftCell="A13" workbookViewId="0">
      <selection activeCell="K31" sqref="K31"/>
    </sheetView>
  </sheetViews>
  <sheetFormatPr defaultRowHeight="13"/>
  <cols>
    <col min="1" max="1" width="11.5" customWidth="1"/>
    <col min="17" max="17" width="1.19921875" customWidth="1"/>
    <col min="18" max="18" width="12" customWidth="1"/>
    <col min="19" max="19" width="9" customWidth="1"/>
    <col min="20" max="20" width="6" customWidth="1"/>
    <col min="21" max="21" width="7.5" customWidth="1"/>
    <col min="24" max="24" width="6.5" customWidth="1"/>
    <col min="25" max="25" width="5" customWidth="1"/>
    <col min="28" max="28" width="6.296875" customWidth="1"/>
    <col min="29" max="29" width="7.796875" customWidth="1"/>
    <col min="30" max="30" width="6.5" customWidth="1"/>
    <col min="31" max="31" width="7.796875" customWidth="1"/>
    <col min="32" max="32" width="8.69921875" customWidth="1"/>
  </cols>
  <sheetData>
    <row r="1" spans="1:33">
      <c r="B1" s="1" t="s">
        <v>0</v>
      </c>
      <c r="C1" s="2" t="s">
        <v>1</v>
      </c>
      <c r="D1" s="1" t="s">
        <v>2</v>
      </c>
      <c r="E1" s="1" t="s">
        <v>3</v>
      </c>
      <c r="F1" s="1" t="s">
        <v>11</v>
      </c>
      <c r="G1" s="1" t="s">
        <v>4</v>
      </c>
      <c r="H1" s="1">
        <v>50</v>
      </c>
      <c r="I1" s="1" t="s">
        <v>5</v>
      </c>
      <c r="J1" s="1" t="s">
        <v>5</v>
      </c>
      <c r="K1" s="3" t="s">
        <v>6</v>
      </c>
      <c r="L1" s="3" t="s">
        <v>7</v>
      </c>
      <c r="M1" s="3" t="s">
        <v>8</v>
      </c>
      <c r="N1" s="3" t="s">
        <v>26</v>
      </c>
      <c r="O1" s="15">
        <v>0.04</v>
      </c>
      <c r="P1" s="15">
        <v>0.06</v>
      </c>
      <c r="S1" t="s">
        <v>0</v>
      </c>
      <c r="T1" t="s">
        <v>1</v>
      </c>
      <c r="U1" t="s">
        <v>2</v>
      </c>
      <c r="V1" t="s">
        <v>3</v>
      </c>
      <c r="W1" t="s">
        <v>11</v>
      </c>
      <c r="X1" t="s">
        <v>4</v>
      </c>
      <c r="Y1">
        <v>50</v>
      </c>
      <c r="Z1" t="s">
        <v>5</v>
      </c>
      <c r="AA1" t="s">
        <v>5</v>
      </c>
      <c r="AB1" t="s">
        <v>6</v>
      </c>
      <c r="AC1" t="s">
        <v>7</v>
      </c>
      <c r="AD1" t="s">
        <v>8</v>
      </c>
      <c r="AE1" t="s">
        <v>26</v>
      </c>
      <c r="AF1">
        <v>0.04</v>
      </c>
      <c r="AG1">
        <v>0.06</v>
      </c>
    </row>
    <row r="2" spans="1:33">
      <c r="B2" s="1"/>
      <c r="C2" s="2"/>
      <c r="D2" s="1"/>
      <c r="E2" s="1"/>
      <c r="F2" s="1"/>
      <c r="G2" s="1"/>
      <c r="H2" s="1"/>
      <c r="I2" s="1">
        <v>100</v>
      </c>
      <c r="J2" s="1">
        <v>50</v>
      </c>
      <c r="K2" s="3"/>
      <c r="L2" s="3"/>
      <c r="M2" s="3"/>
      <c r="N2" s="7"/>
      <c r="O2" s="7"/>
      <c r="P2" s="7"/>
      <c r="Z2">
        <v>100</v>
      </c>
      <c r="AA2">
        <v>50</v>
      </c>
    </row>
    <row r="3" spans="1:33">
      <c r="A3" t="s">
        <v>13</v>
      </c>
      <c r="B3" s="1">
        <v>307</v>
      </c>
      <c r="C3" s="4">
        <v>11</v>
      </c>
      <c r="D3" s="1">
        <v>258</v>
      </c>
      <c r="E3" s="11">
        <f>B3/(D3/6)</f>
        <v>7.1395348837209305</v>
      </c>
      <c r="F3" s="11">
        <f>B3/C3</f>
        <v>27.90909090909091</v>
      </c>
      <c r="G3" s="12" t="s">
        <v>12</v>
      </c>
      <c r="H3" s="5">
        <v>1</v>
      </c>
      <c r="I3" s="5">
        <v>0</v>
      </c>
      <c r="J3" s="5">
        <v>2</v>
      </c>
      <c r="K3" s="5">
        <v>0</v>
      </c>
      <c r="L3" s="5">
        <v>24</v>
      </c>
      <c r="M3" s="5">
        <v>6</v>
      </c>
      <c r="N3" s="16">
        <f>(L3+M3)/B3*100</f>
        <v>9.7719869706840399</v>
      </c>
      <c r="O3" s="16">
        <f>(L3)/B3*100</f>
        <v>7.8175895765472303</v>
      </c>
      <c r="P3" s="16">
        <f>(M3/B3)*100</f>
        <v>1.9543973941368076</v>
      </c>
      <c r="R3" s="27" t="s">
        <v>13</v>
      </c>
      <c r="S3" s="28">
        <v>307</v>
      </c>
      <c r="T3" s="28">
        <v>11</v>
      </c>
      <c r="U3" s="28">
        <v>258</v>
      </c>
      <c r="V3" s="35">
        <f t="shared" ref="V3:V19" si="0">S3/(U3/6)</f>
        <v>7.1395348837209305</v>
      </c>
      <c r="W3" s="35">
        <f t="shared" ref="W3:W19" si="1">S3/T3</f>
        <v>27.90909090909091</v>
      </c>
      <c r="X3" s="38" t="s">
        <v>12</v>
      </c>
      <c r="Y3" s="28">
        <v>1</v>
      </c>
      <c r="Z3" s="28">
        <v>0</v>
      </c>
      <c r="AA3" s="28">
        <v>2</v>
      </c>
      <c r="AB3" s="28">
        <v>0</v>
      </c>
      <c r="AC3" s="28">
        <v>24</v>
      </c>
      <c r="AD3" s="28">
        <v>6</v>
      </c>
      <c r="AE3" s="29">
        <v>9.7719869706840399</v>
      </c>
      <c r="AF3" s="29">
        <v>7.8175895765472303</v>
      </c>
      <c r="AG3" s="29">
        <v>1.9543973941368076</v>
      </c>
    </row>
    <row r="4" spans="1:33">
      <c r="A4" s="47" t="s">
        <v>9</v>
      </c>
      <c r="B4" s="46">
        <v>587</v>
      </c>
      <c r="C4" s="46">
        <v>19</v>
      </c>
      <c r="D4" s="46">
        <v>596</v>
      </c>
      <c r="E4" s="48">
        <f t="shared" ref="E4:E29" si="2">B4/(D4/6)</f>
        <v>5.9093959731543624</v>
      </c>
      <c r="F4" s="48">
        <f t="shared" ref="F4:F30" si="3">B4/C4</f>
        <v>30.894736842105264</v>
      </c>
      <c r="G4" s="49" t="s">
        <v>14</v>
      </c>
      <c r="H4" s="46">
        <v>3</v>
      </c>
      <c r="I4" s="46">
        <v>0</v>
      </c>
      <c r="J4" s="46">
        <v>4</v>
      </c>
      <c r="K4" s="46">
        <v>2</v>
      </c>
      <c r="L4" s="5">
        <v>47</v>
      </c>
      <c r="M4" s="5">
        <v>7</v>
      </c>
      <c r="N4" s="16">
        <f t="shared" ref="N4:N37" si="4">(L4+M4)/B4*100</f>
        <v>9.1993185689948902</v>
      </c>
      <c r="O4" s="16">
        <f t="shared" ref="O4:O37" si="5">(L4)/B4*100</f>
        <v>8.0068143100511087</v>
      </c>
      <c r="P4" s="16">
        <f t="shared" ref="P4:P37" si="6">(M4/B4)*100</f>
        <v>1.192504258943782</v>
      </c>
      <c r="R4" s="27" t="s">
        <v>9</v>
      </c>
      <c r="S4" s="28">
        <v>587</v>
      </c>
      <c r="T4" s="28">
        <v>19</v>
      </c>
      <c r="U4" s="28">
        <v>596</v>
      </c>
      <c r="V4" s="35">
        <f t="shared" si="0"/>
        <v>5.9093959731543624</v>
      </c>
      <c r="W4" s="35">
        <f t="shared" si="1"/>
        <v>30.894736842105264</v>
      </c>
      <c r="X4" s="38" t="s">
        <v>14</v>
      </c>
      <c r="Y4" s="28">
        <v>3</v>
      </c>
      <c r="Z4" s="28">
        <v>0</v>
      </c>
      <c r="AA4" s="28">
        <v>4</v>
      </c>
      <c r="AB4" s="28">
        <v>2</v>
      </c>
      <c r="AC4" s="28">
        <v>47</v>
      </c>
      <c r="AD4" s="28">
        <v>7</v>
      </c>
      <c r="AE4" s="29">
        <v>9.1993185689948902</v>
      </c>
      <c r="AF4" s="29">
        <v>8.0068143100511087</v>
      </c>
      <c r="AG4" s="29">
        <v>1.192504258943782</v>
      </c>
    </row>
    <row r="5" spans="1:33">
      <c r="A5" t="s">
        <v>10</v>
      </c>
      <c r="B5" s="5">
        <v>529</v>
      </c>
      <c r="C5" s="5">
        <v>16</v>
      </c>
      <c r="D5" s="5">
        <v>596</v>
      </c>
      <c r="E5" s="11">
        <f t="shared" si="2"/>
        <v>5.325503355704698</v>
      </c>
      <c r="F5" s="11">
        <f t="shared" si="3"/>
        <v>33.0625</v>
      </c>
      <c r="G5" s="5">
        <v>0</v>
      </c>
      <c r="H5" s="5">
        <v>2</v>
      </c>
      <c r="I5" s="5">
        <v>0</v>
      </c>
      <c r="J5" s="5">
        <v>2</v>
      </c>
      <c r="K5" s="5">
        <v>1</v>
      </c>
      <c r="L5" s="5">
        <v>39</v>
      </c>
      <c r="M5" s="5">
        <v>3</v>
      </c>
      <c r="N5" s="16">
        <f t="shared" si="4"/>
        <v>7.9395085066162565</v>
      </c>
      <c r="O5" s="16">
        <f t="shared" si="5"/>
        <v>7.3724007561436666</v>
      </c>
      <c r="P5" s="16">
        <f t="shared" si="6"/>
        <v>0.56710775047258988</v>
      </c>
      <c r="R5" s="27" t="s">
        <v>27</v>
      </c>
      <c r="S5" s="28">
        <v>1627</v>
      </c>
      <c r="T5" s="28">
        <v>55</v>
      </c>
      <c r="U5" s="28">
        <v>2053</v>
      </c>
      <c r="V5" s="35">
        <f t="shared" si="0"/>
        <v>4.7549926936190934</v>
      </c>
      <c r="W5" s="35">
        <f t="shared" si="1"/>
        <v>29.581818181818182</v>
      </c>
      <c r="X5" s="38" t="s">
        <v>14</v>
      </c>
      <c r="Y5" s="28">
        <v>9</v>
      </c>
      <c r="Z5" s="28">
        <v>2</v>
      </c>
      <c r="AA5" s="28">
        <v>9</v>
      </c>
      <c r="AB5" s="28">
        <v>1</v>
      </c>
      <c r="AC5" s="28">
        <v>146</v>
      </c>
      <c r="AD5" s="28">
        <v>21</v>
      </c>
      <c r="AE5" s="29">
        <v>10.264290104486786</v>
      </c>
      <c r="AF5" s="29">
        <v>8.9735709895513214</v>
      </c>
      <c r="AG5" s="29">
        <v>1.290719114935464</v>
      </c>
    </row>
    <row r="6" spans="1:33">
      <c r="B6" s="5">
        <v>529</v>
      </c>
      <c r="C6" s="5">
        <v>19</v>
      </c>
      <c r="D6" s="5">
        <v>585</v>
      </c>
      <c r="E6" s="11">
        <f t="shared" si="2"/>
        <v>5.4256410256410259</v>
      </c>
      <c r="F6" s="11">
        <f t="shared" si="3"/>
        <v>27.842105263157894</v>
      </c>
      <c r="G6" s="5">
        <v>0</v>
      </c>
      <c r="H6" s="5">
        <v>3</v>
      </c>
      <c r="I6" s="5">
        <v>0</v>
      </c>
      <c r="J6" s="5">
        <v>5</v>
      </c>
      <c r="K6" s="5">
        <v>2</v>
      </c>
      <c r="L6" s="5">
        <v>49</v>
      </c>
      <c r="M6" s="5">
        <v>2</v>
      </c>
      <c r="N6" s="16">
        <f t="shared" si="4"/>
        <v>9.640831758034027</v>
      </c>
      <c r="O6" s="16">
        <f t="shared" si="5"/>
        <v>9.2627599243856338</v>
      </c>
      <c r="P6" s="16">
        <f t="shared" si="6"/>
        <v>0.3780718336483932</v>
      </c>
      <c r="R6" s="27" t="s">
        <v>18</v>
      </c>
      <c r="S6" s="28">
        <v>429</v>
      </c>
      <c r="T6" s="28">
        <v>16</v>
      </c>
      <c r="U6" s="28">
        <v>355</v>
      </c>
      <c r="V6" s="35">
        <f t="shared" si="0"/>
        <v>7.2507042253521128</v>
      </c>
      <c r="W6" s="35">
        <f t="shared" si="1"/>
        <v>26.8125</v>
      </c>
      <c r="X6" s="38" t="s">
        <v>12</v>
      </c>
      <c r="Y6" s="28">
        <v>4</v>
      </c>
      <c r="Z6" s="28">
        <v>0</v>
      </c>
      <c r="AA6" s="28">
        <v>1</v>
      </c>
      <c r="AB6" s="28">
        <v>0</v>
      </c>
      <c r="AC6" s="28">
        <v>36</v>
      </c>
      <c r="AD6" s="28">
        <v>9</v>
      </c>
      <c r="AE6" s="29">
        <v>10.48951048951049</v>
      </c>
      <c r="AF6" s="29">
        <v>8.3916083916083917</v>
      </c>
      <c r="AG6" s="29">
        <v>2.0979020979020979</v>
      </c>
    </row>
    <row r="7" spans="1:33">
      <c r="B7" s="5">
        <v>379</v>
      </c>
      <c r="C7" s="5">
        <v>20</v>
      </c>
      <c r="D7" s="5">
        <v>551</v>
      </c>
      <c r="E7" s="11">
        <f t="shared" si="2"/>
        <v>4.1270417422867514</v>
      </c>
      <c r="F7" s="11">
        <f t="shared" si="3"/>
        <v>18.95</v>
      </c>
      <c r="G7" s="5">
        <v>0</v>
      </c>
      <c r="H7" s="5">
        <v>1</v>
      </c>
      <c r="I7" s="5">
        <v>0</v>
      </c>
      <c r="J7" s="5">
        <v>3</v>
      </c>
      <c r="K7" s="5">
        <v>0</v>
      </c>
      <c r="L7" s="5">
        <v>30</v>
      </c>
      <c r="M7" s="5">
        <v>4</v>
      </c>
      <c r="N7" s="16">
        <f t="shared" si="4"/>
        <v>8.9709762532981525</v>
      </c>
      <c r="O7" s="16">
        <f t="shared" si="5"/>
        <v>7.9155672823219003</v>
      </c>
      <c r="P7" s="16">
        <f t="shared" si="6"/>
        <v>1.0554089709762533</v>
      </c>
      <c r="R7" s="27" t="s">
        <v>19</v>
      </c>
      <c r="S7" s="28">
        <v>535</v>
      </c>
      <c r="T7" s="28">
        <v>20</v>
      </c>
      <c r="U7" s="28">
        <v>565</v>
      </c>
      <c r="V7" s="35">
        <f t="shared" si="0"/>
        <v>5.6814159292035393</v>
      </c>
      <c r="W7" s="35">
        <f t="shared" si="1"/>
        <v>26.75</v>
      </c>
      <c r="X7" s="38" t="s">
        <v>12</v>
      </c>
      <c r="Y7" s="28">
        <v>2</v>
      </c>
      <c r="Z7" s="28">
        <v>1</v>
      </c>
      <c r="AA7" s="28">
        <v>1</v>
      </c>
      <c r="AB7" s="28">
        <v>1</v>
      </c>
      <c r="AC7" s="28">
        <v>51</v>
      </c>
      <c r="AD7" s="28">
        <v>11</v>
      </c>
      <c r="AE7" s="29">
        <v>11.588785046728972</v>
      </c>
      <c r="AF7" s="29">
        <v>9.5327102803738324</v>
      </c>
      <c r="AG7" s="29">
        <v>2.0560747663551404</v>
      </c>
    </row>
    <row r="8" spans="1:33">
      <c r="B8" s="5">
        <v>574</v>
      </c>
      <c r="C8" s="5">
        <v>17</v>
      </c>
      <c r="D8" s="5">
        <v>600</v>
      </c>
      <c r="E8" s="11">
        <f t="shared" si="2"/>
        <v>5.74</v>
      </c>
      <c r="F8" s="11">
        <f t="shared" si="3"/>
        <v>33.764705882352942</v>
      </c>
      <c r="G8" s="5">
        <v>1</v>
      </c>
      <c r="H8" s="5">
        <v>2</v>
      </c>
      <c r="I8" s="5">
        <v>0</v>
      </c>
      <c r="J8" s="5">
        <v>5</v>
      </c>
      <c r="K8" s="5">
        <v>2</v>
      </c>
      <c r="L8" s="5">
        <v>51</v>
      </c>
      <c r="M8" s="5">
        <v>6</v>
      </c>
      <c r="N8" s="16">
        <f t="shared" si="4"/>
        <v>9.9303135888501739</v>
      </c>
      <c r="O8" s="16">
        <f t="shared" si="5"/>
        <v>8.8850174216027877</v>
      </c>
      <c r="P8" s="16">
        <f t="shared" si="6"/>
        <v>1.0452961672473868</v>
      </c>
      <c r="R8" s="27" t="s">
        <v>24</v>
      </c>
      <c r="S8" s="28">
        <v>640</v>
      </c>
      <c r="T8" s="28">
        <v>15</v>
      </c>
      <c r="U8" s="28">
        <v>581</v>
      </c>
      <c r="V8" s="35">
        <f t="shared" si="0"/>
        <v>6.6092943201376944</v>
      </c>
      <c r="W8" s="35">
        <f t="shared" si="1"/>
        <v>42.666666666666664</v>
      </c>
      <c r="X8" s="38" t="s">
        <v>21</v>
      </c>
      <c r="Y8" s="28">
        <v>3</v>
      </c>
      <c r="Z8" s="28">
        <v>2</v>
      </c>
      <c r="AA8" s="28">
        <v>2</v>
      </c>
      <c r="AB8" s="28">
        <v>2</v>
      </c>
      <c r="AC8" s="28">
        <v>68</v>
      </c>
      <c r="AD8" s="28">
        <v>19</v>
      </c>
      <c r="AE8" s="29">
        <v>13.593749999999998</v>
      </c>
      <c r="AF8" s="29">
        <v>10.625</v>
      </c>
      <c r="AG8" s="29">
        <v>2.96875</v>
      </c>
    </row>
    <row r="9" spans="1:33">
      <c r="B9" s="5">
        <v>212</v>
      </c>
      <c r="C9" s="5">
        <v>12</v>
      </c>
      <c r="D9" s="5">
        <v>323</v>
      </c>
      <c r="E9" s="11">
        <f t="shared" si="2"/>
        <v>3.9380804953560369</v>
      </c>
      <c r="F9" s="11">
        <f t="shared" si="3"/>
        <v>17.666666666666668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21</v>
      </c>
      <c r="M9" s="5">
        <v>2</v>
      </c>
      <c r="N9" s="16">
        <f t="shared" si="4"/>
        <v>10.849056603773585</v>
      </c>
      <c r="O9" s="16">
        <f t="shared" si="5"/>
        <v>9.9056603773584904</v>
      </c>
      <c r="P9" s="16">
        <f t="shared" si="6"/>
        <v>0.94339622641509435</v>
      </c>
      <c r="R9" s="27" t="s">
        <v>22</v>
      </c>
      <c r="S9" s="28">
        <v>781</v>
      </c>
      <c r="T9" s="28">
        <v>12</v>
      </c>
      <c r="U9" s="28">
        <v>600</v>
      </c>
      <c r="V9" s="35">
        <f t="shared" si="0"/>
        <v>7.81</v>
      </c>
      <c r="W9" s="35">
        <f t="shared" si="1"/>
        <v>65.083333333333329</v>
      </c>
      <c r="X9" s="38" t="s">
        <v>21</v>
      </c>
      <c r="Y9" s="28">
        <v>4</v>
      </c>
      <c r="Z9" s="28">
        <v>2</v>
      </c>
      <c r="AA9" s="28">
        <v>3</v>
      </c>
      <c r="AB9" s="28">
        <v>2</v>
      </c>
      <c r="AC9" s="28">
        <v>73</v>
      </c>
      <c r="AD9" s="28">
        <v>24</v>
      </c>
      <c r="AE9" s="29">
        <v>12.419974391805377</v>
      </c>
      <c r="AF9" s="29">
        <v>9.3469910371318825</v>
      </c>
      <c r="AG9" s="29">
        <v>3.0729833546734953</v>
      </c>
    </row>
    <row r="10" spans="1:33">
      <c r="B10" s="5">
        <v>587</v>
      </c>
      <c r="C10" s="5">
        <v>13</v>
      </c>
      <c r="D10" s="5">
        <v>600</v>
      </c>
      <c r="E10" s="11">
        <f t="shared" si="2"/>
        <v>5.87</v>
      </c>
      <c r="F10" s="11">
        <f t="shared" si="3"/>
        <v>45.153846153846153</v>
      </c>
      <c r="G10" s="5">
        <v>1</v>
      </c>
      <c r="H10" s="5">
        <v>4</v>
      </c>
      <c r="I10" s="5">
        <v>1</v>
      </c>
      <c r="J10" s="5">
        <v>2</v>
      </c>
      <c r="K10" s="5">
        <v>2</v>
      </c>
      <c r="L10" s="5">
        <v>54</v>
      </c>
      <c r="M10" s="5">
        <v>8</v>
      </c>
      <c r="N10" s="16">
        <f t="shared" si="4"/>
        <v>10.562180579216355</v>
      </c>
      <c r="O10" s="16">
        <f t="shared" si="5"/>
        <v>9.1993185689948902</v>
      </c>
      <c r="P10" s="16">
        <f t="shared" si="6"/>
        <v>1.362862010221465</v>
      </c>
      <c r="R10" s="27"/>
      <c r="S10" s="28"/>
      <c r="T10" s="28"/>
      <c r="U10" s="28"/>
      <c r="V10" s="35"/>
      <c r="W10" s="35"/>
      <c r="X10" s="38"/>
      <c r="Y10" s="28"/>
      <c r="Z10" s="28"/>
      <c r="AA10" s="28"/>
      <c r="AB10" s="28"/>
      <c r="AC10" s="28"/>
      <c r="AD10" s="28"/>
      <c r="AE10" s="29"/>
      <c r="AF10" s="29"/>
      <c r="AG10" s="29"/>
    </row>
    <row r="11" spans="1:33">
      <c r="B11" s="18">
        <f>SUM(B5:B10)</f>
        <v>2810</v>
      </c>
      <c r="C11" s="18">
        <f>SUM(C5:C10)</f>
        <v>97</v>
      </c>
      <c r="D11" s="18">
        <f>SUM(D5:D10)</f>
        <v>3255</v>
      </c>
      <c r="E11" s="19">
        <f t="shared" ref="E11" si="7">B11/(D11/6)</f>
        <v>5.1797235023041477</v>
      </c>
      <c r="F11" s="19">
        <f t="shared" ref="F11" si="8">B11/C11</f>
        <v>28.969072164948454</v>
      </c>
      <c r="G11" s="18">
        <f t="shared" ref="G11:M11" si="9">SUM(G5:G10)</f>
        <v>2</v>
      </c>
      <c r="H11" s="18">
        <f t="shared" si="9"/>
        <v>13</v>
      </c>
      <c r="I11" s="18">
        <f t="shared" si="9"/>
        <v>1</v>
      </c>
      <c r="J11" s="18">
        <f t="shared" si="9"/>
        <v>17</v>
      </c>
      <c r="K11" s="18">
        <f t="shared" si="9"/>
        <v>7</v>
      </c>
      <c r="L11" s="18">
        <f t="shared" si="9"/>
        <v>244</v>
      </c>
      <c r="M11" s="18">
        <f t="shared" si="9"/>
        <v>25</v>
      </c>
      <c r="N11" s="26">
        <f t="shared" ref="N11" si="10">(L11+M11)/B11*100</f>
        <v>9.5729537366548048</v>
      </c>
      <c r="O11" s="26">
        <f t="shared" ref="O11" si="11">(L11)/B11*100</f>
        <v>8.6832740213523127</v>
      </c>
      <c r="P11" s="26">
        <f t="shared" ref="P11" si="12">(M11/B11)*100</f>
        <v>0.88967971530249124</v>
      </c>
      <c r="R11" s="27" t="s">
        <v>32</v>
      </c>
      <c r="S11" s="5">
        <v>2810</v>
      </c>
      <c r="T11" s="5">
        <v>97</v>
      </c>
      <c r="U11" s="5">
        <v>3255</v>
      </c>
      <c r="V11" s="11">
        <v>5.1797235023041477</v>
      </c>
      <c r="W11" s="11">
        <v>28.969072164948454</v>
      </c>
      <c r="X11" s="5">
        <v>2</v>
      </c>
      <c r="Y11" s="5">
        <v>13</v>
      </c>
      <c r="Z11" s="5">
        <v>1</v>
      </c>
      <c r="AA11" s="5">
        <v>17</v>
      </c>
      <c r="AB11" s="5">
        <v>7</v>
      </c>
      <c r="AC11" s="5">
        <v>244</v>
      </c>
      <c r="AD11" s="5">
        <v>25</v>
      </c>
      <c r="AE11" s="44">
        <v>9.5729537366548048</v>
      </c>
      <c r="AF11" s="44">
        <v>8.6832740213523127</v>
      </c>
      <c r="AG11" s="44">
        <v>0.88967971530249124</v>
      </c>
    </row>
    <row r="12" spans="1:33">
      <c r="A12" t="s">
        <v>15</v>
      </c>
      <c r="B12" s="5">
        <v>436</v>
      </c>
      <c r="C12" s="5">
        <v>14</v>
      </c>
      <c r="D12" s="5">
        <v>562</v>
      </c>
      <c r="E12" s="11">
        <f t="shared" si="2"/>
        <v>4.6548042704626331</v>
      </c>
      <c r="F12" s="11">
        <f t="shared" si="3"/>
        <v>31.142857142857142</v>
      </c>
      <c r="G12" s="12" t="s">
        <v>12</v>
      </c>
      <c r="H12" s="5">
        <v>2</v>
      </c>
      <c r="I12" s="5">
        <v>0</v>
      </c>
      <c r="J12" s="5">
        <v>3</v>
      </c>
      <c r="K12" s="5">
        <v>0</v>
      </c>
      <c r="L12" s="5">
        <v>39</v>
      </c>
      <c r="M12" s="5">
        <v>8</v>
      </c>
      <c r="N12" s="16">
        <f t="shared" si="4"/>
        <v>10.779816513761469</v>
      </c>
      <c r="O12" s="16">
        <f t="shared" si="5"/>
        <v>8.9449541284403669</v>
      </c>
      <c r="P12" s="16">
        <f t="shared" si="6"/>
        <v>1.834862385321101</v>
      </c>
      <c r="R12" s="27" t="s">
        <v>28</v>
      </c>
      <c r="S12" s="28">
        <v>1078</v>
      </c>
      <c r="T12" s="28">
        <v>29</v>
      </c>
      <c r="U12" s="28">
        <v>1180</v>
      </c>
      <c r="V12" s="35">
        <f t="shared" si="0"/>
        <v>5.4813559322033898</v>
      </c>
      <c r="W12" s="35">
        <f t="shared" si="1"/>
        <v>37.172413793103445</v>
      </c>
      <c r="X12" s="38">
        <v>2</v>
      </c>
      <c r="Y12" s="28">
        <v>6</v>
      </c>
      <c r="Z12" s="28">
        <v>0</v>
      </c>
      <c r="AA12" s="28">
        <v>11</v>
      </c>
      <c r="AB12" s="28">
        <v>2</v>
      </c>
      <c r="AC12" s="28">
        <v>76</v>
      </c>
      <c r="AD12" s="28">
        <v>25</v>
      </c>
      <c r="AE12" s="29">
        <v>9.3692022263450827</v>
      </c>
      <c r="AF12" s="29">
        <v>7.0500927643784781</v>
      </c>
      <c r="AG12" s="29">
        <v>2.3191094619666046</v>
      </c>
    </row>
    <row r="13" spans="1:33">
      <c r="B13" s="5">
        <v>418</v>
      </c>
      <c r="C13" s="5">
        <v>17</v>
      </c>
      <c r="D13" s="5">
        <v>517</v>
      </c>
      <c r="E13" s="11">
        <f t="shared" ref="E13:E27" si="13">B13/(D13/6)</f>
        <v>4.8510638297872335</v>
      </c>
      <c r="F13" s="11">
        <f t="shared" ref="F13:F27" si="14">B13/C13</f>
        <v>24.588235294117649</v>
      </c>
      <c r="G13" s="12" t="s">
        <v>12</v>
      </c>
      <c r="H13" s="5">
        <v>2</v>
      </c>
      <c r="I13" s="5">
        <v>0</v>
      </c>
      <c r="J13" s="5">
        <v>1</v>
      </c>
      <c r="K13" s="5">
        <v>1</v>
      </c>
      <c r="L13" s="5">
        <v>47</v>
      </c>
      <c r="M13" s="5">
        <v>4</v>
      </c>
      <c r="N13" s="16">
        <f t="shared" si="4"/>
        <v>12.200956937799043</v>
      </c>
      <c r="O13" s="16">
        <f t="shared" si="5"/>
        <v>11.244019138755981</v>
      </c>
      <c r="P13" s="16">
        <f t="shared" si="6"/>
        <v>0.9569377990430622</v>
      </c>
      <c r="R13" s="27" t="s">
        <v>25</v>
      </c>
      <c r="S13" s="32">
        <v>1445</v>
      </c>
      <c r="T13" s="32">
        <v>51</v>
      </c>
      <c r="U13" s="36">
        <v>1749</v>
      </c>
      <c r="V13" s="35">
        <f t="shared" si="0"/>
        <v>4.957118353344768</v>
      </c>
      <c r="W13" s="35">
        <f t="shared" si="1"/>
        <v>28.333333333333332</v>
      </c>
      <c r="X13" s="33">
        <v>0</v>
      </c>
      <c r="Y13" s="32">
        <v>9</v>
      </c>
      <c r="Z13" s="32">
        <v>3</v>
      </c>
      <c r="AA13" s="32">
        <v>6</v>
      </c>
      <c r="AB13" s="32">
        <v>1</v>
      </c>
      <c r="AC13" s="32">
        <v>95</v>
      </c>
      <c r="AD13" s="32">
        <v>16</v>
      </c>
    </row>
    <row r="14" spans="1:33">
      <c r="B14" s="5">
        <v>433</v>
      </c>
      <c r="C14" s="5">
        <v>12</v>
      </c>
      <c r="D14" s="5">
        <v>498</v>
      </c>
      <c r="E14" s="11">
        <f t="shared" si="13"/>
        <v>5.2168674698795181</v>
      </c>
      <c r="F14" s="11">
        <f t="shared" si="14"/>
        <v>36.083333333333336</v>
      </c>
      <c r="G14" s="12" t="s">
        <v>14</v>
      </c>
      <c r="H14" s="5">
        <v>3</v>
      </c>
      <c r="I14" s="5">
        <v>1</v>
      </c>
      <c r="J14" s="5">
        <v>4</v>
      </c>
      <c r="K14" s="5">
        <v>0</v>
      </c>
      <c r="L14" s="5">
        <v>28</v>
      </c>
      <c r="M14" s="5">
        <v>9</v>
      </c>
      <c r="N14" s="16">
        <f t="shared" si="4"/>
        <v>8.5450346420323324</v>
      </c>
      <c r="O14" s="16">
        <f t="shared" si="5"/>
        <v>6.4665127020785222</v>
      </c>
      <c r="P14" s="16">
        <f t="shared" si="6"/>
        <v>2.0785219399538106</v>
      </c>
      <c r="R14" s="27"/>
      <c r="S14" s="28"/>
      <c r="T14" s="28"/>
      <c r="U14" s="28"/>
      <c r="V14" s="35"/>
      <c r="W14" s="35"/>
      <c r="X14" s="38"/>
      <c r="Y14" s="28"/>
      <c r="Z14" s="28"/>
      <c r="AA14" s="28"/>
      <c r="AB14" s="28"/>
      <c r="AC14" s="28"/>
      <c r="AD14" s="28"/>
      <c r="AE14" s="29"/>
      <c r="AF14" s="29"/>
      <c r="AG14" s="29"/>
    </row>
    <row r="15" spans="1:33">
      <c r="B15" s="5">
        <v>340</v>
      </c>
      <c r="C15" s="5">
        <v>12</v>
      </c>
      <c r="D15" s="5">
        <v>476</v>
      </c>
      <c r="E15" s="11">
        <f t="shared" si="13"/>
        <v>4.2857142857142856</v>
      </c>
      <c r="F15" s="11">
        <f t="shared" si="14"/>
        <v>28.333333333333332</v>
      </c>
      <c r="G15" s="12" t="s">
        <v>12</v>
      </c>
      <c r="H15" s="5">
        <v>2</v>
      </c>
      <c r="I15" s="5">
        <v>1</v>
      </c>
      <c r="J15" s="5">
        <v>1</v>
      </c>
      <c r="K15" s="5">
        <v>0</v>
      </c>
      <c r="L15" s="5">
        <v>32</v>
      </c>
      <c r="M15" s="5">
        <v>0</v>
      </c>
      <c r="N15" s="16">
        <f t="shared" si="4"/>
        <v>9.4117647058823533</v>
      </c>
      <c r="O15" s="16">
        <f t="shared" si="5"/>
        <v>9.4117647058823533</v>
      </c>
      <c r="P15" s="16">
        <f t="shared" si="6"/>
        <v>0</v>
      </c>
      <c r="R15" s="27" t="s">
        <v>16</v>
      </c>
      <c r="S15" s="28">
        <v>929</v>
      </c>
      <c r="T15" s="28">
        <v>30</v>
      </c>
      <c r="U15" s="28">
        <v>1102</v>
      </c>
      <c r="V15" s="35">
        <f t="shared" si="0"/>
        <v>5.0580762250453724</v>
      </c>
      <c r="W15" s="35">
        <f t="shared" si="1"/>
        <v>30.966666666666665</v>
      </c>
      <c r="X15" s="38">
        <v>0</v>
      </c>
      <c r="Y15" s="28">
        <v>5</v>
      </c>
      <c r="Z15" s="28">
        <v>1</v>
      </c>
      <c r="AA15" s="28">
        <v>7</v>
      </c>
      <c r="AB15" s="28">
        <v>2</v>
      </c>
      <c r="AC15" s="28">
        <v>76</v>
      </c>
      <c r="AD15" s="28">
        <v>22</v>
      </c>
      <c r="AE15" s="29">
        <v>10.548977395048439</v>
      </c>
      <c r="AF15" s="29">
        <v>8.1808396124865439</v>
      </c>
      <c r="AG15" s="29">
        <v>2.3681377825618943</v>
      </c>
    </row>
    <row r="16" spans="1:33">
      <c r="B16" s="18">
        <f>SUM(B12:B15)</f>
        <v>1627</v>
      </c>
      <c r="C16" s="18">
        <f>SUM(C12:C15)</f>
        <v>55</v>
      </c>
      <c r="D16" s="18">
        <f>SUM(D12:D15)</f>
        <v>2053</v>
      </c>
      <c r="E16" s="19">
        <f>SUM(E12:E15)</f>
        <v>19.008449855843669</v>
      </c>
      <c r="F16" s="21">
        <f t="shared" si="14"/>
        <v>29.581818181818182</v>
      </c>
      <c r="G16" s="20" t="s">
        <v>14</v>
      </c>
      <c r="H16" s="18">
        <f t="shared" ref="H16:M16" si="15">SUM(H12:H15)</f>
        <v>9</v>
      </c>
      <c r="I16" s="18">
        <f t="shared" si="15"/>
        <v>2</v>
      </c>
      <c r="J16" s="18">
        <f t="shared" si="15"/>
        <v>9</v>
      </c>
      <c r="K16" s="50">
        <f t="shared" si="15"/>
        <v>1</v>
      </c>
      <c r="L16" s="18">
        <f t="shared" si="15"/>
        <v>146</v>
      </c>
      <c r="M16" s="18">
        <f t="shared" si="15"/>
        <v>21</v>
      </c>
      <c r="N16" s="17">
        <f t="shared" ref="N16" si="16">(L16+M16)/B16*100</f>
        <v>10.264290104486786</v>
      </c>
      <c r="O16" s="17">
        <f t="shared" ref="O16" si="17">(L16)/B16*100</f>
        <v>8.9735709895513214</v>
      </c>
      <c r="P16" s="17">
        <f t="shared" ref="P16" si="18">(M16/B16)*100</f>
        <v>1.290719114935464</v>
      </c>
      <c r="R16" s="27" t="s">
        <v>23</v>
      </c>
      <c r="S16" s="28">
        <v>663</v>
      </c>
      <c r="T16" s="28">
        <v>29</v>
      </c>
      <c r="U16" s="28">
        <v>880</v>
      </c>
      <c r="V16" s="35">
        <f t="shared" si="0"/>
        <v>4.5204545454545455</v>
      </c>
      <c r="W16" s="35">
        <f t="shared" si="1"/>
        <v>22.862068965517242</v>
      </c>
      <c r="X16" s="38">
        <v>0</v>
      </c>
      <c r="Y16" s="28">
        <v>3</v>
      </c>
      <c r="Z16" s="28">
        <v>0</v>
      </c>
      <c r="AA16" s="28">
        <v>6</v>
      </c>
      <c r="AB16" s="28">
        <v>2</v>
      </c>
      <c r="AC16" s="28">
        <v>56</v>
      </c>
      <c r="AD16" s="28">
        <v>16</v>
      </c>
      <c r="AE16" s="29">
        <v>10.859728506787331</v>
      </c>
      <c r="AF16" s="29">
        <v>8.4464555052790349</v>
      </c>
      <c r="AG16" s="29">
        <v>2.4132730015082959</v>
      </c>
    </row>
    <row r="17" spans="1:33">
      <c r="A17" t="s">
        <v>16</v>
      </c>
      <c r="B17" s="5">
        <v>550</v>
      </c>
      <c r="C17" s="5">
        <v>16</v>
      </c>
      <c r="D17" s="5">
        <v>600</v>
      </c>
      <c r="E17" s="11">
        <f t="shared" si="13"/>
        <v>5.5</v>
      </c>
      <c r="F17" s="11">
        <f t="shared" si="14"/>
        <v>34.375</v>
      </c>
      <c r="G17" s="12" t="s">
        <v>12</v>
      </c>
      <c r="H17" s="5">
        <v>4</v>
      </c>
      <c r="I17" s="5">
        <v>1</v>
      </c>
      <c r="J17" s="5">
        <v>4</v>
      </c>
      <c r="K17" s="5">
        <v>2</v>
      </c>
      <c r="L17" s="5">
        <v>46</v>
      </c>
      <c r="M17" s="5">
        <v>15</v>
      </c>
      <c r="N17" s="16">
        <f t="shared" si="4"/>
        <v>11.090909090909092</v>
      </c>
      <c r="O17" s="16">
        <f t="shared" si="5"/>
        <v>8.3636363636363633</v>
      </c>
      <c r="P17" s="16">
        <f t="shared" si="6"/>
        <v>2.7272727272727271</v>
      </c>
      <c r="R17" s="27" t="s">
        <v>29</v>
      </c>
      <c r="S17" s="28">
        <v>1682</v>
      </c>
      <c r="T17" s="28">
        <v>39</v>
      </c>
      <c r="U17" s="28">
        <v>1743</v>
      </c>
      <c r="V17" s="35">
        <f t="shared" si="0"/>
        <v>5.790017211703959</v>
      </c>
      <c r="W17" s="35">
        <f t="shared" si="1"/>
        <v>43.128205128205131</v>
      </c>
      <c r="X17" s="38">
        <v>4</v>
      </c>
      <c r="Y17" s="28">
        <v>9</v>
      </c>
      <c r="Z17" s="28">
        <v>2</v>
      </c>
      <c r="AA17" s="28">
        <v>10</v>
      </c>
      <c r="AB17" s="28">
        <v>6</v>
      </c>
      <c r="AC17" s="28">
        <v>141</v>
      </c>
      <c r="AD17" s="28">
        <v>32</v>
      </c>
      <c r="AE17" s="29">
        <v>10.28537455410226</v>
      </c>
      <c r="AF17" s="29">
        <v>8.3828775267538642</v>
      </c>
      <c r="AG17" s="29">
        <v>1.9024970273483945</v>
      </c>
    </row>
    <row r="18" spans="1:33">
      <c r="B18" s="5">
        <v>379</v>
      </c>
      <c r="C18" s="5">
        <v>14</v>
      </c>
      <c r="D18" s="5">
        <v>502</v>
      </c>
      <c r="E18" s="11">
        <f t="shared" si="13"/>
        <v>4.5298804780876489</v>
      </c>
      <c r="F18" s="11">
        <f t="shared" si="14"/>
        <v>27.071428571428573</v>
      </c>
      <c r="G18" s="12" t="s">
        <v>12</v>
      </c>
      <c r="H18" s="5">
        <v>1</v>
      </c>
      <c r="I18" s="5">
        <v>0</v>
      </c>
      <c r="J18" s="5">
        <v>3</v>
      </c>
      <c r="K18" s="5">
        <v>0</v>
      </c>
      <c r="L18" s="5">
        <v>30</v>
      </c>
      <c r="M18" s="5">
        <v>7</v>
      </c>
      <c r="N18" s="16">
        <f t="shared" si="4"/>
        <v>9.7625329815303434</v>
      </c>
      <c r="O18" s="16">
        <f t="shared" si="5"/>
        <v>7.9155672823219003</v>
      </c>
      <c r="P18" s="16">
        <f t="shared" si="6"/>
        <v>1.8469656992084433</v>
      </c>
      <c r="V18" s="34"/>
      <c r="W18" s="34"/>
      <c r="X18" s="39"/>
    </row>
    <row r="19" spans="1:33" ht="14">
      <c r="B19" s="8">
        <f>SUM(B17:B18)</f>
        <v>929</v>
      </c>
      <c r="C19" s="8">
        <f>SUM(C17:C18)</f>
        <v>30</v>
      </c>
      <c r="D19" s="8">
        <f>SUM(D17:D18)</f>
        <v>1102</v>
      </c>
      <c r="E19" s="13">
        <f t="shared" ref="E19" si="19">B19/(D19/6)</f>
        <v>5.0580762250453724</v>
      </c>
      <c r="F19" s="13">
        <f t="shared" ref="F19" si="20">B19/C19</f>
        <v>30.966666666666665</v>
      </c>
      <c r="G19" s="14" t="s">
        <v>12</v>
      </c>
      <c r="H19" s="8">
        <f t="shared" ref="H19:M19" si="21">SUM(H17:H18)</f>
        <v>5</v>
      </c>
      <c r="I19" s="8">
        <f t="shared" si="21"/>
        <v>1</v>
      </c>
      <c r="J19" s="8">
        <f t="shared" si="21"/>
        <v>7</v>
      </c>
      <c r="K19" s="51">
        <f t="shared" si="21"/>
        <v>2</v>
      </c>
      <c r="L19" s="8">
        <f t="shared" si="21"/>
        <v>76</v>
      </c>
      <c r="M19" s="8">
        <f t="shared" si="21"/>
        <v>22</v>
      </c>
      <c r="N19" s="26">
        <f t="shared" ref="N19" si="22">(L19+M19)/B19*100</f>
        <v>10.548977395048439</v>
      </c>
      <c r="O19" s="26">
        <f t="shared" ref="O19" si="23">(L19)/B19*100</f>
        <v>8.1808396124865439</v>
      </c>
      <c r="P19" s="26">
        <f t="shared" ref="P19" si="24">(M19/B19)*100</f>
        <v>2.3681377825618943</v>
      </c>
      <c r="R19" t="s">
        <v>31</v>
      </c>
      <c r="S19" s="31">
        <f>SUM(S3:S18)</f>
        <v>13513</v>
      </c>
      <c r="T19" s="31">
        <f>SUM(T3:T18)</f>
        <v>423</v>
      </c>
      <c r="U19" s="31">
        <f>SUM(U3:U18)</f>
        <v>14917</v>
      </c>
      <c r="V19" s="37">
        <f t="shared" si="0"/>
        <v>5.435275189381243</v>
      </c>
      <c r="W19" s="37">
        <f t="shared" si="1"/>
        <v>31.945626477541371</v>
      </c>
      <c r="X19" s="31">
        <v>14</v>
      </c>
      <c r="Y19" s="31">
        <f t="shared" ref="Y19:AD19" si="25">SUM(Y3:Y18)</f>
        <v>71</v>
      </c>
      <c r="Z19" s="31">
        <f t="shared" si="25"/>
        <v>14</v>
      </c>
      <c r="AA19" s="31">
        <f t="shared" si="25"/>
        <v>79</v>
      </c>
      <c r="AB19" s="31">
        <f t="shared" si="25"/>
        <v>28</v>
      </c>
      <c r="AC19" s="31">
        <f t="shared" si="25"/>
        <v>1133</v>
      </c>
      <c r="AD19" s="31">
        <f t="shared" si="25"/>
        <v>233</v>
      </c>
      <c r="AE19" s="30">
        <v>10.28537455410226</v>
      </c>
      <c r="AF19" s="30">
        <v>8.3828775267538642</v>
      </c>
      <c r="AG19" s="30">
        <v>1.9024970273483945</v>
      </c>
    </row>
    <row r="20" spans="1:33">
      <c r="A20" s="47" t="s">
        <v>17</v>
      </c>
      <c r="B20" s="46">
        <v>472</v>
      </c>
      <c r="C20" s="46">
        <v>17</v>
      </c>
      <c r="D20" s="46">
        <v>595</v>
      </c>
      <c r="E20" s="48">
        <f t="shared" si="13"/>
        <v>4.7596638655462185</v>
      </c>
      <c r="F20" s="48">
        <f t="shared" si="14"/>
        <v>27.764705882352942</v>
      </c>
      <c r="G20" s="49" t="s">
        <v>14</v>
      </c>
      <c r="H20" s="46">
        <v>2</v>
      </c>
      <c r="I20" s="46">
        <v>0</v>
      </c>
      <c r="J20" s="46">
        <v>4</v>
      </c>
      <c r="K20" s="46">
        <v>0</v>
      </c>
      <c r="L20" s="5">
        <v>30</v>
      </c>
      <c r="M20" s="5">
        <v>9</v>
      </c>
      <c r="N20" s="16">
        <f t="shared" si="4"/>
        <v>8.2627118644067803</v>
      </c>
      <c r="O20" s="16">
        <f t="shared" si="5"/>
        <v>6.3559322033898304</v>
      </c>
      <c r="P20" s="16">
        <f t="shared" si="6"/>
        <v>1.9067796610169492</v>
      </c>
    </row>
    <row r="21" spans="1:33">
      <c r="A21" s="47"/>
      <c r="B21" s="46">
        <v>606</v>
      </c>
      <c r="C21" s="46">
        <v>12</v>
      </c>
      <c r="D21" s="46">
        <v>585</v>
      </c>
      <c r="E21" s="48">
        <f t="shared" si="13"/>
        <v>6.2153846153846155</v>
      </c>
      <c r="F21" s="48">
        <f t="shared" si="14"/>
        <v>50.5</v>
      </c>
      <c r="G21" s="49" t="s">
        <v>14</v>
      </c>
      <c r="H21" s="46">
        <v>4</v>
      </c>
      <c r="I21" s="46">
        <v>0</v>
      </c>
      <c r="J21" s="46">
        <v>7</v>
      </c>
      <c r="K21" s="46">
        <v>2</v>
      </c>
      <c r="L21" s="5">
        <v>46</v>
      </c>
      <c r="M21" s="5">
        <v>16</v>
      </c>
      <c r="N21" s="16">
        <f t="shared" si="4"/>
        <v>10.231023102310232</v>
      </c>
      <c r="O21" s="16">
        <f t="shared" si="5"/>
        <v>7.5907590759075907</v>
      </c>
      <c r="P21" s="16">
        <f t="shared" si="6"/>
        <v>2.6402640264026402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>
      <c r="B22" s="18">
        <f>SUM(B20:B21)</f>
        <v>1078</v>
      </c>
      <c r="C22" s="18">
        <f>SUM(C20:C21)</f>
        <v>29</v>
      </c>
      <c r="D22" s="18">
        <f>SUM(D20:D21)</f>
        <v>1180</v>
      </c>
      <c r="E22" s="19">
        <f>SUM(E20:E21)</f>
        <v>10.975048480930834</v>
      </c>
      <c r="F22" s="19">
        <f t="shared" si="14"/>
        <v>37.172413793103445</v>
      </c>
      <c r="G22" s="20" t="s">
        <v>21</v>
      </c>
      <c r="H22" s="18">
        <f t="shared" ref="H22:M22" si="26">SUM(H20:H21)</f>
        <v>6</v>
      </c>
      <c r="I22" s="18">
        <f t="shared" si="26"/>
        <v>0</v>
      </c>
      <c r="J22" s="18">
        <f t="shared" si="26"/>
        <v>11</v>
      </c>
      <c r="K22" s="18">
        <f t="shared" si="26"/>
        <v>2</v>
      </c>
      <c r="L22" s="18">
        <f t="shared" si="26"/>
        <v>76</v>
      </c>
      <c r="M22" s="18">
        <f t="shared" si="26"/>
        <v>25</v>
      </c>
      <c r="N22" s="26">
        <f t="shared" ref="N22" si="27">(L22+M22)/B22*100</f>
        <v>9.3692022263450827</v>
      </c>
      <c r="O22" s="26">
        <f t="shared" ref="O22" si="28">(L22)/B22*100</f>
        <v>7.0500927643784781</v>
      </c>
      <c r="P22" s="26">
        <f t="shared" ref="P22" si="29">(M22/B22)*100</f>
        <v>2.3191094619666046</v>
      </c>
      <c r="S22" s="7">
        <v>13513</v>
      </c>
      <c r="T22" s="7"/>
      <c r="U22" s="7">
        <v>14917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t="s">
        <v>18</v>
      </c>
      <c r="B23" s="5">
        <v>429</v>
      </c>
      <c r="C23" s="5">
        <v>16</v>
      </c>
      <c r="D23" s="5">
        <v>355</v>
      </c>
      <c r="E23" s="11">
        <f t="shared" si="13"/>
        <v>7.2507042253521128</v>
      </c>
      <c r="F23" s="11">
        <f t="shared" si="14"/>
        <v>26.8125</v>
      </c>
      <c r="G23" s="12" t="s">
        <v>12</v>
      </c>
      <c r="H23" s="5">
        <v>4</v>
      </c>
      <c r="I23" s="5">
        <v>0</v>
      </c>
      <c r="J23" s="5">
        <v>1</v>
      </c>
      <c r="K23" s="5">
        <v>0</v>
      </c>
      <c r="L23" s="5">
        <v>36</v>
      </c>
      <c r="M23" s="5">
        <v>9</v>
      </c>
      <c r="N23" s="16">
        <f t="shared" si="4"/>
        <v>10.48951048951049</v>
      </c>
      <c r="O23" s="16">
        <f t="shared" si="5"/>
        <v>8.3916083916083917</v>
      </c>
      <c r="P23" s="16">
        <f t="shared" si="6"/>
        <v>2.0979020979020979</v>
      </c>
    </row>
    <row r="24" spans="1:33">
      <c r="A24" s="47" t="s">
        <v>23</v>
      </c>
      <c r="B24" s="46">
        <v>156</v>
      </c>
      <c r="C24" s="46">
        <v>12</v>
      </c>
      <c r="D24" s="46">
        <v>282</v>
      </c>
      <c r="E24" s="48">
        <f t="shared" si="13"/>
        <v>3.3191489361702127</v>
      </c>
      <c r="F24" s="48">
        <f t="shared" si="14"/>
        <v>13</v>
      </c>
      <c r="G24" s="49" t="s">
        <v>12</v>
      </c>
      <c r="H24" s="46">
        <v>0</v>
      </c>
      <c r="I24" s="46">
        <v>0</v>
      </c>
      <c r="J24" s="46">
        <v>1</v>
      </c>
      <c r="K24" s="46">
        <v>0</v>
      </c>
      <c r="L24" s="5">
        <v>17</v>
      </c>
      <c r="M24" s="5">
        <v>2</v>
      </c>
      <c r="N24" s="16">
        <f t="shared" si="4"/>
        <v>12.179487179487179</v>
      </c>
      <c r="O24" s="16">
        <f t="shared" si="5"/>
        <v>10.897435897435898</v>
      </c>
      <c r="P24" s="16">
        <f t="shared" si="6"/>
        <v>1.2820512820512819</v>
      </c>
    </row>
    <row r="25" spans="1:33">
      <c r="A25" s="47"/>
      <c r="B25" s="46">
        <v>507</v>
      </c>
      <c r="C25" s="46">
        <v>17</v>
      </c>
      <c r="D25" s="46">
        <v>598</v>
      </c>
      <c r="E25" s="48">
        <f t="shared" si="13"/>
        <v>5.0869565217391299</v>
      </c>
      <c r="F25" s="48">
        <f t="shared" si="14"/>
        <v>29.823529411764707</v>
      </c>
      <c r="G25" s="49" t="s">
        <v>12</v>
      </c>
      <c r="H25" s="46">
        <v>3</v>
      </c>
      <c r="I25" s="46">
        <v>0</v>
      </c>
      <c r="J25" s="46">
        <v>5</v>
      </c>
      <c r="K25" s="46">
        <v>2</v>
      </c>
      <c r="L25" s="5">
        <v>39</v>
      </c>
      <c r="M25" s="5">
        <v>14</v>
      </c>
      <c r="N25" s="16">
        <f t="shared" si="4"/>
        <v>10.453648915187378</v>
      </c>
      <c r="O25" s="16">
        <f t="shared" si="5"/>
        <v>7.6923076923076925</v>
      </c>
      <c r="P25" s="16">
        <f t="shared" si="6"/>
        <v>2.7613412228796843</v>
      </c>
    </row>
    <row r="26" spans="1:33">
      <c r="B26" s="23">
        <f>SUM(B24:B25)</f>
        <v>663</v>
      </c>
      <c r="C26" s="23">
        <f>SUM(C24:C25)</f>
        <v>29</v>
      </c>
      <c r="D26" s="23">
        <f>SUM(D24:D25)</f>
        <v>880</v>
      </c>
      <c r="E26" s="24">
        <f>SUM(E24:E25)</f>
        <v>8.4061054579093426</v>
      </c>
      <c r="F26" s="24">
        <f t="shared" si="14"/>
        <v>22.862068965517242</v>
      </c>
      <c r="G26" s="25" t="s">
        <v>12</v>
      </c>
      <c r="H26" s="23">
        <f t="shared" ref="H26:M26" si="30">SUM(H24:H25)</f>
        <v>3</v>
      </c>
      <c r="I26" s="23">
        <f t="shared" si="30"/>
        <v>0</v>
      </c>
      <c r="J26" s="23">
        <f t="shared" si="30"/>
        <v>6</v>
      </c>
      <c r="K26" s="23">
        <f t="shared" si="30"/>
        <v>2</v>
      </c>
      <c r="L26" s="23">
        <f t="shared" si="30"/>
        <v>56</v>
      </c>
      <c r="M26" s="23">
        <f t="shared" si="30"/>
        <v>16</v>
      </c>
      <c r="N26" s="22">
        <f t="shared" ref="N26" si="31">(L26+M26)/B26*100</f>
        <v>10.859728506787331</v>
      </c>
      <c r="O26" s="22">
        <f t="shared" ref="O26" si="32">(L26)/B26*100</f>
        <v>8.4464555052790349</v>
      </c>
      <c r="P26" s="22">
        <f t="shared" ref="P26" si="33">(M26/B26)*100</f>
        <v>2.4132730015082959</v>
      </c>
    </row>
    <row r="27" spans="1:33">
      <c r="A27" s="47" t="s">
        <v>25</v>
      </c>
      <c r="B27" s="46">
        <v>481</v>
      </c>
      <c r="C27" s="46">
        <v>18</v>
      </c>
      <c r="D27" s="46">
        <v>597</v>
      </c>
      <c r="E27" s="48">
        <f t="shared" si="13"/>
        <v>4.8341708542713571</v>
      </c>
      <c r="F27" s="48">
        <f t="shared" si="14"/>
        <v>26.722222222222221</v>
      </c>
      <c r="G27" s="49" t="s">
        <v>12</v>
      </c>
      <c r="H27" s="46">
        <v>2</v>
      </c>
      <c r="I27" s="46">
        <v>1</v>
      </c>
      <c r="J27" s="46">
        <v>1</v>
      </c>
      <c r="K27" s="46">
        <v>0</v>
      </c>
      <c r="L27" s="5">
        <v>35</v>
      </c>
      <c r="M27" s="5">
        <v>5</v>
      </c>
      <c r="N27" s="16">
        <f t="shared" si="4"/>
        <v>8.3160083160083165</v>
      </c>
      <c r="O27" s="16">
        <f t="shared" si="5"/>
        <v>7.2765072765072771</v>
      </c>
      <c r="P27" s="16">
        <f t="shared" si="6"/>
        <v>1.0395010395010396</v>
      </c>
    </row>
    <row r="28" spans="1:33">
      <c r="A28" s="47"/>
      <c r="B28" s="46">
        <v>479</v>
      </c>
      <c r="C28" s="46">
        <v>17</v>
      </c>
      <c r="D28" s="46">
        <v>589</v>
      </c>
      <c r="E28" s="48">
        <f t="shared" si="2"/>
        <v>4.8794567062818333</v>
      </c>
      <c r="F28" s="48">
        <f t="shared" si="3"/>
        <v>28.176470588235293</v>
      </c>
      <c r="G28" s="49" t="s">
        <v>12</v>
      </c>
      <c r="H28" s="46">
        <v>3</v>
      </c>
      <c r="I28" s="46">
        <v>1</v>
      </c>
      <c r="J28" s="46">
        <v>3</v>
      </c>
      <c r="K28" s="46">
        <v>0</v>
      </c>
      <c r="L28" s="5">
        <v>31</v>
      </c>
      <c r="M28" s="5">
        <v>6</v>
      </c>
      <c r="N28" s="16">
        <f t="shared" si="4"/>
        <v>7.7244258872651352</v>
      </c>
      <c r="O28" s="16">
        <f t="shared" si="5"/>
        <v>6.4718162839248432</v>
      </c>
      <c r="P28" s="16">
        <f t="shared" si="6"/>
        <v>1.2526096033402923</v>
      </c>
      <c r="R28" s="5"/>
      <c r="S28" s="5"/>
    </row>
    <row r="29" spans="1:33">
      <c r="A29" s="47"/>
      <c r="B29" s="46">
        <v>485</v>
      </c>
      <c r="C29" s="46">
        <v>16</v>
      </c>
      <c r="D29" s="46">
        <v>563</v>
      </c>
      <c r="E29" s="48">
        <f t="shared" si="2"/>
        <v>5.1687388987566614</v>
      </c>
      <c r="F29" s="48">
        <f t="shared" si="3"/>
        <v>30.3125</v>
      </c>
      <c r="G29" s="49" t="s">
        <v>12</v>
      </c>
      <c r="H29" s="46">
        <v>4</v>
      </c>
      <c r="I29" s="46">
        <v>1</v>
      </c>
      <c r="J29" s="46">
        <v>2</v>
      </c>
      <c r="K29" s="46">
        <v>1</v>
      </c>
      <c r="L29" s="5">
        <v>29</v>
      </c>
      <c r="M29" s="5">
        <v>5</v>
      </c>
      <c r="N29" s="16">
        <f t="shared" si="4"/>
        <v>7.0103092783505154</v>
      </c>
      <c r="O29" s="16">
        <f t="shared" si="5"/>
        <v>5.9793814432989691</v>
      </c>
      <c r="P29" s="16">
        <f t="shared" si="6"/>
        <v>1.0309278350515463</v>
      </c>
      <c r="R29" s="5"/>
      <c r="S29" s="5"/>
    </row>
    <row r="30" spans="1:33">
      <c r="B30" s="23">
        <f>SUM(B27:B29)</f>
        <v>1445</v>
      </c>
      <c r="C30" s="23">
        <f>SUM(C27:C29)</f>
        <v>51</v>
      </c>
      <c r="D30" s="23">
        <f>SUM(D27:D29)</f>
        <v>1749</v>
      </c>
      <c r="E30" s="24">
        <f>SUM(E27:E28)</f>
        <v>9.7136275605531903</v>
      </c>
      <c r="F30" s="24">
        <f t="shared" si="3"/>
        <v>28.333333333333332</v>
      </c>
      <c r="G30" s="25" t="s">
        <v>12</v>
      </c>
      <c r="H30" s="23">
        <f t="shared" ref="H30:M30" si="34">SUM(H27:H29)</f>
        <v>9</v>
      </c>
      <c r="I30" s="23">
        <f t="shared" si="34"/>
        <v>3</v>
      </c>
      <c r="J30" s="23">
        <f t="shared" si="34"/>
        <v>6</v>
      </c>
      <c r="K30" s="23">
        <f t="shared" si="34"/>
        <v>1</v>
      </c>
      <c r="L30" s="23">
        <f t="shared" si="34"/>
        <v>95</v>
      </c>
      <c r="M30" s="23">
        <f t="shared" si="34"/>
        <v>16</v>
      </c>
      <c r="N30" s="22">
        <f t="shared" ref="N30" si="35">(L30+M30)/B30*100</f>
        <v>7.6816608996539788</v>
      </c>
      <c r="O30" s="22">
        <f t="shared" ref="O30" si="36">(L30)/B30*100</f>
        <v>6.5743944636678195</v>
      </c>
      <c r="P30" s="22">
        <f t="shared" ref="P30" si="37">(M30/B30)*100</f>
        <v>1.107266435986159</v>
      </c>
      <c r="R30" s="5"/>
      <c r="S30" s="5"/>
    </row>
    <row r="31" spans="1:33">
      <c r="A31" s="47" t="s">
        <v>19</v>
      </c>
      <c r="B31" s="46">
        <v>535</v>
      </c>
      <c r="C31" s="46">
        <v>20</v>
      </c>
      <c r="D31" s="46">
        <v>565</v>
      </c>
      <c r="E31" s="48">
        <f t="shared" ref="E31:E35" si="38">B31/(D31/6)</f>
        <v>5.6814159292035393</v>
      </c>
      <c r="F31" s="48">
        <f t="shared" ref="F31:F35" si="39">B31/C31</f>
        <v>26.75</v>
      </c>
      <c r="G31" s="49" t="s">
        <v>12</v>
      </c>
      <c r="H31" s="46">
        <v>2</v>
      </c>
      <c r="I31" s="46">
        <v>1</v>
      </c>
      <c r="J31" s="46">
        <v>1</v>
      </c>
      <c r="K31" s="46">
        <v>1</v>
      </c>
      <c r="L31" s="5">
        <v>51</v>
      </c>
      <c r="M31" s="5">
        <v>11</v>
      </c>
      <c r="N31" s="16">
        <f t="shared" si="4"/>
        <v>11.588785046728972</v>
      </c>
      <c r="O31" s="16">
        <f t="shared" si="5"/>
        <v>9.5327102803738324</v>
      </c>
      <c r="P31" s="16">
        <f t="shared" si="6"/>
        <v>2.0560747663551404</v>
      </c>
      <c r="R31" s="5"/>
      <c r="S31" s="5"/>
    </row>
    <row r="32" spans="1:33">
      <c r="A32" t="s">
        <v>24</v>
      </c>
      <c r="B32" s="5">
        <v>640</v>
      </c>
      <c r="C32" s="5">
        <v>15</v>
      </c>
      <c r="D32" s="5">
        <v>581</v>
      </c>
      <c r="E32" s="11">
        <f t="shared" si="38"/>
        <v>6.6092943201376944</v>
      </c>
      <c r="F32" s="11">
        <f t="shared" si="39"/>
        <v>42.666666666666664</v>
      </c>
      <c r="G32" s="12" t="s">
        <v>21</v>
      </c>
      <c r="H32" s="5">
        <v>3</v>
      </c>
      <c r="I32" s="5">
        <v>2</v>
      </c>
      <c r="J32" s="5">
        <v>2</v>
      </c>
      <c r="K32" s="5">
        <v>2</v>
      </c>
      <c r="L32" s="5">
        <v>68</v>
      </c>
      <c r="M32" s="5">
        <v>19</v>
      </c>
      <c r="N32" s="16">
        <f t="shared" si="4"/>
        <v>13.593749999999998</v>
      </c>
      <c r="O32" s="16">
        <f t="shared" si="5"/>
        <v>10.625</v>
      </c>
      <c r="P32" s="16">
        <f t="shared" si="6"/>
        <v>2.96875</v>
      </c>
      <c r="R32" s="5"/>
      <c r="S32" s="5"/>
    </row>
    <row r="33" spans="1:33">
      <c r="A33" t="s">
        <v>20</v>
      </c>
      <c r="B33" s="5">
        <v>565</v>
      </c>
      <c r="C33" s="5">
        <v>15</v>
      </c>
      <c r="D33" s="5">
        <v>568</v>
      </c>
      <c r="E33" s="11">
        <f t="shared" si="38"/>
        <v>5.9683098591549291</v>
      </c>
      <c r="F33" s="11">
        <f t="shared" si="39"/>
        <v>37.666666666666664</v>
      </c>
      <c r="G33" s="12" t="s">
        <v>21</v>
      </c>
      <c r="H33" s="5">
        <v>1</v>
      </c>
      <c r="I33" s="5">
        <v>0</v>
      </c>
      <c r="J33" s="5">
        <v>5</v>
      </c>
      <c r="K33" s="5">
        <v>2</v>
      </c>
      <c r="L33" s="5">
        <v>51</v>
      </c>
      <c r="M33" s="5">
        <v>13</v>
      </c>
      <c r="N33" s="16">
        <f t="shared" si="4"/>
        <v>11.327433628318584</v>
      </c>
      <c r="O33" s="16">
        <f t="shared" si="5"/>
        <v>9.0265486725663724</v>
      </c>
      <c r="P33" s="16">
        <f t="shared" si="6"/>
        <v>2.3008849557522124</v>
      </c>
      <c r="R33" s="5"/>
      <c r="S33" s="40"/>
      <c r="T33" s="40"/>
      <c r="U33" s="40"/>
      <c r="V33" s="41"/>
      <c r="W33" s="41"/>
      <c r="X33" s="33"/>
      <c r="Y33" s="40"/>
      <c r="Z33" s="40"/>
      <c r="AA33" s="40"/>
      <c r="AB33" s="40"/>
      <c r="AC33" s="40"/>
      <c r="AD33" s="40"/>
      <c r="AE33" s="41"/>
      <c r="AF33" s="41"/>
      <c r="AG33" s="41"/>
    </row>
    <row r="34" spans="1:33">
      <c r="B34" s="5">
        <v>599</v>
      </c>
      <c r="C34" s="5">
        <v>12</v>
      </c>
      <c r="D34" s="5">
        <v>592</v>
      </c>
      <c r="E34" s="11">
        <f t="shared" si="38"/>
        <v>6.0709459459459456</v>
      </c>
      <c r="F34" s="11">
        <f t="shared" si="39"/>
        <v>49.916666666666664</v>
      </c>
      <c r="G34" s="45" t="s">
        <v>14</v>
      </c>
      <c r="H34" s="5">
        <v>6</v>
      </c>
      <c r="I34" s="5">
        <v>1</v>
      </c>
      <c r="J34" s="5">
        <v>3</v>
      </c>
      <c r="K34" s="5">
        <v>2</v>
      </c>
      <c r="L34" s="5">
        <v>48</v>
      </c>
      <c r="M34" s="5">
        <v>11</v>
      </c>
      <c r="N34" s="16">
        <f t="shared" si="4"/>
        <v>9.8497495826377293</v>
      </c>
      <c r="O34" s="16">
        <f t="shared" si="5"/>
        <v>8.013355592654424</v>
      </c>
      <c r="P34" s="16">
        <f t="shared" si="6"/>
        <v>1.8363939899833055</v>
      </c>
      <c r="R34" s="5"/>
      <c r="S34" s="42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1:33">
      <c r="B35" s="5">
        <v>518</v>
      </c>
      <c r="C35" s="5">
        <v>12</v>
      </c>
      <c r="D35" s="5">
        <v>583</v>
      </c>
      <c r="E35" s="11">
        <f t="shared" si="38"/>
        <v>5.3310463121783878</v>
      </c>
      <c r="F35" s="11">
        <f t="shared" si="39"/>
        <v>43.166666666666664</v>
      </c>
      <c r="G35" s="12" t="s">
        <v>14</v>
      </c>
      <c r="H35" s="5">
        <v>2</v>
      </c>
      <c r="I35" s="5">
        <v>1</v>
      </c>
      <c r="J35" s="5">
        <v>2</v>
      </c>
      <c r="K35" s="5">
        <v>2</v>
      </c>
      <c r="L35" s="5">
        <v>42</v>
      </c>
      <c r="M35" s="5">
        <v>8</v>
      </c>
      <c r="N35" s="16">
        <f t="shared" si="4"/>
        <v>9.6525096525096519</v>
      </c>
      <c r="O35" s="16">
        <f t="shared" si="5"/>
        <v>8.1081081081081088</v>
      </c>
      <c r="P35" s="16">
        <f t="shared" si="6"/>
        <v>1.5444015444015444</v>
      </c>
      <c r="R35" s="5"/>
      <c r="S35" s="5"/>
    </row>
    <row r="36" spans="1:33">
      <c r="B36" s="18">
        <f>SUM(B33:B35)</f>
        <v>1682</v>
      </c>
      <c r="C36" s="18">
        <f>SUM(C33:C35)</f>
        <v>39</v>
      </c>
      <c r="D36" s="18">
        <f>SUM(D33:D35)</f>
        <v>1743</v>
      </c>
      <c r="E36" s="19">
        <f t="shared" ref="E36" si="40">B36/(D36/6)</f>
        <v>5.790017211703959</v>
      </c>
      <c r="F36" s="19">
        <f t="shared" ref="F36" si="41">B36/C36</f>
        <v>43.128205128205131</v>
      </c>
      <c r="G36" s="20" t="s">
        <v>30</v>
      </c>
      <c r="H36" s="18">
        <f t="shared" ref="H36:M36" si="42">SUM(H33:H35)</f>
        <v>9</v>
      </c>
      <c r="I36" s="18">
        <f t="shared" si="42"/>
        <v>2</v>
      </c>
      <c r="J36" s="18">
        <f t="shared" si="42"/>
        <v>10</v>
      </c>
      <c r="K36" s="18">
        <f t="shared" si="42"/>
        <v>6</v>
      </c>
      <c r="L36" s="18">
        <f t="shared" si="42"/>
        <v>141</v>
      </c>
      <c r="M36" s="18">
        <f t="shared" si="42"/>
        <v>32</v>
      </c>
      <c r="N36" s="26">
        <f t="shared" ref="N36" si="43">(L36+M36)/B36*100</f>
        <v>10.28537455410226</v>
      </c>
      <c r="O36" s="26">
        <f t="shared" ref="O36" si="44">(L36)/B36*100</f>
        <v>8.3828775267538642</v>
      </c>
      <c r="P36" s="26">
        <f t="shared" ref="P36" si="45">(M36/B36)*100</f>
        <v>1.9024970273483945</v>
      </c>
      <c r="R36" s="5"/>
      <c r="S36" s="5"/>
    </row>
    <row r="37" spans="1:33">
      <c r="A37" t="s">
        <v>22</v>
      </c>
      <c r="B37" s="5">
        <v>781</v>
      </c>
      <c r="C37" s="5">
        <v>12</v>
      </c>
      <c r="D37" s="5">
        <v>600</v>
      </c>
      <c r="E37" s="11">
        <f t="shared" ref="E37" si="46">B37/(D37/6)</f>
        <v>7.81</v>
      </c>
      <c r="F37" s="11">
        <f t="shared" ref="F37" si="47">B37/C37</f>
        <v>65.083333333333329</v>
      </c>
      <c r="G37" s="12" t="s">
        <v>21</v>
      </c>
      <c r="H37" s="5">
        <v>4</v>
      </c>
      <c r="I37" s="5">
        <v>2</v>
      </c>
      <c r="J37" s="5">
        <v>3</v>
      </c>
      <c r="K37" s="5">
        <v>2</v>
      </c>
      <c r="L37" s="5">
        <v>73</v>
      </c>
      <c r="M37" s="5">
        <v>24</v>
      </c>
      <c r="N37" s="16">
        <f t="shared" si="4"/>
        <v>12.419974391805377</v>
      </c>
      <c r="O37" s="16">
        <f t="shared" si="5"/>
        <v>9.3469910371318825</v>
      </c>
      <c r="P37" s="16">
        <f t="shared" si="6"/>
        <v>3.0729833546734953</v>
      </c>
      <c r="R37" s="5"/>
      <c r="S37" s="5"/>
    </row>
    <row r="38" spans="1:33">
      <c r="B38" s="5"/>
      <c r="C38" s="5"/>
      <c r="D38" s="5"/>
      <c r="E38" s="11"/>
      <c r="F38" s="11"/>
      <c r="G38" s="12"/>
      <c r="H38" s="5"/>
      <c r="I38" s="5"/>
      <c r="J38" s="5"/>
      <c r="K38" s="3" t="s">
        <v>6</v>
      </c>
      <c r="L38" s="5"/>
      <c r="M38" s="5"/>
      <c r="N38" s="16"/>
      <c r="O38" s="16"/>
      <c r="P38" s="16"/>
      <c r="R38" s="5"/>
      <c r="S38" s="5"/>
    </row>
    <row r="39" spans="1:33">
      <c r="B39" s="5"/>
      <c r="C39" s="5"/>
      <c r="D39" s="5"/>
      <c r="E39" s="11"/>
      <c r="F39" s="11"/>
      <c r="G39" s="12"/>
      <c r="H39" s="5"/>
      <c r="I39" s="5"/>
      <c r="J39" s="5"/>
      <c r="K39" s="5"/>
      <c r="L39" s="5"/>
      <c r="M39" s="5"/>
      <c r="N39" s="16"/>
      <c r="O39" s="16"/>
      <c r="P39" s="16"/>
      <c r="R39" s="8"/>
      <c r="S39" s="8"/>
    </row>
    <row r="40" spans="1:33">
      <c r="B40" s="8"/>
      <c r="C40" s="8"/>
      <c r="D40" s="8"/>
      <c r="E40" s="13"/>
      <c r="F40" s="13"/>
      <c r="G40" s="14"/>
      <c r="H40" s="8"/>
      <c r="I40" s="8"/>
      <c r="J40" s="8"/>
      <c r="K40" s="8"/>
      <c r="L40" s="8"/>
      <c r="M40" s="8"/>
      <c r="N40" s="17"/>
      <c r="O40" s="17"/>
      <c r="P40" s="17"/>
    </row>
    <row r="41" spans="1:33">
      <c r="B41" s="8"/>
      <c r="C41" s="9"/>
      <c r="D41" s="9"/>
      <c r="E41" s="6"/>
      <c r="F41" s="6"/>
      <c r="G41" s="12"/>
      <c r="H41" s="10"/>
      <c r="I41" s="10"/>
      <c r="J41" s="10"/>
      <c r="K41" s="10"/>
      <c r="L41" s="10"/>
      <c r="M41" s="10"/>
      <c r="N4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2009-12-10T00:38:32Z</dcterms:created>
  <dcterms:modified xsi:type="dcterms:W3CDTF">2018-05-11T09:58:42Z</dcterms:modified>
</cp:coreProperties>
</file>