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6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9" i="2"/>
  <c r="C29"/>
  <c r="D29"/>
  <c r="E29"/>
  <c r="S11" i="1" l="1"/>
  <c r="T11" s="1"/>
  <c r="Q11"/>
  <c r="G11"/>
  <c r="H11"/>
  <c r="F11"/>
  <c r="O11"/>
  <c r="S13"/>
  <c r="T13" s="1"/>
  <c r="Q13"/>
  <c r="G13"/>
  <c r="H13"/>
  <c r="F13"/>
  <c r="O13"/>
  <c r="S19"/>
  <c r="T19" s="1"/>
  <c r="Q19"/>
  <c r="G19"/>
  <c r="H19"/>
  <c r="F19"/>
  <c r="O19"/>
  <c r="B46" l="1"/>
  <c r="C46"/>
  <c r="D46"/>
  <c r="E46"/>
  <c r="Q17" l="1"/>
  <c r="R46" l="1"/>
  <c r="P46"/>
  <c r="I46"/>
  <c r="J46"/>
  <c r="K46"/>
  <c r="L46"/>
  <c r="M46"/>
  <c r="N46"/>
  <c r="S45"/>
  <c r="Q45"/>
  <c r="S44"/>
  <c r="Q44"/>
  <c r="S43"/>
  <c r="T43" s="1"/>
  <c r="Q43"/>
  <c r="S42"/>
  <c r="Q42"/>
  <c r="T42" s="1"/>
  <c r="S41"/>
  <c r="Q41"/>
  <c r="S40"/>
  <c r="Q40"/>
  <c r="S39"/>
  <c r="T39" s="1"/>
  <c r="Q39"/>
  <c r="S38"/>
  <c r="Q38"/>
  <c r="S37"/>
  <c r="Q37"/>
  <c r="S36"/>
  <c r="Q36"/>
  <c r="S34"/>
  <c r="Q34"/>
  <c r="S33"/>
  <c r="Q33"/>
  <c r="S32"/>
  <c r="Q32"/>
  <c r="S31"/>
  <c r="Q31"/>
  <c r="S30"/>
  <c r="Q30"/>
  <c r="S29"/>
  <c r="Q29"/>
  <c r="S28"/>
  <c r="Q28"/>
  <c r="S25"/>
  <c r="Q25"/>
  <c r="S24"/>
  <c r="Q24"/>
  <c r="S23"/>
  <c r="Q23"/>
  <c r="S22"/>
  <c r="Q22"/>
  <c r="S21"/>
  <c r="Q21"/>
  <c r="S18"/>
  <c r="Q18"/>
  <c r="S17"/>
  <c r="S16"/>
  <c r="Q16"/>
  <c r="S15"/>
  <c r="Q15"/>
  <c r="S14"/>
  <c r="Q14"/>
  <c r="S12"/>
  <c r="Q12"/>
  <c r="S10"/>
  <c r="Q10"/>
  <c r="S9"/>
  <c r="Q9"/>
  <c r="S8"/>
  <c r="Q8"/>
  <c r="S7"/>
  <c r="Q7"/>
  <c r="S5"/>
  <c r="Q5"/>
  <c r="O45"/>
  <c r="O44"/>
  <c r="O43"/>
  <c r="O42"/>
  <c r="O41"/>
  <c r="O40"/>
  <c r="O39"/>
  <c r="O38"/>
  <c r="O37"/>
  <c r="O36"/>
  <c r="O34"/>
  <c r="O33"/>
  <c r="O32"/>
  <c r="O31"/>
  <c r="O30"/>
  <c r="O29"/>
  <c r="O28"/>
  <c r="O25"/>
  <c r="O24"/>
  <c r="O23"/>
  <c r="O22"/>
  <c r="O21"/>
  <c r="O18"/>
  <c r="O17"/>
  <c r="O16"/>
  <c r="O15"/>
  <c r="O14"/>
  <c r="O12"/>
  <c r="O10"/>
  <c r="O9"/>
  <c r="O8"/>
  <c r="O7"/>
  <c r="O5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5"/>
  <c r="G25"/>
  <c r="F25"/>
  <c r="H24"/>
  <c r="G24"/>
  <c r="F24"/>
  <c r="H23"/>
  <c r="G23"/>
  <c r="F23"/>
  <c r="H22"/>
  <c r="G22"/>
  <c r="F22"/>
  <c r="H21"/>
  <c r="G21"/>
  <c r="F21"/>
  <c r="H18"/>
  <c r="G18"/>
  <c r="F18"/>
  <c r="H17"/>
  <c r="G17"/>
  <c r="F17"/>
  <c r="H16"/>
  <c r="G16"/>
  <c r="F16"/>
  <c r="H15"/>
  <c r="G15"/>
  <c r="F15"/>
  <c r="H14"/>
  <c r="G14"/>
  <c r="F14"/>
  <c r="H12"/>
  <c r="G12"/>
  <c r="F12"/>
  <c r="H10"/>
  <c r="G10"/>
  <c r="F10"/>
  <c r="H9"/>
  <c r="G9"/>
  <c r="F9"/>
  <c r="H8"/>
  <c r="G8"/>
  <c r="F8"/>
  <c r="H7"/>
  <c r="G7"/>
  <c r="F7"/>
  <c r="H5"/>
  <c r="G5"/>
  <c r="F5"/>
  <c r="S3"/>
  <c r="Q3"/>
  <c r="T3" s="1"/>
  <c r="O3"/>
  <c r="H3"/>
  <c r="G3"/>
  <c r="F3"/>
  <c r="T9" l="1"/>
  <c r="T21"/>
  <c r="T31"/>
  <c r="T44"/>
  <c r="T38"/>
  <c r="T25"/>
  <c r="T34"/>
  <c r="T16"/>
  <c r="T36"/>
  <c r="T40"/>
  <c r="T45"/>
  <c r="O46"/>
  <c r="T24"/>
  <c r="T30"/>
  <c r="T32"/>
  <c r="T18"/>
  <c r="T28"/>
  <c r="T23"/>
  <c r="T15"/>
  <c r="H46"/>
  <c r="G46"/>
  <c r="T12"/>
  <c r="S46"/>
  <c r="Q46"/>
  <c r="F46"/>
  <c r="T8"/>
  <c r="T5"/>
  <c r="T7"/>
  <c r="T10"/>
  <c r="T14"/>
  <c r="T22"/>
  <c r="T33"/>
  <c r="T41"/>
  <c r="T17"/>
  <c r="T29"/>
  <c r="T37"/>
  <c r="T46" l="1"/>
  <c r="G15" i="2"/>
  <c r="E15"/>
  <c r="F7"/>
  <c r="C32" i="3"/>
  <c r="O7" i="2"/>
  <c r="C7"/>
  <c r="H7"/>
  <c r="B32" i="3"/>
  <c r="B7" i="2"/>
  <c r="F9"/>
  <c r="O9"/>
  <c r="C9"/>
  <c r="H9"/>
  <c r="J7"/>
  <c r="H21"/>
  <c r="O21"/>
  <c r="F21"/>
  <c r="C21"/>
  <c r="I15"/>
  <c r="E32" i="3"/>
  <c r="G7" i="2"/>
  <c r="E7"/>
  <c r="D32" i="3"/>
  <c r="D7" i="2"/>
  <c r="L21"/>
  <c r="I21"/>
  <c r="S9"/>
  <c r="R9"/>
  <c r="J9"/>
  <c r="L9"/>
  <c r="M15"/>
  <c r="N9"/>
  <c r="K21"/>
  <c r="P15"/>
  <c r="Q15"/>
  <c r="T15"/>
  <c r="N7"/>
  <c r="B21"/>
  <c r="D15"/>
  <c r="O15"/>
  <c r="F15"/>
  <c r="C15"/>
  <c r="H15"/>
  <c r="R15"/>
  <c r="S15"/>
  <c r="T21"/>
  <c r="P21"/>
  <c r="Q21"/>
  <c r="M9"/>
  <c r="D21"/>
  <c r="E9"/>
  <c r="G9"/>
  <c r="N21"/>
  <c r="D9"/>
  <c r="N15"/>
  <c r="K7"/>
  <c r="B15"/>
  <c r="R21"/>
  <c r="S21"/>
  <c r="L7"/>
  <c r="J15"/>
  <c r="I7"/>
  <c r="T7"/>
  <c r="K9"/>
  <c r="B9"/>
  <c r="J21"/>
  <c r="I9"/>
  <c r="E21"/>
  <c r="G21"/>
  <c r="L15"/>
  <c r="Q7"/>
  <c r="P7"/>
  <c r="R7"/>
  <c r="S7"/>
  <c r="P9"/>
  <c r="Q9"/>
  <c r="T9"/>
  <c r="M7"/>
  <c r="M21"/>
  <c r="K15"/>
</calcChain>
</file>

<file path=xl/sharedStrings.xml><?xml version="1.0" encoding="utf-8"?>
<sst xmlns="http://schemas.openxmlformats.org/spreadsheetml/2006/main" count="85" uniqueCount="47">
  <si>
    <t>Ins</t>
  </si>
  <si>
    <t>Runs</t>
  </si>
  <si>
    <t xml:space="preserve">Wkts </t>
  </si>
  <si>
    <t xml:space="preserve">Balls </t>
  </si>
  <si>
    <t>R/W</t>
  </si>
  <si>
    <t>S/R</t>
  </si>
  <si>
    <t>R/O</t>
  </si>
  <si>
    <t>250+</t>
  </si>
  <si>
    <t>200+</t>
  </si>
  <si>
    <t>50 part f</t>
  </si>
  <si>
    <t>r/inns</t>
  </si>
  <si>
    <t>Fours</t>
  </si>
  <si>
    <t>% of runs</t>
  </si>
  <si>
    <t>Sixes</t>
  </si>
  <si>
    <t>Total%</t>
  </si>
  <si>
    <t>Grounds</t>
  </si>
  <si>
    <t>100 part</t>
  </si>
  <si>
    <t>Mainpower</t>
  </si>
  <si>
    <t>Alexandra</t>
  </si>
  <si>
    <t>Total</t>
  </si>
  <si>
    <t>C Maiden</t>
  </si>
  <si>
    <t>Queenstown</t>
  </si>
  <si>
    <t>Fitzherbert park</t>
  </si>
  <si>
    <t>Village Green</t>
  </si>
  <si>
    <t>cobham</t>
  </si>
  <si>
    <t>Fitzherbert</t>
  </si>
  <si>
    <t>Invercargill</t>
  </si>
  <si>
    <t>OAMARU</t>
  </si>
  <si>
    <t>Basin Reserve</t>
  </si>
  <si>
    <t>Pukekura</t>
  </si>
  <si>
    <t>Aorangi</t>
  </si>
  <si>
    <t xml:space="preserve">PN </t>
  </si>
  <si>
    <t>C Maiden   5</t>
  </si>
  <si>
    <t>Queenstown   2</t>
  </si>
  <si>
    <t>Mainpower   1</t>
  </si>
  <si>
    <t>Alexandra   1</t>
  </si>
  <si>
    <t>Fitzherbert park  1</t>
  </si>
  <si>
    <t>Village Green    4</t>
  </si>
  <si>
    <t>1 inns</t>
  </si>
  <si>
    <t xml:space="preserve">Cobham    3 </t>
  </si>
  <si>
    <t>Fitzherbert   1</t>
  </si>
  <si>
    <t>OAMARU   1</t>
  </si>
  <si>
    <t>Basin Reserve   3</t>
  </si>
  <si>
    <t>abd  1</t>
  </si>
  <si>
    <t>Pukekura    1</t>
  </si>
  <si>
    <t>Aorangi      1</t>
  </si>
  <si>
    <t>1 abd</t>
  </si>
</sst>
</file>

<file path=xl/styles.xml><?xml version="1.0" encoding="utf-8"?>
<styleSheet xmlns="http://schemas.openxmlformats.org/spreadsheetml/2006/main">
  <fonts count="15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2"/>
      <color theme="1"/>
      <name val="Times New Roman"/>
      <family val="2"/>
    </font>
    <font>
      <b/>
      <sz val="12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00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7" fillId="2" borderId="1" xfId="0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2" fontId="5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"/>
  <sheetViews>
    <sheetView tabSelected="1" topLeftCell="A31" workbookViewId="0">
      <selection activeCell="K22" sqref="K22"/>
    </sheetView>
  </sheetViews>
  <sheetFormatPr defaultRowHeight="13"/>
  <cols>
    <col min="1" max="1" width="15.5" customWidth="1"/>
    <col min="2" max="2" width="6" customWidth="1"/>
    <col min="3" max="3" width="8" customWidth="1"/>
    <col min="5" max="5" width="8.5" customWidth="1"/>
    <col min="17" max="17" width="11" customWidth="1"/>
    <col min="20" max="20" width="11.19921875" customWidth="1"/>
  </cols>
  <sheetData>
    <row r="1" spans="1:21">
      <c r="A1" s="1" t="s">
        <v>15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5">
        <v>100</v>
      </c>
      <c r="L1" s="3">
        <v>50</v>
      </c>
      <c r="M1" s="3" t="s">
        <v>16</v>
      </c>
      <c r="N1" s="3" t="s">
        <v>9</v>
      </c>
      <c r="O1" s="3" t="s">
        <v>10</v>
      </c>
      <c r="P1" s="2" t="s">
        <v>11</v>
      </c>
      <c r="Q1" s="2" t="s">
        <v>12</v>
      </c>
      <c r="R1" s="2" t="s">
        <v>13</v>
      </c>
      <c r="S1" s="2" t="s">
        <v>12</v>
      </c>
      <c r="T1" s="2" t="s">
        <v>14</v>
      </c>
    </row>
    <row r="2" spans="1:21">
      <c r="A2" s="6"/>
      <c r="B2" s="7"/>
      <c r="C2" s="3"/>
      <c r="D2" s="8"/>
      <c r="E2" s="3"/>
      <c r="F2" s="3"/>
      <c r="G2" s="3"/>
      <c r="H2" s="3"/>
      <c r="I2" s="9"/>
      <c r="J2" s="9"/>
      <c r="K2" s="9"/>
      <c r="L2" s="10"/>
      <c r="M2" s="10"/>
      <c r="N2" s="10"/>
      <c r="O2" s="11"/>
      <c r="P2" s="12"/>
      <c r="Q2" s="12"/>
      <c r="R2" s="11"/>
      <c r="S2" s="11"/>
      <c r="T2" s="11"/>
    </row>
    <row r="3" spans="1:21">
      <c r="A3" s="46" t="s">
        <v>34</v>
      </c>
      <c r="B3" s="14">
        <v>2</v>
      </c>
      <c r="C3" s="14">
        <v>511</v>
      </c>
      <c r="D3" s="14">
        <v>18</v>
      </c>
      <c r="E3" s="14">
        <v>598</v>
      </c>
      <c r="F3" s="15">
        <f>C3/D3</f>
        <v>28.388888888888889</v>
      </c>
      <c r="G3" s="15">
        <f>E3/D3</f>
        <v>33.222222222222221</v>
      </c>
      <c r="H3" s="13">
        <f>C3/(E3/6)</f>
        <v>5.127090301003344</v>
      </c>
      <c r="I3" s="47">
        <v>2</v>
      </c>
      <c r="J3" s="14">
        <v>2</v>
      </c>
      <c r="K3" s="14">
        <v>1</v>
      </c>
      <c r="L3" s="20">
        <v>2</v>
      </c>
      <c r="M3" s="14">
        <v>0</v>
      </c>
      <c r="N3" s="14">
        <v>4</v>
      </c>
      <c r="O3" s="18">
        <f>C3/B3</f>
        <v>255.5</v>
      </c>
      <c r="P3" s="14">
        <v>33</v>
      </c>
      <c r="Q3" s="17">
        <f>P3*4/C3</f>
        <v>0.2583170254403131</v>
      </c>
      <c r="R3" s="14">
        <v>6</v>
      </c>
      <c r="S3" s="17">
        <f>R3*6/C3</f>
        <v>7.0450097847358117E-2</v>
      </c>
      <c r="T3" s="17">
        <f>Q3+S3</f>
        <v>0.32876712328767121</v>
      </c>
      <c r="U3" s="14"/>
    </row>
    <row r="4" spans="1:21">
      <c r="F4" s="15"/>
      <c r="G4" s="15"/>
      <c r="H4" s="13"/>
      <c r="I4" s="48"/>
      <c r="L4" s="21"/>
      <c r="O4" s="18"/>
      <c r="Q4" s="17"/>
      <c r="R4" s="14"/>
      <c r="S4" s="17"/>
      <c r="T4" s="17"/>
    </row>
    <row r="5" spans="1:21">
      <c r="A5" s="46" t="s">
        <v>35</v>
      </c>
      <c r="B5" s="14">
        <v>2</v>
      </c>
      <c r="C5" s="14">
        <v>468</v>
      </c>
      <c r="D5" s="14">
        <v>15</v>
      </c>
      <c r="E5" s="14">
        <v>595</v>
      </c>
      <c r="F5" s="15">
        <f t="shared" ref="F5:F46" si="0">C5/D5</f>
        <v>31.2</v>
      </c>
      <c r="G5" s="15">
        <f t="shared" ref="G5:G46" si="1">E5/D5</f>
        <v>39.666666666666664</v>
      </c>
      <c r="H5" s="13">
        <f t="shared" ref="H5:H46" si="2">C5/(E5/6)</f>
        <v>4.7193277310924371</v>
      </c>
      <c r="I5" s="47">
        <v>0</v>
      </c>
      <c r="J5" s="14">
        <v>2</v>
      </c>
      <c r="K5" s="14">
        <v>0</v>
      </c>
      <c r="L5" s="20">
        <v>2</v>
      </c>
      <c r="M5" s="14">
        <v>1</v>
      </c>
      <c r="N5" s="14">
        <v>3</v>
      </c>
      <c r="O5" s="18">
        <f t="shared" ref="O5:O46" si="3">C5/B5</f>
        <v>234</v>
      </c>
      <c r="P5" s="14">
        <v>28</v>
      </c>
      <c r="Q5" s="17">
        <f t="shared" ref="Q5:Q46" si="4">P5*4/C5</f>
        <v>0.23931623931623933</v>
      </c>
      <c r="R5" s="14">
        <v>6</v>
      </c>
      <c r="S5" s="17">
        <f t="shared" ref="S5:S46" si="5">R5*6/C5</f>
        <v>7.6923076923076927E-2</v>
      </c>
      <c r="T5" s="17">
        <f t="shared" ref="T5:T46" si="6">Q5+S5</f>
        <v>0.31623931623931623</v>
      </c>
    </row>
    <row r="6" spans="1:21">
      <c r="B6" s="14"/>
      <c r="C6" s="14"/>
      <c r="D6" s="14"/>
      <c r="E6" s="14"/>
      <c r="F6" s="15"/>
      <c r="G6" s="15"/>
      <c r="H6" s="13"/>
      <c r="I6" s="47"/>
      <c r="J6" s="14"/>
      <c r="K6" s="14"/>
      <c r="L6" s="20"/>
      <c r="M6" s="14"/>
      <c r="N6" s="14"/>
      <c r="O6" s="18"/>
      <c r="P6" s="16"/>
      <c r="Q6" s="17"/>
      <c r="R6" s="14"/>
      <c r="S6" s="17"/>
      <c r="T6" s="17"/>
    </row>
    <row r="7" spans="1:21">
      <c r="A7" s="46" t="s">
        <v>32</v>
      </c>
      <c r="B7" s="14">
        <v>2</v>
      </c>
      <c r="C7" s="14">
        <v>422</v>
      </c>
      <c r="D7" s="14">
        <v>20</v>
      </c>
      <c r="E7" s="14">
        <v>588</v>
      </c>
      <c r="F7" s="15">
        <f t="shared" si="0"/>
        <v>21.1</v>
      </c>
      <c r="G7" s="15">
        <f t="shared" si="1"/>
        <v>29.4</v>
      </c>
      <c r="H7" s="13">
        <f t="shared" si="2"/>
        <v>4.3061224489795915</v>
      </c>
      <c r="I7" s="49">
        <v>0</v>
      </c>
      <c r="J7" s="13">
        <v>2</v>
      </c>
      <c r="K7" s="13">
        <v>0</v>
      </c>
      <c r="L7" s="20">
        <v>1</v>
      </c>
      <c r="M7" s="14">
        <v>0</v>
      </c>
      <c r="N7" s="14">
        <v>3</v>
      </c>
      <c r="O7" s="18">
        <f t="shared" si="3"/>
        <v>211</v>
      </c>
      <c r="P7" s="14">
        <v>38</v>
      </c>
      <c r="Q7" s="17">
        <f t="shared" si="4"/>
        <v>0.36018957345971564</v>
      </c>
      <c r="R7" s="14">
        <v>4</v>
      </c>
      <c r="S7" s="17">
        <f t="shared" si="5"/>
        <v>5.6872037914691941E-2</v>
      </c>
      <c r="T7" s="17">
        <f t="shared" si="6"/>
        <v>0.41706161137440756</v>
      </c>
    </row>
    <row r="8" spans="1:21">
      <c r="B8" s="14">
        <v>2</v>
      </c>
      <c r="C8" s="14">
        <v>608</v>
      </c>
      <c r="D8" s="14">
        <v>18</v>
      </c>
      <c r="E8" s="14">
        <v>597</v>
      </c>
      <c r="F8" s="15">
        <f t="shared" si="0"/>
        <v>33.777777777777779</v>
      </c>
      <c r="G8" s="15">
        <f t="shared" si="1"/>
        <v>33.166666666666664</v>
      </c>
      <c r="H8" s="13">
        <f t="shared" si="2"/>
        <v>6.1105527638190953</v>
      </c>
      <c r="I8" s="47">
        <v>2</v>
      </c>
      <c r="J8" s="14">
        <v>2</v>
      </c>
      <c r="K8" s="14">
        <v>1</v>
      </c>
      <c r="L8" s="20">
        <v>4</v>
      </c>
      <c r="M8" s="14">
        <v>2</v>
      </c>
      <c r="N8" s="14">
        <v>2</v>
      </c>
      <c r="O8" s="18">
        <f t="shared" si="3"/>
        <v>304</v>
      </c>
      <c r="P8" s="14">
        <v>54</v>
      </c>
      <c r="Q8" s="17">
        <f t="shared" si="4"/>
        <v>0.35526315789473684</v>
      </c>
      <c r="R8" s="14">
        <v>7</v>
      </c>
      <c r="S8" s="17">
        <f t="shared" si="5"/>
        <v>6.9078947368421059E-2</v>
      </c>
      <c r="T8" s="17">
        <f t="shared" si="6"/>
        <v>0.42434210526315791</v>
      </c>
    </row>
    <row r="9" spans="1:21">
      <c r="B9" s="14">
        <v>2</v>
      </c>
      <c r="C9" s="14">
        <v>518</v>
      </c>
      <c r="D9" s="14">
        <v>19</v>
      </c>
      <c r="E9" s="14">
        <v>599</v>
      </c>
      <c r="F9" s="15">
        <f t="shared" si="0"/>
        <v>27.263157894736842</v>
      </c>
      <c r="G9" s="15">
        <f t="shared" si="1"/>
        <v>31.526315789473685</v>
      </c>
      <c r="H9" s="13">
        <f t="shared" si="2"/>
        <v>5.1886477462437401</v>
      </c>
      <c r="I9" s="47">
        <v>1</v>
      </c>
      <c r="J9" s="14">
        <v>2</v>
      </c>
      <c r="K9" s="14">
        <v>0</v>
      </c>
      <c r="L9" s="20">
        <v>3</v>
      </c>
      <c r="M9" s="14">
        <v>0</v>
      </c>
      <c r="N9" s="14">
        <v>4</v>
      </c>
      <c r="O9" s="18">
        <f t="shared" si="3"/>
        <v>259</v>
      </c>
      <c r="P9" s="14">
        <v>34</v>
      </c>
      <c r="Q9" s="17">
        <f t="shared" si="4"/>
        <v>0.26254826254826252</v>
      </c>
      <c r="R9" s="14">
        <v>4</v>
      </c>
      <c r="S9" s="17">
        <f t="shared" si="5"/>
        <v>4.633204633204633E-2</v>
      </c>
      <c r="T9" s="17">
        <f t="shared" si="6"/>
        <v>0.30888030888030887</v>
      </c>
    </row>
    <row r="10" spans="1:21">
      <c r="B10" s="14">
        <v>2</v>
      </c>
      <c r="C10" s="14">
        <v>547</v>
      </c>
      <c r="D10" s="14">
        <v>9</v>
      </c>
      <c r="E10" s="14">
        <v>591</v>
      </c>
      <c r="F10" s="15">
        <f t="shared" si="0"/>
        <v>60.777777777777779</v>
      </c>
      <c r="G10" s="15">
        <f t="shared" si="1"/>
        <v>65.666666666666671</v>
      </c>
      <c r="H10" s="13">
        <f t="shared" si="2"/>
        <v>5.5532994923857872</v>
      </c>
      <c r="I10" s="47">
        <v>2</v>
      </c>
      <c r="J10" s="14">
        <v>2</v>
      </c>
      <c r="K10" s="14">
        <v>2</v>
      </c>
      <c r="L10" s="20">
        <v>2</v>
      </c>
      <c r="M10" s="14">
        <v>2</v>
      </c>
      <c r="N10" s="14">
        <v>2</v>
      </c>
      <c r="O10" s="18">
        <f t="shared" si="3"/>
        <v>273.5</v>
      </c>
      <c r="P10" s="14">
        <v>42</v>
      </c>
      <c r="Q10" s="17">
        <f t="shared" si="4"/>
        <v>0.30712979890310788</v>
      </c>
      <c r="R10" s="14">
        <v>6</v>
      </c>
      <c r="S10" s="17">
        <f t="shared" si="5"/>
        <v>6.5813528336380253E-2</v>
      </c>
      <c r="T10" s="17">
        <f t="shared" si="6"/>
        <v>0.37294332723948814</v>
      </c>
    </row>
    <row r="11" spans="1:21">
      <c r="B11" s="14">
        <v>2</v>
      </c>
      <c r="C11" s="14">
        <v>615</v>
      </c>
      <c r="D11" s="14">
        <v>15</v>
      </c>
      <c r="E11" s="14">
        <v>600</v>
      </c>
      <c r="F11" s="15">
        <f t="shared" si="0"/>
        <v>41</v>
      </c>
      <c r="G11" s="15">
        <f t="shared" si="1"/>
        <v>40</v>
      </c>
      <c r="H11" s="13">
        <f t="shared" si="2"/>
        <v>6.15</v>
      </c>
      <c r="I11" s="47">
        <v>2</v>
      </c>
      <c r="J11" s="14">
        <v>2</v>
      </c>
      <c r="K11" s="14">
        <v>1</v>
      </c>
      <c r="L11" s="20">
        <v>3</v>
      </c>
      <c r="M11" s="14">
        <v>2</v>
      </c>
      <c r="N11" s="14">
        <v>3</v>
      </c>
      <c r="O11" s="18">
        <f t="shared" si="3"/>
        <v>307.5</v>
      </c>
      <c r="P11" s="14">
        <v>47</v>
      </c>
      <c r="Q11" s="17">
        <f t="shared" si="4"/>
        <v>0.30569105691056908</v>
      </c>
      <c r="R11" s="14">
        <v>8</v>
      </c>
      <c r="S11" s="17">
        <f t="shared" si="5"/>
        <v>7.8048780487804878E-2</v>
      </c>
      <c r="T11" s="17">
        <f t="shared" si="6"/>
        <v>0.38373983739837397</v>
      </c>
    </row>
    <row r="12" spans="1:21">
      <c r="A12" s="46" t="s">
        <v>33</v>
      </c>
      <c r="B12" s="14">
        <v>2</v>
      </c>
      <c r="C12" s="14">
        <v>493</v>
      </c>
      <c r="D12" s="14">
        <v>14</v>
      </c>
      <c r="E12" s="14">
        <v>577</v>
      </c>
      <c r="F12" s="15">
        <f t="shared" si="0"/>
        <v>35.214285714285715</v>
      </c>
      <c r="G12" s="15">
        <f t="shared" si="1"/>
        <v>41.214285714285715</v>
      </c>
      <c r="H12" s="13">
        <f t="shared" si="2"/>
        <v>5.1265164644714032</v>
      </c>
      <c r="I12" s="47">
        <v>1</v>
      </c>
      <c r="J12" s="14">
        <v>1</v>
      </c>
      <c r="K12" s="14">
        <v>0</v>
      </c>
      <c r="L12" s="20">
        <v>4</v>
      </c>
      <c r="M12" s="14">
        <v>2</v>
      </c>
      <c r="N12" s="14">
        <v>2</v>
      </c>
      <c r="O12" s="18">
        <f t="shared" si="3"/>
        <v>246.5</v>
      </c>
      <c r="P12" s="14">
        <v>32</v>
      </c>
      <c r="Q12" s="17">
        <f t="shared" si="4"/>
        <v>0.25963488843813387</v>
      </c>
      <c r="R12" s="14">
        <v>8</v>
      </c>
      <c r="S12" s="17">
        <f t="shared" si="5"/>
        <v>9.7363083164300201E-2</v>
      </c>
      <c r="T12" s="17">
        <f t="shared" si="6"/>
        <v>0.35699797160243407</v>
      </c>
    </row>
    <row r="13" spans="1:21">
      <c r="B13" s="14">
        <v>2</v>
      </c>
      <c r="C13" s="14">
        <v>516</v>
      </c>
      <c r="D13" s="14">
        <v>13</v>
      </c>
      <c r="E13" s="14">
        <v>576</v>
      </c>
      <c r="F13" s="15">
        <f t="shared" si="0"/>
        <v>39.692307692307693</v>
      </c>
      <c r="G13" s="15">
        <f t="shared" si="1"/>
        <v>44.307692307692307</v>
      </c>
      <c r="H13" s="13">
        <f t="shared" si="2"/>
        <v>5.375</v>
      </c>
      <c r="I13" s="47">
        <v>1</v>
      </c>
      <c r="J13" s="20">
        <v>2</v>
      </c>
      <c r="K13" s="14">
        <v>0</v>
      </c>
      <c r="L13" s="20">
        <v>3</v>
      </c>
      <c r="M13" s="14">
        <v>1</v>
      </c>
      <c r="N13" s="14">
        <v>1</v>
      </c>
      <c r="O13" s="18">
        <f t="shared" si="3"/>
        <v>258</v>
      </c>
      <c r="P13" s="14">
        <v>55</v>
      </c>
      <c r="Q13" s="17">
        <f t="shared" si="4"/>
        <v>0.4263565891472868</v>
      </c>
      <c r="R13" s="14">
        <v>0</v>
      </c>
      <c r="S13" s="17">
        <f t="shared" si="5"/>
        <v>0</v>
      </c>
      <c r="T13" s="17">
        <f t="shared" si="6"/>
        <v>0.4263565891472868</v>
      </c>
    </row>
    <row r="14" spans="1:21">
      <c r="B14" s="14"/>
      <c r="C14" s="14"/>
      <c r="D14" s="14"/>
      <c r="E14" s="14"/>
      <c r="F14" s="15" t="e">
        <f t="shared" si="0"/>
        <v>#DIV/0!</v>
      </c>
      <c r="G14" s="15" t="e">
        <f t="shared" si="1"/>
        <v>#DIV/0!</v>
      </c>
      <c r="H14" s="13" t="e">
        <f t="shared" si="2"/>
        <v>#DIV/0!</v>
      </c>
      <c r="I14" s="47"/>
      <c r="J14" s="14"/>
      <c r="K14" s="14"/>
      <c r="L14" s="20"/>
      <c r="M14" s="14"/>
      <c r="N14" s="14"/>
      <c r="O14" s="18" t="e">
        <f t="shared" si="3"/>
        <v>#DIV/0!</v>
      </c>
      <c r="P14" s="14"/>
      <c r="Q14" s="17" t="e">
        <f t="shared" si="4"/>
        <v>#DIV/0!</v>
      </c>
      <c r="R14" s="14"/>
      <c r="S14" s="17" t="e">
        <f t="shared" si="5"/>
        <v>#DIV/0!</v>
      </c>
      <c r="T14" s="17" t="e">
        <f t="shared" si="6"/>
        <v>#DIV/0!</v>
      </c>
    </row>
    <row r="15" spans="1:21">
      <c r="A15" s="46" t="s">
        <v>36</v>
      </c>
      <c r="B15" s="14">
        <v>2</v>
      </c>
      <c r="C15" s="14">
        <v>563</v>
      </c>
      <c r="D15" s="14">
        <v>14</v>
      </c>
      <c r="E15" s="14">
        <v>599</v>
      </c>
      <c r="F15" s="15">
        <f t="shared" si="0"/>
        <v>40.214285714285715</v>
      </c>
      <c r="G15" s="15">
        <f t="shared" si="1"/>
        <v>42.785714285714285</v>
      </c>
      <c r="H15" s="13">
        <f t="shared" si="2"/>
        <v>5.6393989983305515</v>
      </c>
      <c r="I15" s="47">
        <v>2</v>
      </c>
      <c r="J15" s="14">
        <v>2</v>
      </c>
      <c r="K15" s="14">
        <v>2</v>
      </c>
      <c r="L15" s="20">
        <v>1</v>
      </c>
      <c r="M15" s="14">
        <v>1</v>
      </c>
      <c r="N15" s="14">
        <v>3</v>
      </c>
      <c r="O15" s="18">
        <f t="shared" si="3"/>
        <v>281.5</v>
      </c>
      <c r="P15" s="14">
        <v>39</v>
      </c>
      <c r="Q15" s="17">
        <f t="shared" si="4"/>
        <v>0.27708703374777977</v>
      </c>
      <c r="R15" s="14">
        <v>11</v>
      </c>
      <c r="S15" s="17">
        <f t="shared" si="5"/>
        <v>0.11722912966252221</v>
      </c>
      <c r="T15" s="17">
        <f t="shared" si="6"/>
        <v>0.39431616341030196</v>
      </c>
    </row>
    <row r="16" spans="1:21">
      <c r="B16" s="14"/>
      <c r="C16" s="14"/>
      <c r="D16" s="14"/>
      <c r="E16" s="14"/>
      <c r="F16" s="15" t="e">
        <f t="shared" si="0"/>
        <v>#DIV/0!</v>
      </c>
      <c r="G16" s="15" t="e">
        <f t="shared" si="1"/>
        <v>#DIV/0!</v>
      </c>
      <c r="H16" s="13" t="e">
        <f t="shared" si="2"/>
        <v>#DIV/0!</v>
      </c>
      <c r="I16" s="47"/>
      <c r="J16" s="14"/>
      <c r="K16" s="14"/>
      <c r="L16" s="20"/>
      <c r="M16" s="14"/>
      <c r="N16" s="14"/>
      <c r="O16" s="18" t="e">
        <f t="shared" si="3"/>
        <v>#DIV/0!</v>
      </c>
      <c r="P16" s="14"/>
      <c r="Q16" s="17" t="e">
        <f t="shared" si="4"/>
        <v>#DIV/0!</v>
      </c>
      <c r="R16" s="14"/>
      <c r="S16" s="17" t="e">
        <f t="shared" si="5"/>
        <v>#DIV/0!</v>
      </c>
      <c r="T16" s="17" t="e">
        <f t="shared" si="6"/>
        <v>#DIV/0!</v>
      </c>
    </row>
    <row r="17" spans="1:20">
      <c r="A17" s="46" t="s">
        <v>37</v>
      </c>
      <c r="B17" s="14">
        <v>2</v>
      </c>
      <c r="C17" s="14">
        <v>592</v>
      </c>
      <c r="D17" s="14">
        <v>10</v>
      </c>
      <c r="E17" s="14">
        <v>586</v>
      </c>
      <c r="F17" s="15">
        <f t="shared" si="0"/>
        <v>59.2</v>
      </c>
      <c r="G17" s="15">
        <f t="shared" si="1"/>
        <v>58.6</v>
      </c>
      <c r="H17" s="13">
        <f t="shared" si="2"/>
        <v>6.0614334470989757</v>
      </c>
      <c r="I17" s="47">
        <v>2</v>
      </c>
      <c r="J17" s="14">
        <v>2</v>
      </c>
      <c r="K17" s="14">
        <v>1</v>
      </c>
      <c r="L17" s="20">
        <v>3</v>
      </c>
      <c r="M17" s="14">
        <v>1</v>
      </c>
      <c r="N17" s="14">
        <v>3</v>
      </c>
      <c r="O17" s="18">
        <f t="shared" si="3"/>
        <v>296</v>
      </c>
      <c r="P17" s="14">
        <v>47</v>
      </c>
      <c r="Q17" s="17">
        <f t="shared" si="4"/>
        <v>0.31756756756756754</v>
      </c>
      <c r="R17" s="14">
        <v>8</v>
      </c>
      <c r="S17" s="17">
        <f t="shared" si="5"/>
        <v>8.1081081081081086E-2</v>
      </c>
      <c r="T17" s="17">
        <f t="shared" si="6"/>
        <v>0.39864864864864863</v>
      </c>
    </row>
    <row r="18" spans="1:20">
      <c r="B18" s="14">
        <v>2</v>
      </c>
      <c r="C18" s="14">
        <v>411</v>
      </c>
      <c r="D18" s="14">
        <v>17</v>
      </c>
      <c r="E18" s="14">
        <v>561</v>
      </c>
      <c r="F18" s="15">
        <f t="shared" si="0"/>
        <v>24.176470588235293</v>
      </c>
      <c r="G18" s="15">
        <f t="shared" si="1"/>
        <v>33</v>
      </c>
      <c r="H18" s="13">
        <f t="shared" si="2"/>
        <v>4.3957219251336896</v>
      </c>
      <c r="I18" s="47">
        <v>0</v>
      </c>
      <c r="J18" s="14">
        <v>1</v>
      </c>
      <c r="K18" s="14">
        <v>0</v>
      </c>
      <c r="L18" s="20">
        <v>3</v>
      </c>
      <c r="M18" s="14">
        <v>1</v>
      </c>
      <c r="N18" s="14">
        <v>2</v>
      </c>
      <c r="O18" s="18">
        <f t="shared" si="3"/>
        <v>205.5</v>
      </c>
      <c r="P18" s="14">
        <v>32</v>
      </c>
      <c r="Q18" s="17">
        <f t="shared" si="4"/>
        <v>0.31143552311435524</v>
      </c>
      <c r="R18" s="14">
        <v>6</v>
      </c>
      <c r="S18" s="17">
        <f t="shared" si="5"/>
        <v>8.7591240875912413E-2</v>
      </c>
      <c r="T18" s="17">
        <f t="shared" si="6"/>
        <v>0.39902676399026765</v>
      </c>
    </row>
    <row r="19" spans="1:20">
      <c r="B19" s="14">
        <v>2</v>
      </c>
      <c r="C19" s="14">
        <v>495</v>
      </c>
      <c r="D19" s="14">
        <v>18</v>
      </c>
      <c r="E19" s="14">
        <v>559</v>
      </c>
      <c r="F19" s="15">
        <f t="shared" si="0"/>
        <v>27.5</v>
      </c>
      <c r="G19" s="15">
        <f t="shared" si="1"/>
        <v>31.055555555555557</v>
      </c>
      <c r="H19" s="13">
        <f t="shared" si="2"/>
        <v>5.3130590339892665</v>
      </c>
      <c r="I19" s="47">
        <v>1</v>
      </c>
      <c r="J19" s="14">
        <v>2</v>
      </c>
      <c r="K19" s="14">
        <v>0</v>
      </c>
      <c r="L19" s="20">
        <v>4</v>
      </c>
      <c r="M19" s="14">
        <v>2</v>
      </c>
      <c r="N19" s="14">
        <v>0</v>
      </c>
      <c r="O19" s="18">
        <f t="shared" si="3"/>
        <v>247.5</v>
      </c>
      <c r="P19" s="14">
        <v>44</v>
      </c>
      <c r="Q19" s="17">
        <f t="shared" si="4"/>
        <v>0.35555555555555557</v>
      </c>
      <c r="R19" s="14">
        <v>5</v>
      </c>
      <c r="S19" s="17">
        <f t="shared" si="5"/>
        <v>6.0606060606060608E-2</v>
      </c>
      <c r="T19" s="17">
        <f t="shared" si="6"/>
        <v>0.41616161616161618</v>
      </c>
    </row>
    <row r="20" spans="1:20">
      <c r="B20" s="14">
        <v>2</v>
      </c>
      <c r="C20" s="14">
        <v>664</v>
      </c>
      <c r="D20" s="14">
        <v>15</v>
      </c>
      <c r="E20" s="14">
        <v>600</v>
      </c>
      <c r="F20" s="15">
        <v>44.266666666666666</v>
      </c>
      <c r="G20" s="15">
        <v>40</v>
      </c>
      <c r="H20" s="13">
        <v>6.64</v>
      </c>
      <c r="I20" s="47">
        <v>2</v>
      </c>
      <c r="J20" s="14">
        <v>2</v>
      </c>
      <c r="K20" s="14">
        <v>2</v>
      </c>
      <c r="L20" s="20">
        <v>2</v>
      </c>
      <c r="M20" s="14">
        <v>2</v>
      </c>
      <c r="N20" s="14">
        <v>1</v>
      </c>
      <c r="O20" s="18">
        <v>332</v>
      </c>
      <c r="P20" s="14">
        <v>45</v>
      </c>
      <c r="Q20" s="17">
        <v>0.27108433734939757</v>
      </c>
      <c r="R20" s="14">
        <v>15</v>
      </c>
      <c r="S20" s="17">
        <v>0.13554216867469879</v>
      </c>
      <c r="T20" s="17">
        <v>0.40662650602409633</v>
      </c>
    </row>
    <row r="21" spans="1:20">
      <c r="A21" s="46" t="s">
        <v>26</v>
      </c>
      <c r="B21" s="14">
        <v>1</v>
      </c>
      <c r="C21" s="14">
        <v>201</v>
      </c>
      <c r="D21" s="14">
        <v>9</v>
      </c>
      <c r="E21" s="14">
        <v>270</v>
      </c>
      <c r="F21" s="15">
        <f t="shared" si="0"/>
        <v>22.333333333333332</v>
      </c>
      <c r="G21" s="15">
        <f t="shared" si="1"/>
        <v>30</v>
      </c>
      <c r="H21" s="13">
        <f t="shared" si="2"/>
        <v>4.4666666666666668</v>
      </c>
      <c r="I21" s="47">
        <v>0</v>
      </c>
      <c r="J21" s="14">
        <v>1</v>
      </c>
      <c r="K21" s="14">
        <v>1</v>
      </c>
      <c r="L21" s="20">
        <v>0</v>
      </c>
      <c r="M21" s="14">
        <v>0</v>
      </c>
      <c r="N21" s="14">
        <v>1</v>
      </c>
      <c r="O21" s="18">
        <f t="shared" si="3"/>
        <v>201</v>
      </c>
      <c r="P21" s="14">
        <v>14</v>
      </c>
      <c r="Q21" s="17">
        <f t="shared" si="4"/>
        <v>0.27860696517412936</v>
      </c>
      <c r="R21" s="14">
        <v>5</v>
      </c>
      <c r="S21" s="17">
        <f t="shared" si="5"/>
        <v>0.14925373134328357</v>
      </c>
      <c r="T21" s="17">
        <f t="shared" si="6"/>
        <v>0.42786069651741293</v>
      </c>
    </row>
    <row r="22" spans="1:20">
      <c r="A22" t="s">
        <v>38</v>
      </c>
      <c r="B22" s="14"/>
      <c r="C22" s="14"/>
      <c r="D22" s="14"/>
      <c r="E22" s="14"/>
      <c r="F22" s="15" t="e">
        <f t="shared" si="0"/>
        <v>#DIV/0!</v>
      </c>
      <c r="G22" s="15" t="e">
        <f t="shared" si="1"/>
        <v>#DIV/0!</v>
      </c>
      <c r="H22" s="13" t="e">
        <f t="shared" si="2"/>
        <v>#DIV/0!</v>
      </c>
      <c r="I22" s="47"/>
      <c r="J22" s="14"/>
      <c r="K22" s="14"/>
      <c r="L22" s="20"/>
      <c r="M22" s="14"/>
      <c r="N22" s="14"/>
      <c r="O22" s="18" t="e">
        <f t="shared" si="3"/>
        <v>#DIV/0!</v>
      </c>
      <c r="P22" s="14"/>
      <c r="Q22" s="17" t="e">
        <f t="shared" si="4"/>
        <v>#DIV/0!</v>
      </c>
      <c r="R22" s="14"/>
      <c r="S22" s="17" t="e">
        <f t="shared" si="5"/>
        <v>#DIV/0!</v>
      </c>
      <c r="T22" s="17" t="e">
        <f t="shared" si="6"/>
        <v>#DIV/0!</v>
      </c>
    </row>
    <row r="23" spans="1:20">
      <c r="A23" s="46" t="s">
        <v>39</v>
      </c>
      <c r="B23" s="14">
        <v>2</v>
      </c>
      <c r="C23" s="14">
        <v>482</v>
      </c>
      <c r="D23" s="14">
        <v>15</v>
      </c>
      <c r="E23" s="14">
        <v>599</v>
      </c>
      <c r="F23" s="15">
        <f t="shared" si="0"/>
        <v>32.133333333333333</v>
      </c>
      <c r="G23" s="15">
        <f t="shared" si="1"/>
        <v>39.93333333333333</v>
      </c>
      <c r="H23" s="13">
        <f t="shared" si="2"/>
        <v>4.8280467445742907</v>
      </c>
      <c r="I23" s="47">
        <v>0</v>
      </c>
      <c r="J23" s="14">
        <v>2</v>
      </c>
      <c r="K23" s="14">
        <v>0</v>
      </c>
      <c r="L23" s="20">
        <v>6</v>
      </c>
      <c r="M23" s="14">
        <v>1</v>
      </c>
      <c r="N23" s="14">
        <v>3</v>
      </c>
      <c r="O23" s="18">
        <f t="shared" si="3"/>
        <v>241</v>
      </c>
      <c r="P23" s="14">
        <v>30</v>
      </c>
      <c r="Q23" s="17">
        <f t="shared" si="4"/>
        <v>0.24896265560165975</v>
      </c>
      <c r="R23" s="14">
        <v>6</v>
      </c>
      <c r="S23" s="17">
        <f t="shared" si="5"/>
        <v>7.4688796680497924E-2</v>
      </c>
      <c r="T23" s="17">
        <f t="shared" si="6"/>
        <v>0.32365145228215769</v>
      </c>
    </row>
    <row r="24" spans="1:20">
      <c r="B24" s="14">
        <v>2</v>
      </c>
      <c r="C24" s="14">
        <v>548</v>
      </c>
      <c r="D24" s="14">
        <v>12</v>
      </c>
      <c r="E24" s="14">
        <v>600</v>
      </c>
      <c r="F24" s="15">
        <f t="shared" si="0"/>
        <v>45.666666666666664</v>
      </c>
      <c r="G24" s="15">
        <f t="shared" si="1"/>
        <v>50</v>
      </c>
      <c r="H24" s="13">
        <f t="shared" si="2"/>
        <v>5.48</v>
      </c>
      <c r="I24" s="47">
        <v>2</v>
      </c>
      <c r="J24" s="14">
        <v>2</v>
      </c>
      <c r="K24" s="14">
        <v>1</v>
      </c>
      <c r="L24" s="20">
        <v>3</v>
      </c>
      <c r="M24" s="14">
        <v>2</v>
      </c>
      <c r="N24" s="14">
        <v>2</v>
      </c>
      <c r="O24" s="18">
        <f t="shared" si="3"/>
        <v>274</v>
      </c>
      <c r="P24" s="14">
        <v>42</v>
      </c>
      <c r="Q24" s="17">
        <f t="shared" si="4"/>
        <v>0.30656934306569344</v>
      </c>
      <c r="R24" s="14">
        <v>7</v>
      </c>
      <c r="S24" s="17">
        <f t="shared" si="5"/>
        <v>7.6642335766423361E-2</v>
      </c>
      <c r="T24" s="17">
        <f t="shared" si="6"/>
        <v>0.38321167883211682</v>
      </c>
    </row>
    <row r="25" spans="1:20">
      <c r="A25" s="46" t="s">
        <v>46</v>
      </c>
      <c r="B25" s="14">
        <v>2</v>
      </c>
      <c r="C25" s="14">
        <v>487</v>
      </c>
      <c r="D25" s="14">
        <v>13</v>
      </c>
      <c r="E25" s="14">
        <v>600</v>
      </c>
      <c r="F25" s="15">
        <f t="shared" si="0"/>
        <v>37.46153846153846</v>
      </c>
      <c r="G25" s="15">
        <f t="shared" si="1"/>
        <v>46.153846153846153</v>
      </c>
      <c r="H25" s="13">
        <f t="shared" si="2"/>
        <v>4.87</v>
      </c>
      <c r="I25" s="47">
        <v>0</v>
      </c>
      <c r="J25" s="14">
        <v>2</v>
      </c>
      <c r="K25" s="14">
        <v>1</v>
      </c>
      <c r="L25" s="20">
        <v>3</v>
      </c>
      <c r="M25" s="14">
        <v>1</v>
      </c>
      <c r="N25" s="14">
        <v>1</v>
      </c>
      <c r="O25" s="18">
        <f t="shared" si="3"/>
        <v>243.5</v>
      </c>
      <c r="P25" s="14">
        <v>45</v>
      </c>
      <c r="Q25" s="17">
        <f t="shared" si="4"/>
        <v>0.36960985626283366</v>
      </c>
      <c r="R25" s="14">
        <v>2</v>
      </c>
      <c r="S25" s="17">
        <f t="shared" si="5"/>
        <v>2.4640657084188913E-2</v>
      </c>
      <c r="T25" s="17">
        <f t="shared" si="6"/>
        <v>0.39425051334702255</v>
      </c>
    </row>
    <row r="26" spans="1:20">
      <c r="A26" s="46"/>
      <c r="B26" s="14"/>
      <c r="C26" s="14"/>
      <c r="D26" s="14"/>
      <c r="E26" s="14"/>
      <c r="F26" s="15"/>
      <c r="G26" s="15"/>
      <c r="H26" s="13"/>
      <c r="I26" s="47"/>
      <c r="J26" s="14"/>
      <c r="K26" s="14"/>
      <c r="L26" s="20"/>
      <c r="M26" s="14"/>
      <c r="N26" s="14"/>
      <c r="O26" s="18"/>
      <c r="P26" s="14"/>
      <c r="Q26" s="17"/>
      <c r="R26" s="14"/>
      <c r="S26" s="17"/>
      <c r="T26" s="17"/>
    </row>
    <row r="27" spans="1:20">
      <c r="B27" s="14"/>
      <c r="C27" s="14"/>
      <c r="D27" s="14"/>
      <c r="E27" s="14"/>
      <c r="F27" s="15"/>
      <c r="G27" s="15"/>
      <c r="H27" s="13"/>
      <c r="I27" s="47"/>
      <c r="J27" s="14"/>
      <c r="K27" s="14"/>
      <c r="L27" s="20"/>
      <c r="M27" s="14"/>
      <c r="N27" s="14"/>
      <c r="O27" s="18"/>
      <c r="P27" s="14"/>
      <c r="Q27" s="17"/>
      <c r="R27" s="14"/>
      <c r="S27" s="17"/>
      <c r="T27" s="17"/>
    </row>
    <row r="28" spans="1:20">
      <c r="A28" s="46" t="s">
        <v>40</v>
      </c>
      <c r="B28" s="14">
        <v>2</v>
      </c>
      <c r="C28" s="14">
        <v>421</v>
      </c>
      <c r="D28" s="14">
        <v>18</v>
      </c>
      <c r="E28" s="14">
        <v>570</v>
      </c>
      <c r="F28" s="15">
        <f t="shared" si="0"/>
        <v>23.388888888888889</v>
      </c>
      <c r="G28" s="15">
        <f t="shared" si="1"/>
        <v>31.666666666666668</v>
      </c>
      <c r="H28" s="13">
        <f t="shared" si="2"/>
        <v>4.4315789473684211</v>
      </c>
      <c r="I28" s="47">
        <v>0</v>
      </c>
      <c r="J28" s="14">
        <v>2</v>
      </c>
      <c r="K28" s="14">
        <v>0</v>
      </c>
      <c r="L28" s="20">
        <v>1</v>
      </c>
      <c r="M28" s="14">
        <v>0</v>
      </c>
      <c r="N28" s="14">
        <v>1</v>
      </c>
      <c r="O28" s="18">
        <f t="shared" si="3"/>
        <v>210.5</v>
      </c>
      <c r="P28" s="14">
        <v>34</v>
      </c>
      <c r="Q28" s="17">
        <f t="shared" si="4"/>
        <v>0.32304038004750596</v>
      </c>
      <c r="R28" s="14">
        <v>4</v>
      </c>
      <c r="S28" s="17">
        <f t="shared" si="5"/>
        <v>5.7007125890736345E-2</v>
      </c>
      <c r="T28" s="17">
        <f t="shared" si="6"/>
        <v>0.38004750593824232</v>
      </c>
    </row>
    <row r="29" spans="1:20">
      <c r="B29" s="14"/>
      <c r="C29" s="14"/>
      <c r="D29" s="14"/>
      <c r="E29" s="14"/>
      <c r="F29" s="15" t="e">
        <f t="shared" si="0"/>
        <v>#DIV/0!</v>
      </c>
      <c r="G29" s="15" t="e">
        <f t="shared" si="1"/>
        <v>#DIV/0!</v>
      </c>
      <c r="H29" s="13" t="e">
        <f t="shared" si="2"/>
        <v>#DIV/0!</v>
      </c>
      <c r="I29" s="47"/>
      <c r="J29" s="14"/>
      <c r="K29" s="14"/>
      <c r="L29" s="20"/>
      <c r="M29" s="14"/>
      <c r="N29" s="14"/>
      <c r="O29" s="18" t="e">
        <f t="shared" si="3"/>
        <v>#DIV/0!</v>
      </c>
      <c r="P29" s="14"/>
      <c r="Q29" s="17" t="e">
        <f t="shared" si="4"/>
        <v>#DIV/0!</v>
      </c>
      <c r="R29" s="14"/>
      <c r="S29" s="17" t="e">
        <f t="shared" si="5"/>
        <v>#DIV/0!</v>
      </c>
      <c r="T29" s="17" t="e">
        <f t="shared" si="6"/>
        <v>#DIV/0!</v>
      </c>
    </row>
    <row r="30" spans="1:20">
      <c r="A30" s="46" t="s">
        <v>41</v>
      </c>
      <c r="B30" s="14">
        <v>2</v>
      </c>
      <c r="C30" s="14">
        <v>400</v>
      </c>
      <c r="D30" s="14">
        <v>18</v>
      </c>
      <c r="E30" s="14">
        <v>545</v>
      </c>
      <c r="F30" s="15">
        <f t="shared" si="0"/>
        <v>22.222222222222221</v>
      </c>
      <c r="G30" s="15">
        <f t="shared" si="1"/>
        <v>30.277777777777779</v>
      </c>
      <c r="H30" s="13">
        <f t="shared" si="2"/>
        <v>4.4036697247706424</v>
      </c>
      <c r="I30" s="47">
        <v>0</v>
      </c>
      <c r="J30" s="14">
        <v>1</v>
      </c>
      <c r="K30" s="14">
        <v>0</v>
      </c>
      <c r="L30" s="14">
        <v>1</v>
      </c>
      <c r="M30" s="14">
        <v>0</v>
      </c>
      <c r="N30" s="14">
        <v>1</v>
      </c>
      <c r="O30" s="18">
        <f t="shared" si="3"/>
        <v>200</v>
      </c>
      <c r="P30" s="14">
        <v>34</v>
      </c>
      <c r="Q30" s="17">
        <f t="shared" si="4"/>
        <v>0.34</v>
      </c>
      <c r="R30" s="14">
        <v>8</v>
      </c>
      <c r="S30" s="17">
        <f t="shared" si="5"/>
        <v>0.12</v>
      </c>
      <c r="T30" s="17">
        <f t="shared" si="6"/>
        <v>0.46</v>
      </c>
    </row>
    <row r="31" spans="1:20">
      <c r="B31" s="14"/>
      <c r="C31" s="14"/>
      <c r="D31" s="14"/>
      <c r="E31" s="14"/>
      <c r="F31" s="15" t="e">
        <f t="shared" si="0"/>
        <v>#DIV/0!</v>
      </c>
      <c r="G31" s="15" t="e">
        <f t="shared" si="1"/>
        <v>#DIV/0!</v>
      </c>
      <c r="H31" s="13" t="e">
        <f t="shared" si="2"/>
        <v>#DIV/0!</v>
      </c>
      <c r="I31" s="47"/>
      <c r="J31" s="14"/>
      <c r="K31" s="14"/>
      <c r="L31" s="14"/>
      <c r="M31" s="14"/>
      <c r="N31" s="14"/>
      <c r="O31" s="18" t="e">
        <f t="shared" si="3"/>
        <v>#DIV/0!</v>
      </c>
      <c r="P31" s="14"/>
      <c r="Q31" s="17" t="e">
        <f t="shared" si="4"/>
        <v>#DIV/0!</v>
      </c>
      <c r="R31" s="14"/>
      <c r="S31" s="17" t="e">
        <f t="shared" si="5"/>
        <v>#DIV/0!</v>
      </c>
      <c r="T31" s="17" t="e">
        <f t="shared" si="6"/>
        <v>#DIV/0!</v>
      </c>
    </row>
    <row r="32" spans="1:20">
      <c r="A32" s="46" t="s">
        <v>42</v>
      </c>
      <c r="B32" s="14">
        <v>2</v>
      </c>
      <c r="C32" s="14">
        <v>405</v>
      </c>
      <c r="D32" s="14">
        <v>16</v>
      </c>
      <c r="E32" s="14">
        <v>511</v>
      </c>
      <c r="F32" s="15">
        <f t="shared" si="0"/>
        <v>25.3125</v>
      </c>
      <c r="G32" s="15">
        <f t="shared" si="1"/>
        <v>31.9375</v>
      </c>
      <c r="H32" s="13">
        <f t="shared" si="2"/>
        <v>4.755381604696673</v>
      </c>
      <c r="I32" s="47">
        <v>1</v>
      </c>
      <c r="J32" s="14">
        <v>1</v>
      </c>
      <c r="K32" s="14">
        <v>0</v>
      </c>
      <c r="L32" s="14">
        <v>2</v>
      </c>
      <c r="M32" s="14">
        <v>1</v>
      </c>
      <c r="N32" s="14">
        <v>1</v>
      </c>
      <c r="O32" s="18">
        <f t="shared" si="3"/>
        <v>202.5</v>
      </c>
      <c r="P32" s="14">
        <v>35</v>
      </c>
      <c r="Q32" s="17">
        <f t="shared" si="4"/>
        <v>0.34567901234567899</v>
      </c>
      <c r="R32" s="14">
        <v>5</v>
      </c>
      <c r="S32" s="17">
        <f t="shared" si="5"/>
        <v>7.407407407407407E-2</v>
      </c>
      <c r="T32" s="17">
        <f t="shared" si="6"/>
        <v>0.41975308641975306</v>
      </c>
    </row>
    <row r="33" spans="1:20">
      <c r="A33" t="s">
        <v>43</v>
      </c>
      <c r="B33" s="14">
        <v>2</v>
      </c>
      <c r="C33" s="14">
        <v>536</v>
      </c>
      <c r="D33" s="14">
        <v>15</v>
      </c>
      <c r="E33" s="14">
        <v>578</v>
      </c>
      <c r="F33" s="15">
        <f t="shared" si="0"/>
        <v>35.733333333333334</v>
      </c>
      <c r="G33" s="15">
        <f t="shared" si="1"/>
        <v>38.533333333333331</v>
      </c>
      <c r="H33" s="13">
        <f t="shared" si="2"/>
        <v>5.5640138408304498</v>
      </c>
      <c r="I33" s="47">
        <v>1</v>
      </c>
      <c r="J33" s="14">
        <v>2</v>
      </c>
      <c r="K33" s="14">
        <v>0</v>
      </c>
      <c r="L33" s="14">
        <v>5</v>
      </c>
      <c r="M33" s="27">
        <v>1</v>
      </c>
      <c r="N33" s="14">
        <v>2</v>
      </c>
      <c r="O33" s="18">
        <f t="shared" si="3"/>
        <v>268</v>
      </c>
      <c r="P33" s="14">
        <v>41</v>
      </c>
      <c r="Q33" s="17">
        <f t="shared" si="4"/>
        <v>0.30597014925373134</v>
      </c>
      <c r="R33" s="14">
        <v>12</v>
      </c>
      <c r="S33" s="17">
        <f t="shared" si="5"/>
        <v>0.13432835820895522</v>
      </c>
      <c r="T33" s="17">
        <f t="shared" si="6"/>
        <v>0.44029850746268656</v>
      </c>
    </row>
    <row r="34" spans="1:20">
      <c r="B34" s="14">
        <v>2</v>
      </c>
      <c r="C34" s="14">
        <v>573</v>
      </c>
      <c r="D34" s="14">
        <v>19</v>
      </c>
      <c r="E34" s="14">
        <v>579</v>
      </c>
      <c r="F34" s="15">
        <f t="shared" si="0"/>
        <v>30.157894736842106</v>
      </c>
      <c r="G34" s="15">
        <f t="shared" si="1"/>
        <v>30.473684210526315</v>
      </c>
      <c r="H34" s="13">
        <f t="shared" si="2"/>
        <v>5.937823834196891</v>
      </c>
      <c r="I34" s="47">
        <v>2</v>
      </c>
      <c r="J34" s="14">
        <v>2</v>
      </c>
      <c r="K34" s="14">
        <v>1</v>
      </c>
      <c r="L34" s="14">
        <v>2</v>
      </c>
      <c r="M34" s="14">
        <v>1</v>
      </c>
      <c r="N34" s="14">
        <v>3</v>
      </c>
      <c r="O34" s="18">
        <f t="shared" si="3"/>
        <v>286.5</v>
      </c>
      <c r="P34" s="14">
        <v>54</v>
      </c>
      <c r="Q34" s="17">
        <f t="shared" si="4"/>
        <v>0.37696335078534032</v>
      </c>
      <c r="R34" s="14">
        <v>10</v>
      </c>
      <c r="S34" s="17">
        <f t="shared" si="5"/>
        <v>0.10471204188481675</v>
      </c>
      <c r="T34" s="17">
        <f t="shared" si="6"/>
        <v>0.48167539267015708</v>
      </c>
    </row>
    <row r="35" spans="1:20">
      <c r="B35" s="14"/>
      <c r="C35" s="14"/>
      <c r="D35" s="14"/>
      <c r="E35" s="14"/>
      <c r="F35" s="15"/>
      <c r="G35" s="15"/>
      <c r="H35" s="13"/>
      <c r="I35" s="47"/>
      <c r="J35" s="14"/>
      <c r="K35" s="14"/>
      <c r="L35" s="14"/>
      <c r="M35" s="14"/>
      <c r="N35" s="14"/>
      <c r="O35" s="18"/>
      <c r="P35" s="14"/>
      <c r="Q35" s="17"/>
      <c r="R35" s="14"/>
      <c r="S35" s="17"/>
      <c r="T35" s="17"/>
    </row>
    <row r="36" spans="1:20">
      <c r="A36" s="46" t="s">
        <v>44</v>
      </c>
      <c r="B36" s="14">
        <v>2</v>
      </c>
      <c r="C36" s="14">
        <v>534</v>
      </c>
      <c r="D36" s="14">
        <v>17</v>
      </c>
      <c r="E36" s="14">
        <v>574</v>
      </c>
      <c r="F36" s="15">
        <f t="shared" si="0"/>
        <v>31.411764705882351</v>
      </c>
      <c r="G36" s="15">
        <f t="shared" si="1"/>
        <v>33.764705882352942</v>
      </c>
      <c r="H36" s="13">
        <f t="shared" si="2"/>
        <v>5.5818815331010452</v>
      </c>
      <c r="I36" s="47">
        <v>1</v>
      </c>
      <c r="J36" s="14">
        <v>2</v>
      </c>
      <c r="K36" s="14">
        <v>1</v>
      </c>
      <c r="L36" s="14">
        <v>3</v>
      </c>
      <c r="M36" s="14">
        <v>1</v>
      </c>
      <c r="N36" s="14">
        <v>2</v>
      </c>
      <c r="O36" s="18">
        <f t="shared" si="3"/>
        <v>267</v>
      </c>
      <c r="P36" s="14">
        <v>55</v>
      </c>
      <c r="Q36" s="17">
        <f t="shared" si="4"/>
        <v>0.41198501872659177</v>
      </c>
      <c r="R36" s="14">
        <v>6</v>
      </c>
      <c r="S36" s="17">
        <f t="shared" si="5"/>
        <v>6.741573033707865E-2</v>
      </c>
      <c r="T36" s="17">
        <f t="shared" si="6"/>
        <v>0.47940074906367042</v>
      </c>
    </row>
    <row r="37" spans="1:20">
      <c r="A37" t="s">
        <v>43</v>
      </c>
      <c r="B37" s="14"/>
      <c r="C37" s="14"/>
      <c r="D37" s="14"/>
      <c r="E37" s="14"/>
      <c r="F37" s="15" t="e">
        <f t="shared" si="0"/>
        <v>#DIV/0!</v>
      </c>
      <c r="G37" s="15" t="e">
        <f t="shared" si="1"/>
        <v>#DIV/0!</v>
      </c>
      <c r="H37" s="13" t="e">
        <f t="shared" si="2"/>
        <v>#DIV/0!</v>
      </c>
      <c r="I37" s="47"/>
      <c r="J37" s="14"/>
      <c r="K37" s="14"/>
      <c r="L37" s="14"/>
      <c r="M37" s="14"/>
      <c r="N37" s="14"/>
      <c r="O37" s="18" t="e">
        <f t="shared" si="3"/>
        <v>#DIV/0!</v>
      </c>
      <c r="P37" s="14"/>
      <c r="Q37" s="17" t="e">
        <f t="shared" si="4"/>
        <v>#DIV/0!</v>
      </c>
      <c r="R37" s="14"/>
      <c r="S37" s="17" t="e">
        <f t="shared" si="5"/>
        <v>#DIV/0!</v>
      </c>
      <c r="T37" s="17" t="e">
        <f t="shared" si="6"/>
        <v>#DIV/0!</v>
      </c>
    </row>
    <row r="38" spans="1:20">
      <c r="A38" s="46" t="s">
        <v>45</v>
      </c>
      <c r="B38" s="14">
        <v>2</v>
      </c>
      <c r="C38" s="14">
        <v>444</v>
      </c>
      <c r="D38" s="14">
        <v>15</v>
      </c>
      <c r="E38" s="14">
        <v>559</v>
      </c>
      <c r="F38" s="15">
        <f t="shared" si="0"/>
        <v>29.6</v>
      </c>
      <c r="G38" s="15">
        <f t="shared" si="1"/>
        <v>37.266666666666666</v>
      </c>
      <c r="H38" s="13">
        <f t="shared" si="2"/>
        <v>4.7656529516994635</v>
      </c>
      <c r="I38" s="47">
        <v>0</v>
      </c>
      <c r="J38" s="14">
        <v>2</v>
      </c>
      <c r="K38" s="14">
        <v>0</v>
      </c>
      <c r="L38" s="14">
        <v>5</v>
      </c>
      <c r="M38" s="14">
        <v>0</v>
      </c>
      <c r="N38" s="14">
        <v>5</v>
      </c>
      <c r="O38" s="18">
        <f t="shared" si="3"/>
        <v>222</v>
      </c>
      <c r="P38" s="14">
        <v>44</v>
      </c>
      <c r="Q38" s="17">
        <f t="shared" si="4"/>
        <v>0.3963963963963964</v>
      </c>
      <c r="R38" s="14">
        <v>3</v>
      </c>
      <c r="S38" s="17">
        <f t="shared" si="5"/>
        <v>4.0540540540540543E-2</v>
      </c>
      <c r="T38" s="17">
        <f t="shared" si="6"/>
        <v>0.43693693693693691</v>
      </c>
    </row>
    <row r="39" spans="1:20">
      <c r="B39" s="14"/>
      <c r="C39" s="14"/>
      <c r="D39" s="14"/>
      <c r="E39" s="14"/>
      <c r="F39" s="15" t="e">
        <f t="shared" si="0"/>
        <v>#DIV/0!</v>
      </c>
      <c r="G39" s="15" t="e">
        <f t="shared" si="1"/>
        <v>#DIV/0!</v>
      </c>
      <c r="H39" s="13" t="e">
        <f t="shared" si="2"/>
        <v>#DIV/0!</v>
      </c>
      <c r="I39" s="47"/>
      <c r="J39" s="14"/>
      <c r="K39" s="14"/>
      <c r="L39" s="14"/>
      <c r="M39" s="14"/>
      <c r="N39" s="14"/>
      <c r="O39" s="18" t="e">
        <f t="shared" si="3"/>
        <v>#DIV/0!</v>
      </c>
      <c r="P39" s="14"/>
      <c r="Q39" s="17" t="e">
        <f t="shared" si="4"/>
        <v>#DIV/0!</v>
      </c>
      <c r="R39" s="14"/>
      <c r="S39" s="17" t="e">
        <f t="shared" si="5"/>
        <v>#DIV/0!</v>
      </c>
      <c r="T39" s="17" t="e">
        <f t="shared" si="6"/>
        <v>#DIV/0!</v>
      </c>
    </row>
    <row r="40" spans="1:20">
      <c r="B40" s="14"/>
      <c r="C40" s="14"/>
      <c r="D40" s="14"/>
      <c r="E40" s="14"/>
      <c r="F40" s="15" t="e">
        <f t="shared" si="0"/>
        <v>#DIV/0!</v>
      </c>
      <c r="G40" s="15" t="e">
        <f t="shared" si="1"/>
        <v>#DIV/0!</v>
      </c>
      <c r="H40" s="13" t="e">
        <f t="shared" si="2"/>
        <v>#DIV/0!</v>
      </c>
      <c r="I40" s="47"/>
      <c r="J40" s="14"/>
      <c r="K40" s="14"/>
      <c r="L40" s="14"/>
      <c r="M40" s="14"/>
      <c r="N40" s="14"/>
      <c r="O40" s="18" t="e">
        <f t="shared" si="3"/>
        <v>#DIV/0!</v>
      </c>
      <c r="P40" s="14"/>
      <c r="Q40" s="17" t="e">
        <f t="shared" si="4"/>
        <v>#DIV/0!</v>
      </c>
      <c r="R40" s="14"/>
      <c r="S40" s="17" t="e">
        <f t="shared" si="5"/>
        <v>#DIV/0!</v>
      </c>
      <c r="T40" s="17" t="e">
        <f t="shared" si="6"/>
        <v>#DIV/0!</v>
      </c>
    </row>
    <row r="41" spans="1:20">
      <c r="B41" s="14"/>
      <c r="C41" s="14"/>
      <c r="D41" s="14"/>
      <c r="E41" s="14"/>
      <c r="F41" s="15" t="e">
        <f t="shared" si="0"/>
        <v>#DIV/0!</v>
      </c>
      <c r="G41" s="15" t="e">
        <f t="shared" si="1"/>
        <v>#DIV/0!</v>
      </c>
      <c r="H41" s="13" t="e">
        <f t="shared" si="2"/>
        <v>#DIV/0!</v>
      </c>
      <c r="I41" s="14"/>
      <c r="J41" s="14"/>
      <c r="K41" s="14"/>
      <c r="L41" s="14"/>
      <c r="M41" s="14"/>
      <c r="N41" s="14"/>
      <c r="O41" s="18" t="e">
        <f t="shared" si="3"/>
        <v>#DIV/0!</v>
      </c>
      <c r="P41" s="14"/>
      <c r="Q41" s="17" t="e">
        <f t="shared" si="4"/>
        <v>#DIV/0!</v>
      </c>
      <c r="R41" s="14"/>
      <c r="S41" s="17" t="e">
        <f t="shared" si="5"/>
        <v>#DIV/0!</v>
      </c>
      <c r="T41" s="17" t="e">
        <f t="shared" si="6"/>
        <v>#DIV/0!</v>
      </c>
    </row>
    <row r="42" spans="1:20">
      <c r="B42" s="14"/>
      <c r="C42" s="14"/>
      <c r="D42" s="14"/>
      <c r="E42" s="14"/>
      <c r="F42" s="15" t="e">
        <f t="shared" si="0"/>
        <v>#DIV/0!</v>
      </c>
      <c r="G42" s="15" t="e">
        <f t="shared" si="1"/>
        <v>#DIV/0!</v>
      </c>
      <c r="H42" s="13" t="e">
        <f t="shared" si="2"/>
        <v>#DIV/0!</v>
      </c>
      <c r="I42" s="14"/>
      <c r="J42" s="14"/>
      <c r="K42" s="14"/>
      <c r="L42" s="14"/>
      <c r="M42" s="14"/>
      <c r="N42" s="14"/>
      <c r="O42" s="18" t="e">
        <f t="shared" si="3"/>
        <v>#DIV/0!</v>
      </c>
      <c r="P42" s="14"/>
      <c r="Q42" s="17" t="e">
        <f t="shared" si="4"/>
        <v>#DIV/0!</v>
      </c>
      <c r="R42" s="14"/>
      <c r="S42" s="17" t="e">
        <f t="shared" si="5"/>
        <v>#DIV/0!</v>
      </c>
      <c r="T42" s="17" t="e">
        <f t="shared" si="6"/>
        <v>#DIV/0!</v>
      </c>
    </row>
    <row r="43" spans="1:20">
      <c r="B43" s="14"/>
      <c r="C43" s="14"/>
      <c r="D43" s="14"/>
      <c r="E43" s="14"/>
      <c r="F43" s="15" t="e">
        <f t="shared" si="0"/>
        <v>#DIV/0!</v>
      </c>
      <c r="G43" s="15" t="e">
        <f t="shared" si="1"/>
        <v>#DIV/0!</v>
      </c>
      <c r="H43" s="13" t="e">
        <f t="shared" si="2"/>
        <v>#DIV/0!</v>
      </c>
      <c r="I43" s="14"/>
      <c r="J43" s="14"/>
      <c r="K43" s="14"/>
      <c r="L43" s="14"/>
      <c r="M43" s="14"/>
      <c r="N43" s="14"/>
      <c r="O43" s="18" t="e">
        <f t="shared" si="3"/>
        <v>#DIV/0!</v>
      </c>
      <c r="P43" s="14"/>
      <c r="Q43" s="17" t="e">
        <f t="shared" si="4"/>
        <v>#DIV/0!</v>
      </c>
      <c r="R43" s="14"/>
      <c r="S43" s="17" t="e">
        <f t="shared" si="5"/>
        <v>#DIV/0!</v>
      </c>
      <c r="T43" s="17" t="e">
        <f t="shared" si="6"/>
        <v>#DIV/0!</v>
      </c>
    </row>
    <row r="44" spans="1:20">
      <c r="B44" s="14"/>
      <c r="C44" s="14"/>
      <c r="D44" s="14"/>
      <c r="E44" s="14"/>
      <c r="F44" s="15" t="e">
        <f t="shared" si="0"/>
        <v>#DIV/0!</v>
      </c>
      <c r="G44" s="15" t="e">
        <f t="shared" si="1"/>
        <v>#DIV/0!</v>
      </c>
      <c r="H44" s="13" t="e">
        <f t="shared" si="2"/>
        <v>#DIV/0!</v>
      </c>
      <c r="I44" s="14"/>
      <c r="J44" s="14"/>
      <c r="K44" s="14"/>
      <c r="L44" s="14"/>
      <c r="M44" s="14"/>
      <c r="N44" s="14"/>
      <c r="O44" s="18" t="e">
        <f t="shared" si="3"/>
        <v>#DIV/0!</v>
      </c>
      <c r="P44" s="14"/>
      <c r="Q44" s="17" t="e">
        <f t="shared" si="4"/>
        <v>#DIV/0!</v>
      </c>
      <c r="R44" s="14"/>
      <c r="S44" s="17" t="e">
        <f t="shared" si="5"/>
        <v>#DIV/0!</v>
      </c>
      <c r="T44" s="17" t="e">
        <f t="shared" si="6"/>
        <v>#DIV/0!</v>
      </c>
    </row>
    <row r="45" spans="1:20">
      <c r="B45" s="14"/>
      <c r="C45" s="14"/>
      <c r="D45" s="14"/>
      <c r="E45" s="14"/>
      <c r="F45" s="15" t="e">
        <f t="shared" si="0"/>
        <v>#DIV/0!</v>
      </c>
      <c r="G45" s="15" t="e">
        <f t="shared" si="1"/>
        <v>#DIV/0!</v>
      </c>
      <c r="H45" s="13" t="e">
        <f t="shared" si="2"/>
        <v>#DIV/0!</v>
      </c>
      <c r="I45" s="14"/>
      <c r="J45" s="14"/>
      <c r="K45" s="14"/>
      <c r="L45" s="14"/>
      <c r="M45" s="14"/>
      <c r="N45" s="14"/>
      <c r="O45" s="18" t="e">
        <f t="shared" si="3"/>
        <v>#DIV/0!</v>
      </c>
      <c r="P45" s="14"/>
      <c r="Q45" s="17" t="e">
        <f t="shared" si="4"/>
        <v>#DIV/0!</v>
      </c>
      <c r="R45" s="14"/>
      <c r="S45" s="17" t="e">
        <f t="shared" si="5"/>
        <v>#DIV/0!</v>
      </c>
      <c r="T45" s="17" t="e">
        <f t="shared" si="6"/>
        <v>#DIV/0!</v>
      </c>
    </row>
    <row r="46" spans="1:20" ht="15.5">
      <c r="A46" s="19" t="s">
        <v>19</v>
      </c>
      <c r="B46" s="22">
        <f>SUM(B3:B45)</f>
        <v>49</v>
      </c>
      <c r="C46" s="22">
        <f>SUM(C3:C45)</f>
        <v>12454</v>
      </c>
      <c r="D46" s="22">
        <f>SUM(D3:D45)</f>
        <v>382</v>
      </c>
      <c r="E46" s="22">
        <f>SUM(E3:E45)</f>
        <v>14211</v>
      </c>
      <c r="F46" s="24">
        <f t="shared" si="0"/>
        <v>32.602094240837694</v>
      </c>
      <c r="G46" s="24">
        <f t="shared" si="1"/>
        <v>37.201570680628272</v>
      </c>
      <c r="H46" s="25">
        <f t="shared" si="2"/>
        <v>5.2581802828794597</v>
      </c>
      <c r="I46" s="22">
        <f t="shared" ref="I46:N46" si="7">SUM(I3:I45)</f>
        <v>25</v>
      </c>
      <c r="J46" s="22">
        <f t="shared" si="7"/>
        <v>45</v>
      </c>
      <c r="K46" s="22">
        <f t="shared" si="7"/>
        <v>15</v>
      </c>
      <c r="L46" s="22">
        <f t="shared" si="7"/>
        <v>68</v>
      </c>
      <c r="M46" s="22">
        <f t="shared" si="7"/>
        <v>25</v>
      </c>
      <c r="N46" s="22">
        <f t="shared" si="7"/>
        <v>55</v>
      </c>
      <c r="O46" s="26">
        <f t="shared" si="3"/>
        <v>254.16326530612244</v>
      </c>
      <c r="P46" s="22">
        <f>SUM(P3:P45)</f>
        <v>998</v>
      </c>
      <c r="Q46" s="23">
        <f t="shared" si="4"/>
        <v>0.32053958567528507</v>
      </c>
      <c r="R46" s="22">
        <f>SUM(R3:R45)</f>
        <v>162</v>
      </c>
      <c r="S46" s="23">
        <f t="shared" si="5"/>
        <v>7.8047213746587435E-2</v>
      </c>
      <c r="T46" s="23">
        <f t="shared" si="6"/>
        <v>0.39858679942187247</v>
      </c>
    </row>
    <row r="47" spans="1:20">
      <c r="B47" s="2" t="s">
        <v>0</v>
      </c>
      <c r="C47" s="3" t="s">
        <v>1</v>
      </c>
      <c r="D47" s="4" t="s">
        <v>2</v>
      </c>
      <c r="E47" s="3" t="s">
        <v>3</v>
      </c>
      <c r="F47" s="3" t="s">
        <v>4</v>
      </c>
      <c r="G47" s="3" t="s">
        <v>5</v>
      </c>
      <c r="H47" s="3" t="s">
        <v>6</v>
      </c>
      <c r="I47" s="5" t="s">
        <v>7</v>
      </c>
      <c r="J47" s="5" t="s">
        <v>8</v>
      </c>
      <c r="K47" s="5">
        <v>100</v>
      </c>
      <c r="L47" s="3">
        <v>50</v>
      </c>
      <c r="M47" s="3" t="s">
        <v>16</v>
      </c>
      <c r="N47" s="3" t="s">
        <v>9</v>
      </c>
      <c r="O47" s="3" t="s">
        <v>10</v>
      </c>
      <c r="P47" s="2" t="s">
        <v>11</v>
      </c>
      <c r="Q47" s="2" t="s">
        <v>12</v>
      </c>
      <c r="R47" s="2" t="s">
        <v>13</v>
      </c>
      <c r="S47" s="2" t="s">
        <v>12</v>
      </c>
      <c r="T47" s="2" t="s">
        <v>14</v>
      </c>
    </row>
    <row r="48" spans="1:20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0"/>
  <sheetViews>
    <sheetView workbookViewId="0">
      <selection activeCell="N28" sqref="N28"/>
    </sheetView>
  </sheetViews>
  <sheetFormatPr defaultRowHeight="13"/>
  <cols>
    <col min="1" max="1" width="12.296875" customWidth="1"/>
    <col min="2" max="2" width="7.796875" customWidth="1"/>
    <col min="3" max="3" width="8.796875" customWidth="1"/>
    <col min="4" max="5" width="9.5" bestFit="1" customWidth="1"/>
    <col min="6" max="8" width="10.19921875" bestFit="1" customWidth="1"/>
    <col min="9" max="9" width="9.5" bestFit="1" customWidth="1"/>
    <col min="10" max="11" width="8.19921875" customWidth="1"/>
    <col min="12" max="12" width="7.296875" customWidth="1"/>
    <col min="13" max="13" width="10.69921875" customWidth="1"/>
    <col min="14" max="14" width="10.796875" customWidth="1"/>
    <col min="15" max="15" width="10.19921875" bestFit="1" customWidth="1"/>
    <col min="16" max="16" width="9.5" bestFit="1" customWidth="1"/>
    <col min="17" max="17" width="11" customWidth="1"/>
    <col min="18" max="18" width="9.5" bestFit="1" customWidth="1"/>
    <col min="19" max="19" width="10.19921875" bestFit="1" customWidth="1"/>
    <col min="20" max="20" width="11.796875" customWidth="1"/>
  </cols>
  <sheetData>
    <row r="1" spans="1:21" ht="14">
      <c r="A1" s="11" t="s">
        <v>15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4">
        <v>100</v>
      </c>
      <c r="L1" s="44">
        <v>50</v>
      </c>
      <c r="M1" s="44" t="s">
        <v>16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12</v>
      </c>
      <c r="T1" s="44" t="s">
        <v>14</v>
      </c>
    </row>
    <row r="2" spans="1:2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5">
      <c r="A3" s="11" t="s">
        <v>17</v>
      </c>
      <c r="B3" s="34">
        <v>2</v>
      </c>
      <c r="C3" s="34">
        <v>511</v>
      </c>
      <c r="D3" s="34">
        <v>18</v>
      </c>
      <c r="E3" s="34">
        <v>598</v>
      </c>
      <c r="F3" s="35">
        <v>28.388888888888889</v>
      </c>
      <c r="G3" s="35">
        <v>33.222222222222221</v>
      </c>
      <c r="H3" s="35">
        <v>5.127090301003344</v>
      </c>
      <c r="I3" s="34">
        <v>2</v>
      </c>
      <c r="J3" s="34">
        <v>2</v>
      </c>
      <c r="K3" s="34">
        <v>1</v>
      </c>
      <c r="L3" s="34">
        <v>2</v>
      </c>
      <c r="M3" s="34">
        <v>0</v>
      </c>
      <c r="N3" s="34">
        <v>4</v>
      </c>
      <c r="O3" s="34">
        <v>255.5</v>
      </c>
      <c r="P3" s="34">
        <v>33</v>
      </c>
      <c r="Q3" s="41">
        <v>0.2583170254403131</v>
      </c>
      <c r="R3" s="34">
        <v>6</v>
      </c>
      <c r="S3" s="41">
        <v>7.0450097847358117E-2</v>
      </c>
      <c r="T3" s="41">
        <v>0.32876712328767121</v>
      </c>
      <c r="U3" s="10"/>
    </row>
    <row r="4" spans="1:21" ht="15">
      <c r="A4" s="11"/>
      <c r="B4" s="34"/>
      <c r="C4" s="34"/>
      <c r="D4" s="34"/>
      <c r="E4" s="34"/>
      <c r="F4" s="35"/>
      <c r="G4" s="35"/>
      <c r="H4" s="35"/>
      <c r="I4" s="34"/>
      <c r="J4" s="34"/>
      <c r="K4" s="34"/>
      <c r="L4" s="34"/>
      <c r="M4" s="34"/>
      <c r="N4" s="34"/>
      <c r="O4" s="34"/>
      <c r="P4" s="34"/>
      <c r="Q4" s="41"/>
      <c r="R4" s="34"/>
      <c r="S4" s="41"/>
      <c r="T4" s="41"/>
      <c r="U4" s="10"/>
    </row>
    <row r="5" spans="1:21" ht="15">
      <c r="A5" s="11" t="s">
        <v>18</v>
      </c>
      <c r="B5" s="34">
        <v>2</v>
      </c>
      <c r="C5" s="34">
        <v>468</v>
      </c>
      <c r="D5" s="34">
        <v>15</v>
      </c>
      <c r="E5" s="34">
        <v>595</v>
      </c>
      <c r="F5" s="35">
        <v>31.2</v>
      </c>
      <c r="G5" s="35">
        <v>39.666666666666664</v>
      </c>
      <c r="H5" s="35">
        <v>4.7193277310924371</v>
      </c>
      <c r="I5" s="34">
        <v>0</v>
      </c>
      <c r="J5" s="34">
        <v>2</v>
      </c>
      <c r="K5" s="34">
        <v>0</v>
      </c>
      <c r="L5" s="34">
        <v>2</v>
      </c>
      <c r="M5" s="34">
        <v>1</v>
      </c>
      <c r="N5" s="34">
        <v>3</v>
      </c>
      <c r="O5" s="34">
        <v>234</v>
      </c>
      <c r="P5" s="34">
        <v>28</v>
      </c>
      <c r="Q5" s="41">
        <v>0.23931623931623933</v>
      </c>
      <c r="R5" s="34">
        <v>6</v>
      </c>
      <c r="S5" s="41">
        <v>7.6923076923076927E-2</v>
      </c>
      <c r="T5" s="41">
        <v>0.31623931623931623</v>
      </c>
      <c r="U5" s="10"/>
    </row>
    <row r="6" spans="1:21">
      <c r="A6" s="11"/>
      <c r="B6" s="10"/>
      <c r="C6" s="10"/>
      <c r="D6" s="10"/>
      <c r="E6" s="10"/>
      <c r="F6" s="28"/>
      <c r="G6" s="28"/>
      <c r="H6" s="28"/>
      <c r="I6" s="10"/>
      <c r="J6" s="10"/>
      <c r="K6" s="10"/>
      <c r="L6" s="10"/>
      <c r="M6" s="10"/>
      <c r="N6" s="10"/>
      <c r="O6" s="10"/>
      <c r="P6" s="10"/>
      <c r="Q6" s="42"/>
      <c r="R6" s="10"/>
      <c r="S6" s="42"/>
      <c r="T6" s="42"/>
      <c r="U6" s="10"/>
    </row>
    <row r="7" spans="1:21" ht="15.5">
      <c r="A7" s="11" t="s">
        <v>20</v>
      </c>
      <c r="B7" s="29">
        <f ca="1">SUM(B7:B7)</f>
        <v>10</v>
      </c>
      <c r="C7" s="29">
        <f ca="1">SUM(C7:C7)</f>
        <v>2710</v>
      </c>
      <c r="D7" s="29">
        <f ca="1">SUM(D7:D7)</f>
        <v>81</v>
      </c>
      <c r="E7" s="29">
        <f ca="1">SUM(E7:E7)</f>
        <v>2975</v>
      </c>
      <c r="F7" s="36">
        <f ca="1">C7/D7</f>
        <v>33.456790123456791</v>
      </c>
      <c r="G7" s="36">
        <f ca="1">E7/D7</f>
        <v>36.728395061728392</v>
      </c>
      <c r="H7" s="37">
        <f ca="1">C7/(E7/6)</f>
        <v>5.4655462184873951</v>
      </c>
      <c r="I7" s="29">
        <f t="shared" ref="I7:N7" ca="1" si="0">SUM(I7:I7)</f>
        <v>7</v>
      </c>
      <c r="J7" s="29">
        <f t="shared" ca="1" si="0"/>
        <v>10</v>
      </c>
      <c r="K7" s="29">
        <f t="shared" ca="1" si="0"/>
        <v>4</v>
      </c>
      <c r="L7" s="38">
        <f t="shared" ca="1" si="0"/>
        <v>13</v>
      </c>
      <c r="M7" s="29">
        <f t="shared" ca="1" si="0"/>
        <v>6</v>
      </c>
      <c r="N7" s="29">
        <f t="shared" ca="1" si="0"/>
        <v>14</v>
      </c>
      <c r="O7" s="39">
        <f ca="1">C7/B7</f>
        <v>271</v>
      </c>
      <c r="P7" s="29">
        <f ca="1">SUM(P7:P7)</f>
        <v>215</v>
      </c>
      <c r="Q7" s="40">
        <f ca="1">P7*4/C7</f>
        <v>0.31734317343173429</v>
      </c>
      <c r="R7" s="29">
        <f ca="1">SUM(R7:R7)</f>
        <v>29</v>
      </c>
      <c r="S7" s="40">
        <f ca="1">R7*6/C7</f>
        <v>6.4206642066420669E-2</v>
      </c>
      <c r="T7" s="40">
        <f ca="1">Q7+S7</f>
        <v>0.38154981549815498</v>
      </c>
      <c r="U7" s="10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43"/>
      <c r="R8" s="11"/>
      <c r="S8" s="43"/>
      <c r="T8" s="43"/>
      <c r="U8" s="10"/>
    </row>
    <row r="9" spans="1:21" ht="15.5">
      <c r="A9" s="11" t="s">
        <v>21</v>
      </c>
      <c r="B9" s="34">
        <f ca="1">SUM(B9:B10)</f>
        <v>4</v>
      </c>
      <c r="C9" s="34">
        <f ca="1">SUM(C9:C10)</f>
        <v>1009</v>
      </c>
      <c r="D9" s="34">
        <f ca="1">SUM(D9:D10)</f>
        <v>27</v>
      </c>
      <c r="E9" s="34">
        <f ca="1">SUM(E9:E10)</f>
        <v>1153</v>
      </c>
      <c r="F9" s="36">
        <f ca="1">C9/D9</f>
        <v>37.370370370370374</v>
      </c>
      <c r="G9" s="36">
        <f ca="1">E9/D9</f>
        <v>42.703703703703702</v>
      </c>
      <c r="H9" s="37">
        <f ca="1">C9/(E9/6)</f>
        <v>5.250650477016479</v>
      </c>
      <c r="I9" s="29">
        <f t="shared" ref="I9:N9" ca="1" si="1">SUM(I9:I10)</f>
        <v>3</v>
      </c>
      <c r="J9" s="29">
        <f t="shared" ca="1" si="1"/>
        <v>4</v>
      </c>
      <c r="K9" s="29">
        <f t="shared" ca="1" si="1"/>
        <v>0</v>
      </c>
      <c r="L9" s="38">
        <f t="shared" ca="1" si="1"/>
        <v>7</v>
      </c>
      <c r="M9" s="29">
        <f t="shared" ca="1" si="1"/>
        <v>3</v>
      </c>
      <c r="N9" s="29">
        <f t="shared" ca="1" si="1"/>
        <v>3</v>
      </c>
      <c r="O9" s="39">
        <f ca="1">C9/B9</f>
        <v>252.25</v>
      </c>
      <c r="P9" s="29">
        <f ca="1">SUM(P9:P10)</f>
        <v>87</v>
      </c>
      <c r="Q9" s="40">
        <f ca="1">P9*4/C9</f>
        <v>0.34489593657086226</v>
      </c>
      <c r="R9" s="29">
        <f ca="1">SUM(R9:R10)</f>
        <v>8</v>
      </c>
      <c r="S9" s="40">
        <f ca="1">R9*6/C9</f>
        <v>4.7571853320118929E-2</v>
      </c>
      <c r="T9" s="40">
        <f ca="1">Q9+S9</f>
        <v>0.39246778989098119</v>
      </c>
      <c r="U9" s="10"/>
    </row>
    <row r="10" spans="1:21">
      <c r="A10" s="11"/>
      <c r="B10" s="10"/>
      <c r="C10" s="10"/>
      <c r="D10" s="10"/>
      <c r="E10" s="10"/>
      <c r="F10" s="28"/>
      <c r="G10" s="28"/>
      <c r="H10" s="28"/>
      <c r="I10" s="10"/>
      <c r="J10" s="10"/>
      <c r="K10" s="10"/>
      <c r="L10" s="10"/>
      <c r="M10" s="10"/>
      <c r="N10" s="10"/>
      <c r="O10" s="10"/>
      <c r="P10" s="10"/>
      <c r="Q10" s="42"/>
      <c r="R10" s="10"/>
      <c r="S10" s="42"/>
      <c r="T10" s="42"/>
      <c r="U10" s="10"/>
    </row>
    <row r="11" spans="1:21">
      <c r="A11" s="11" t="s">
        <v>22</v>
      </c>
      <c r="U11" s="10"/>
    </row>
    <row r="12" spans="1:21">
      <c r="A12" s="11"/>
      <c r="B12" s="10"/>
      <c r="C12" s="10"/>
      <c r="D12" s="10"/>
      <c r="E12" s="10"/>
      <c r="F12" s="28"/>
      <c r="G12" s="28"/>
      <c r="H12" s="28"/>
      <c r="I12" s="10"/>
      <c r="J12" s="10"/>
      <c r="K12" s="10"/>
      <c r="L12" s="10"/>
      <c r="M12" s="10"/>
      <c r="N12" s="10"/>
      <c r="O12" s="10"/>
      <c r="P12" s="10"/>
      <c r="Q12" s="42"/>
      <c r="R12" s="10"/>
      <c r="S12" s="42"/>
      <c r="T12" s="42"/>
      <c r="U12" s="10"/>
    </row>
    <row r="13" spans="1:21" ht="15">
      <c r="A13" s="11" t="s">
        <v>26</v>
      </c>
      <c r="B13" s="34">
        <v>1</v>
      </c>
      <c r="C13" s="34">
        <v>201</v>
      </c>
      <c r="D13" s="34">
        <v>9</v>
      </c>
      <c r="E13" s="34">
        <v>270</v>
      </c>
      <c r="F13" s="35">
        <v>22.333333333333332</v>
      </c>
      <c r="G13" s="35">
        <v>30</v>
      </c>
      <c r="H13" s="35">
        <v>4.4666666666666668</v>
      </c>
      <c r="I13" s="34">
        <v>0</v>
      </c>
      <c r="J13" s="34">
        <v>1</v>
      </c>
      <c r="K13" s="34">
        <v>1</v>
      </c>
      <c r="L13" s="34">
        <v>0</v>
      </c>
      <c r="M13" s="34">
        <v>0</v>
      </c>
      <c r="N13" s="34">
        <v>1</v>
      </c>
      <c r="O13" s="34">
        <v>201</v>
      </c>
      <c r="P13" s="34">
        <v>14</v>
      </c>
      <c r="Q13" s="41">
        <v>0.27860696517412936</v>
      </c>
      <c r="R13" s="34">
        <v>5</v>
      </c>
      <c r="S13" s="41">
        <v>0.14925373134328357</v>
      </c>
      <c r="T13" s="41">
        <v>0.42786069651741293</v>
      </c>
      <c r="U13" s="10"/>
    </row>
    <row r="14" spans="1:21">
      <c r="A14" s="11"/>
      <c r="B14" s="10"/>
      <c r="C14" s="10"/>
      <c r="D14" s="10"/>
      <c r="E14" s="10"/>
      <c r="F14" s="28"/>
      <c r="G14" s="28"/>
      <c r="H14" s="28"/>
      <c r="I14" s="10"/>
      <c r="J14" s="10"/>
      <c r="K14" s="10"/>
      <c r="L14" s="10"/>
      <c r="M14" s="10"/>
      <c r="N14" s="10"/>
      <c r="O14" s="10"/>
      <c r="P14" s="10"/>
      <c r="Q14" s="42"/>
      <c r="R14" s="10"/>
      <c r="S14" s="42"/>
      <c r="T14" s="42"/>
      <c r="U14" s="10"/>
    </row>
    <row r="15" spans="1:21" ht="15.5">
      <c r="A15" s="11" t="s">
        <v>24</v>
      </c>
      <c r="B15" s="34">
        <f ca="1">SUM(B15:B16)</f>
        <v>6</v>
      </c>
      <c r="C15" s="34">
        <f ca="1">SUM(C15:C16)</f>
        <v>1517</v>
      </c>
      <c r="D15" s="34">
        <f ca="1">SUM(D15:D16)</f>
        <v>40</v>
      </c>
      <c r="E15" s="34">
        <f ca="1">SUM(E15:E16)</f>
        <v>1799</v>
      </c>
      <c r="F15" s="36">
        <f ca="1">C15/D15</f>
        <v>37.924999999999997</v>
      </c>
      <c r="G15" s="36">
        <f ca="1">E15/D15</f>
        <v>44.975000000000001</v>
      </c>
      <c r="H15" s="37">
        <f ca="1">C15/(E15/6)</f>
        <v>5.0594774874930524</v>
      </c>
      <c r="I15" s="29">
        <f t="shared" ref="I15:N15" ca="1" si="2">SUM(I15:I16)</f>
        <v>2</v>
      </c>
      <c r="J15" s="29">
        <f t="shared" ca="1" si="2"/>
        <v>6</v>
      </c>
      <c r="K15" s="29">
        <f t="shared" ca="1" si="2"/>
        <v>2</v>
      </c>
      <c r="L15" s="38">
        <f t="shared" ca="1" si="2"/>
        <v>12</v>
      </c>
      <c r="M15" s="29">
        <f t="shared" ca="1" si="2"/>
        <v>4</v>
      </c>
      <c r="N15" s="29">
        <f t="shared" ca="1" si="2"/>
        <v>6</v>
      </c>
      <c r="O15" s="39">
        <f ca="1">C15/B15</f>
        <v>252.83333333333334</v>
      </c>
      <c r="P15" s="29">
        <f ca="1">SUM(P15:P16)</f>
        <v>117</v>
      </c>
      <c r="Q15" s="40">
        <f ca="1">P15*4/C15</f>
        <v>0.30850362557679628</v>
      </c>
      <c r="R15" s="29">
        <f ca="1">SUM(R15:R16)</f>
        <v>15</v>
      </c>
      <c r="S15" s="40">
        <f ca="1">R15*6/C15</f>
        <v>5.9327620303230057E-2</v>
      </c>
      <c r="T15" s="40">
        <f ca="1">Q15+S15</f>
        <v>0.36783124588002636</v>
      </c>
      <c r="U15" s="10"/>
    </row>
    <row r="16" spans="1:21">
      <c r="A16" s="11"/>
      <c r="B16" s="10"/>
      <c r="C16" s="10"/>
      <c r="D16" s="10"/>
      <c r="E16" s="10"/>
      <c r="F16" s="28"/>
      <c r="G16" s="28"/>
      <c r="H16" s="28"/>
      <c r="I16" s="10"/>
      <c r="J16" s="10"/>
      <c r="K16" s="10"/>
      <c r="L16" s="10"/>
      <c r="M16" s="10"/>
      <c r="N16" s="10"/>
      <c r="O16" s="10"/>
      <c r="P16" s="10"/>
      <c r="Q16" s="42"/>
      <c r="R16" s="10"/>
      <c r="S16" s="42"/>
      <c r="T16" s="42"/>
      <c r="U16" s="10"/>
    </row>
    <row r="17" spans="1:21">
      <c r="A17" s="11" t="s">
        <v>25</v>
      </c>
    </row>
    <row r="18" spans="1:21">
      <c r="A18" s="11"/>
      <c r="B18" s="10"/>
      <c r="C18" s="10"/>
      <c r="D18" s="10"/>
      <c r="E18" s="10"/>
      <c r="F18" s="28"/>
      <c r="G18" s="28"/>
      <c r="H18" s="28"/>
      <c r="I18" s="10"/>
      <c r="J18" s="10"/>
      <c r="K18" s="10"/>
      <c r="L18" s="10"/>
      <c r="M18" s="10"/>
      <c r="N18" s="10"/>
      <c r="O18" s="10"/>
      <c r="P18" s="10"/>
      <c r="Q18" s="42"/>
      <c r="R18" s="10"/>
      <c r="S18" s="42"/>
      <c r="T18" s="42"/>
      <c r="U18" s="10"/>
    </row>
    <row r="19" spans="1:21" ht="15">
      <c r="A19" s="11" t="s">
        <v>27</v>
      </c>
      <c r="B19" s="34">
        <v>2</v>
      </c>
      <c r="C19" s="34">
        <v>400</v>
      </c>
      <c r="D19" s="34">
        <v>18</v>
      </c>
      <c r="E19" s="34">
        <v>545</v>
      </c>
      <c r="F19" s="35">
        <v>22.222222222222221</v>
      </c>
      <c r="G19" s="35">
        <v>30.277777777777779</v>
      </c>
      <c r="H19" s="35">
        <v>4.4036697247706424</v>
      </c>
      <c r="I19" s="34">
        <v>0</v>
      </c>
      <c r="J19" s="34">
        <v>1</v>
      </c>
      <c r="K19" s="34">
        <v>0</v>
      </c>
      <c r="L19" s="34">
        <v>1</v>
      </c>
      <c r="M19" s="34">
        <v>0</v>
      </c>
      <c r="N19" s="34">
        <v>1</v>
      </c>
      <c r="O19" s="34">
        <v>200</v>
      </c>
      <c r="P19" s="34">
        <v>34</v>
      </c>
      <c r="Q19" s="41">
        <v>0.34</v>
      </c>
      <c r="R19" s="34">
        <v>8</v>
      </c>
      <c r="S19" s="41">
        <v>0.12</v>
      </c>
      <c r="T19" s="41">
        <v>0.46</v>
      </c>
      <c r="U19" s="10"/>
    </row>
    <row r="20" spans="1:21">
      <c r="A20" s="11"/>
      <c r="B20" s="10"/>
      <c r="C20" s="10"/>
      <c r="D20" s="10"/>
      <c r="E20" s="10"/>
      <c r="F20" s="28"/>
      <c r="G20" s="28"/>
      <c r="H20" s="28"/>
      <c r="I20" s="10"/>
      <c r="J20" s="10"/>
      <c r="K20" s="10"/>
      <c r="L20" s="10"/>
      <c r="M20" s="10"/>
      <c r="N20" s="10"/>
      <c r="O20" s="10"/>
      <c r="P20" s="10"/>
      <c r="Q20" s="42"/>
      <c r="R20" s="10"/>
      <c r="S20" s="42"/>
      <c r="T20" s="42"/>
      <c r="U20" s="10"/>
    </row>
    <row r="21" spans="1:21" ht="15.5">
      <c r="A21" s="11" t="s">
        <v>28</v>
      </c>
      <c r="B21" s="29">
        <f ca="1">SUM(B21:B21)</f>
        <v>6</v>
      </c>
      <c r="C21" s="29">
        <f ca="1">SUM(C21:C21)</f>
        <v>1514</v>
      </c>
      <c r="D21" s="29">
        <f ca="1">SUM(D21:D21)</f>
        <v>50</v>
      </c>
      <c r="E21" s="29">
        <f ca="1">SUM(E21:E21)</f>
        <v>1668</v>
      </c>
      <c r="F21" s="36">
        <f ca="1">C21/D21</f>
        <v>30.28</v>
      </c>
      <c r="G21" s="36">
        <f ca="1">E21/D21</f>
        <v>33.36</v>
      </c>
      <c r="H21" s="37">
        <f ca="1">C21/(E21/6)</f>
        <v>5.4460431654676258</v>
      </c>
      <c r="I21" s="29">
        <f t="shared" ref="I21:N21" ca="1" si="3">SUM(I21:I21)</f>
        <v>4</v>
      </c>
      <c r="J21" s="29">
        <f t="shared" ca="1" si="3"/>
        <v>5</v>
      </c>
      <c r="K21" s="29">
        <f t="shared" ca="1" si="3"/>
        <v>1</v>
      </c>
      <c r="L21" s="38">
        <f t="shared" ca="1" si="3"/>
        <v>9</v>
      </c>
      <c r="M21" s="29">
        <f t="shared" ca="1" si="3"/>
        <v>3</v>
      </c>
      <c r="N21" s="29">
        <f t="shared" ca="1" si="3"/>
        <v>6</v>
      </c>
      <c r="O21" s="39">
        <f ca="1">C21/B21</f>
        <v>252.33333333333334</v>
      </c>
      <c r="P21" s="29">
        <f ca="1">SUM(P21:P21)</f>
        <v>130</v>
      </c>
      <c r="Q21" s="40">
        <f ca="1">P21*4/C21</f>
        <v>0.34346103038309117</v>
      </c>
      <c r="R21" s="29">
        <f ca="1">SUM(R21:R21)</f>
        <v>27</v>
      </c>
      <c r="S21" s="40">
        <f ca="1">R21*6/C21</f>
        <v>0.10700132100396301</v>
      </c>
      <c r="T21" s="40">
        <f ca="1">Q21+S21</f>
        <v>0.45046235138705415</v>
      </c>
      <c r="U21" s="10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3"/>
      <c r="R22" s="11"/>
      <c r="S22" s="43"/>
      <c r="T22" s="43"/>
      <c r="U22" s="10"/>
    </row>
    <row r="23" spans="1:21" ht="15">
      <c r="A23" s="11" t="s">
        <v>29</v>
      </c>
      <c r="B23" s="34">
        <v>2</v>
      </c>
      <c r="C23" s="34">
        <v>534</v>
      </c>
      <c r="D23" s="34">
        <v>17</v>
      </c>
      <c r="E23" s="34">
        <v>574</v>
      </c>
      <c r="F23" s="35">
        <v>31.411764705882351</v>
      </c>
      <c r="G23" s="35">
        <v>33.764705882352942</v>
      </c>
      <c r="H23" s="35">
        <v>5.5818815331010452</v>
      </c>
      <c r="I23" s="34">
        <v>1</v>
      </c>
      <c r="J23" s="34">
        <v>2</v>
      </c>
      <c r="K23" s="34">
        <v>1</v>
      </c>
      <c r="L23" s="34">
        <v>3</v>
      </c>
      <c r="M23" s="34">
        <v>1</v>
      </c>
      <c r="N23" s="34">
        <v>2</v>
      </c>
      <c r="O23" s="34">
        <v>267</v>
      </c>
      <c r="P23" s="34">
        <v>55</v>
      </c>
      <c r="Q23" s="41">
        <v>0.41198501872659177</v>
      </c>
      <c r="R23" s="34">
        <v>6</v>
      </c>
      <c r="S23" s="41">
        <v>6.741573033707865E-2</v>
      </c>
      <c r="T23" s="41">
        <v>0.47940074906367042</v>
      </c>
      <c r="U23" s="10"/>
    </row>
    <row r="24" spans="1:21" ht="15">
      <c r="A24" s="11"/>
      <c r="B24" s="34"/>
      <c r="C24" s="34"/>
      <c r="D24" s="34"/>
      <c r="E24" s="34"/>
      <c r="F24" s="35"/>
      <c r="G24" s="35"/>
      <c r="H24" s="35"/>
      <c r="I24" s="34"/>
      <c r="J24" s="34"/>
      <c r="K24" s="34"/>
      <c r="L24" s="34"/>
      <c r="M24" s="34"/>
      <c r="N24" s="34"/>
      <c r="O24" s="34"/>
      <c r="P24" s="34"/>
      <c r="Q24" s="41"/>
      <c r="R24" s="34"/>
      <c r="S24" s="41"/>
      <c r="T24" s="41"/>
      <c r="U24" s="10"/>
    </row>
    <row r="25" spans="1:21" ht="15">
      <c r="A25" s="11" t="s">
        <v>30</v>
      </c>
      <c r="B25" s="34">
        <v>2</v>
      </c>
      <c r="C25" s="34">
        <v>444</v>
      </c>
      <c r="D25" s="34">
        <v>15</v>
      </c>
      <c r="E25" s="34">
        <v>559</v>
      </c>
      <c r="F25" s="35">
        <v>29.6</v>
      </c>
      <c r="G25" s="35">
        <v>37.266666666666666</v>
      </c>
      <c r="H25" s="35">
        <v>4.7656529516994635</v>
      </c>
      <c r="I25" s="34">
        <v>0</v>
      </c>
      <c r="J25" s="34">
        <v>2</v>
      </c>
      <c r="K25" s="34">
        <v>0</v>
      </c>
      <c r="L25" s="34">
        <v>5</v>
      </c>
      <c r="M25" s="34">
        <v>0</v>
      </c>
      <c r="N25" s="34">
        <v>5</v>
      </c>
      <c r="O25" s="34">
        <v>222</v>
      </c>
      <c r="P25" s="34">
        <v>44</v>
      </c>
      <c r="Q25" s="41">
        <v>0.3963963963963964</v>
      </c>
      <c r="R25" s="34">
        <v>3</v>
      </c>
      <c r="S25" s="41">
        <v>4.0540540540540543E-2</v>
      </c>
      <c r="T25" s="41">
        <v>0.43693693693693691</v>
      </c>
      <c r="U25" s="10"/>
    </row>
    <row r="26" spans="1:21">
      <c r="A26" s="11"/>
      <c r="B26" s="10"/>
      <c r="C26" s="10"/>
      <c r="D26" s="10"/>
      <c r="E26" s="10"/>
      <c r="F26" s="28"/>
      <c r="G26" s="28"/>
      <c r="H26" s="28"/>
      <c r="I26" s="10"/>
      <c r="J26" s="10"/>
      <c r="K26" s="10"/>
      <c r="L26" s="10"/>
      <c r="M26" s="10"/>
      <c r="N26" s="10"/>
      <c r="O26" s="10"/>
      <c r="P26" s="10"/>
      <c r="Q26" s="42"/>
      <c r="R26" s="10"/>
      <c r="S26" s="42"/>
      <c r="T26" s="42"/>
      <c r="U26" s="10"/>
    </row>
    <row r="27" spans="1:21" ht="15">
      <c r="A27" t="s">
        <v>23</v>
      </c>
      <c r="B27" s="34">
        <v>8</v>
      </c>
      <c r="C27" s="34">
        <v>2162</v>
      </c>
      <c r="D27" s="34">
        <v>60</v>
      </c>
      <c r="E27" s="34">
        <v>2306</v>
      </c>
      <c r="F27" s="35">
        <v>36.033333333333331</v>
      </c>
      <c r="G27" s="35">
        <v>38.43333333333333</v>
      </c>
      <c r="H27" s="35">
        <v>5.62532523850824</v>
      </c>
      <c r="I27" s="34">
        <v>5</v>
      </c>
      <c r="J27" s="34">
        <v>7</v>
      </c>
      <c r="K27" s="34">
        <v>3</v>
      </c>
      <c r="L27" s="34">
        <v>12</v>
      </c>
      <c r="M27" s="34">
        <v>6</v>
      </c>
      <c r="N27" s="34">
        <v>6</v>
      </c>
      <c r="O27" s="34">
        <v>270.25</v>
      </c>
      <c r="P27" s="34">
        <v>168</v>
      </c>
      <c r="Q27" s="41">
        <v>0.31082331174838113</v>
      </c>
      <c r="R27" s="34">
        <v>34</v>
      </c>
      <c r="S27" s="41">
        <v>9.4357076780758553E-2</v>
      </c>
      <c r="T27" s="41">
        <v>0.40518038852913968</v>
      </c>
      <c r="U27" s="45"/>
    </row>
    <row r="28" spans="1:21">
      <c r="B28" s="10"/>
      <c r="C28" s="10"/>
      <c r="D28" s="10"/>
      <c r="E28" s="10"/>
      <c r="F28" s="28"/>
      <c r="G28" s="28"/>
      <c r="H28" s="2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ht="15">
      <c r="A29" t="s">
        <v>31</v>
      </c>
      <c r="B29" s="34">
        <f>SUM(B30:B31)</f>
        <v>0</v>
      </c>
      <c r="C29" s="34">
        <f>SUM(C30:C31)</f>
        <v>0</v>
      </c>
      <c r="D29" s="34">
        <f>SUM(D30:D31)</f>
        <v>0</v>
      </c>
      <c r="E29" s="34">
        <f>SUM(E30:E31)</f>
        <v>0</v>
      </c>
      <c r="F29" s="35"/>
      <c r="G29" s="35"/>
      <c r="H29" s="35"/>
      <c r="I29" s="34">
        <v>2</v>
      </c>
      <c r="J29" s="34">
        <v>4</v>
      </c>
      <c r="K29" s="34"/>
      <c r="L29" s="31"/>
      <c r="M29" s="30"/>
      <c r="N29" s="30"/>
      <c r="O29" s="32"/>
      <c r="P29" s="30"/>
      <c r="Q29" s="33"/>
      <c r="R29" s="30"/>
      <c r="S29" s="33"/>
      <c r="T29" s="33"/>
      <c r="U29" s="10"/>
    </row>
    <row r="30" spans="1:21" ht="15">
      <c r="B30" s="34"/>
      <c r="C30" s="34"/>
      <c r="D30" s="34"/>
      <c r="E30" s="34"/>
      <c r="F30" s="35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41"/>
      <c r="R30" s="34"/>
      <c r="S30" s="41"/>
      <c r="T30" s="41"/>
      <c r="U30" s="10"/>
    </row>
    <row r="31" spans="1:21" ht="15">
      <c r="B31" s="34"/>
      <c r="C31" s="34"/>
      <c r="D31" s="34"/>
      <c r="E31" s="34"/>
      <c r="F31" s="35"/>
      <c r="G31" s="35"/>
      <c r="H31" s="35"/>
      <c r="I31" s="34"/>
      <c r="J31" s="34"/>
      <c r="K31" s="34"/>
      <c r="L31" s="34"/>
      <c r="M31" s="34"/>
      <c r="N31" s="34"/>
      <c r="O31" s="34"/>
      <c r="P31" s="34"/>
      <c r="Q31" s="41"/>
      <c r="R31" s="34"/>
      <c r="S31" s="41"/>
      <c r="T31" s="41"/>
      <c r="U31" s="10"/>
    </row>
    <row r="32" spans="1:21" ht="15">
      <c r="L32" s="34"/>
      <c r="M32" s="34"/>
      <c r="N32" s="34"/>
      <c r="O32" s="34"/>
      <c r="P32" s="34"/>
      <c r="Q32" s="34"/>
      <c r="R32" s="34"/>
      <c r="S32" s="34"/>
      <c r="T32" s="34"/>
      <c r="U32" s="10"/>
    </row>
    <row r="33" spans="2:21">
      <c r="B33" s="10"/>
      <c r="C33" s="10"/>
      <c r="D33" s="10"/>
      <c r="E33" s="10"/>
      <c r="F33" s="28"/>
      <c r="G33" s="28"/>
      <c r="H33" s="28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2:21">
      <c r="B34" s="10"/>
      <c r="C34" s="10"/>
      <c r="D34" s="10"/>
      <c r="E34" s="10"/>
      <c r="F34" s="28"/>
      <c r="G34" s="28"/>
      <c r="H34" s="28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2:21">
      <c r="B35" s="10"/>
      <c r="C35" s="10"/>
      <c r="D35" s="10"/>
      <c r="E35" s="10"/>
      <c r="F35" s="28"/>
      <c r="G35" s="28"/>
      <c r="H35" s="28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2:21">
      <c r="B36" s="10"/>
      <c r="C36" s="10"/>
      <c r="D36" s="10"/>
      <c r="E36" s="10"/>
      <c r="F36" s="28"/>
      <c r="G36" s="28"/>
      <c r="H36" s="28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2:21">
      <c r="B37" s="10"/>
      <c r="C37" s="10"/>
      <c r="D37" s="10"/>
      <c r="E37" s="10"/>
      <c r="F37" s="28"/>
      <c r="G37" s="28"/>
      <c r="H37" s="28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2:21">
      <c r="B38" s="10"/>
      <c r="C38" s="10"/>
      <c r="D38" s="10"/>
      <c r="E38" s="10"/>
      <c r="F38" s="28"/>
      <c r="G38" s="28"/>
      <c r="H38" s="28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2:21">
      <c r="B39" s="10"/>
      <c r="C39" s="10"/>
      <c r="D39" s="10"/>
      <c r="E39" s="10"/>
      <c r="F39" s="28"/>
      <c r="G39" s="28"/>
      <c r="H39" s="28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2:21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2:E32"/>
  <sheetViews>
    <sheetView workbookViewId="0">
      <selection sqref="A1:T31"/>
    </sheetView>
  </sheetViews>
  <sheetFormatPr defaultRowHeight="13"/>
  <cols>
    <col min="1" max="1" width="15.19921875" customWidth="1"/>
    <col min="17" max="17" width="9.796875" bestFit="1" customWidth="1"/>
    <col min="19" max="20" width="9.796875" bestFit="1" customWidth="1"/>
  </cols>
  <sheetData>
    <row r="32" spans="2:5">
      <c r="B32">
        <f ca="1">SUM(Sheet2!B3:B26)</f>
        <v>0</v>
      </c>
      <c r="C32">
        <f ca="1">SUM(Sheet2!C3:C26)</f>
        <v>0</v>
      </c>
      <c r="D32">
        <f ca="1">SUM(Sheet2!D3:D26)</f>
        <v>0</v>
      </c>
      <c r="E32">
        <f ca="1">SUM(Sheet2!E3:E26)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2011-01-09T20:22:43Z</dcterms:created>
  <dcterms:modified xsi:type="dcterms:W3CDTF">2018-12-09T09:32:01Z</dcterms:modified>
</cp:coreProperties>
</file>