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6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8" i="1"/>
  <c r="L48"/>
  <c r="M48"/>
  <c r="N48"/>
  <c r="I48"/>
  <c r="J48"/>
  <c r="S13" l="1"/>
  <c r="Q13"/>
  <c r="O13"/>
  <c r="H13"/>
  <c r="G13"/>
  <c r="F13"/>
  <c r="S12"/>
  <c r="Q12"/>
  <c r="O12"/>
  <c r="H12"/>
  <c r="G12"/>
  <c r="F12"/>
  <c r="S5"/>
  <c r="Q5"/>
  <c r="O5"/>
  <c r="H5"/>
  <c r="G5"/>
  <c r="F5"/>
  <c r="S4"/>
  <c r="Q4"/>
  <c r="O4"/>
  <c r="H4"/>
  <c r="G4"/>
  <c r="F4"/>
  <c r="T13" l="1"/>
  <c r="T5"/>
  <c r="T12"/>
  <c r="T4"/>
  <c r="H36" l="1"/>
  <c r="G36"/>
  <c r="F36"/>
  <c r="B48" l="1"/>
  <c r="B29" i="2" l="1"/>
  <c r="C29"/>
  <c r="D29"/>
  <c r="E29"/>
  <c r="S17" i="1" l="1"/>
  <c r="Q17"/>
  <c r="G17"/>
  <c r="H17"/>
  <c r="F17"/>
  <c r="O17"/>
  <c r="S19"/>
  <c r="Q19"/>
  <c r="G19"/>
  <c r="H19"/>
  <c r="F19"/>
  <c r="O19"/>
  <c r="S26"/>
  <c r="Q26"/>
  <c r="G26"/>
  <c r="H26"/>
  <c r="F26"/>
  <c r="O26"/>
  <c r="T26" l="1"/>
  <c r="T19"/>
  <c r="T17"/>
  <c r="C48"/>
  <c r="D48"/>
  <c r="E48"/>
  <c r="Q24" l="1"/>
  <c r="R48" l="1"/>
  <c r="P48"/>
  <c r="S47"/>
  <c r="Q47"/>
  <c r="S46"/>
  <c r="Q46"/>
  <c r="S45"/>
  <c r="Q45"/>
  <c r="S44"/>
  <c r="Q44"/>
  <c r="S43"/>
  <c r="Q43"/>
  <c r="S42"/>
  <c r="Q42"/>
  <c r="S41"/>
  <c r="Q41"/>
  <c r="S40"/>
  <c r="Q40"/>
  <c r="S39"/>
  <c r="Q39"/>
  <c r="S38"/>
  <c r="Q38"/>
  <c r="S36"/>
  <c r="Q36"/>
  <c r="S35"/>
  <c r="Q35"/>
  <c r="S34"/>
  <c r="Q34"/>
  <c r="S32"/>
  <c r="Q32"/>
  <c r="S31"/>
  <c r="Q31"/>
  <c r="S30"/>
  <c r="Q30"/>
  <c r="S29"/>
  <c r="Q29"/>
  <c r="S28"/>
  <c r="Q28"/>
  <c r="S25"/>
  <c r="Q25"/>
  <c r="S24"/>
  <c r="S23"/>
  <c r="Q23"/>
  <c r="S22"/>
  <c r="Q22"/>
  <c r="S20"/>
  <c r="Q20"/>
  <c r="S18"/>
  <c r="Q18"/>
  <c r="S16"/>
  <c r="Q16"/>
  <c r="S15"/>
  <c r="Q15"/>
  <c r="S11"/>
  <c r="Q11"/>
  <c r="S10"/>
  <c r="Q10"/>
  <c r="S8"/>
  <c r="Q8"/>
  <c r="O47"/>
  <c r="O46"/>
  <c r="O45"/>
  <c r="O44"/>
  <c r="O43"/>
  <c r="O42"/>
  <c r="O41"/>
  <c r="O40"/>
  <c r="O39"/>
  <c r="O38"/>
  <c r="O36"/>
  <c r="O35"/>
  <c r="O34"/>
  <c r="O32"/>
  <c r="O31"/>
  <c r="O30"/>
  <c r="O29"/>
  <c r="O28"/>
  <c r="O25"/>
  <c r="O24"/>
  <c r="O23"/>
  <c r="O22"/>
  <c r="O20"/>
  <c r="O18"/>
  <c r="O16"/>
  <c r="O15"/>
  <c r="O11"/>
  <c r="O10"/>
  <c r="O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5"/>
  <c r="G35"/>
  <c r="F35"/>
  <c r="H34"/>
  <c r="G34"/>
  <c r="F34"/>
  <c r="H32"/>
  <c r="G32"/>
  <c r="F32"/>
  <c r="H31"/>
  <c r="G31"/>
  <c r="F31"/>
  <c r="H30"/>
  <c r="G30"/>
  <c r="F30"/>
  <c r="H29"/>
  <c r="G29"/>
  <c r="F29"/>
  <c r="H28"/>
  <c r="G28"/>
  <c r="F28"/>
  <c r="H25"/>
  <c r="G25"/>
  <c r="F25"/>
  <c r="H24"/>
  <c r="G24"/>
  <c r="F24"/>
  <c r="H23"/>
  <c r="G23"/>
  <c r="F23"/>
  <c r="H22"/>
  <c r="G22"/>
  <c r="F22"/>
  <c r="H20"/>
  <c r="G20"/>
  <c r="F20"/>
  <c r="H18"/>
  <c r="G18"/>
  <c r="F18"/>
  <c r="H16"/>
  <c r="G16"/>
  <c r="F16"/>
  <c r="H15"/>
  <c r="G15"/>
  <c r="F15"/>
  <c r="H11"/>
  <c r="G11"/>
  <c r="F11"/>
  <c r="H10"/>
  <c r="G10"/>
  <c r="F10"/>
  <c r="H8"/>
  <c r="G8"/>
  <c r="F8"/>
  <c r="S3"/>
  <c r="Q3"/>
  <c r="O3"/>
  <c r="H3"/>
  <c r="G3"/>
  <c r="F3"/>
  <c r="T41" l="1"/>
  <c r="T45"/>
  <c r="T3"/>
  <c r="T44"/>
  <c r="T15"/>
  <c r="T28"/>
  <c r="T46"/>
  <c r="T40"/>
  <c r="T32"/>
  <c r="T36"/>
  <c r="T23"/>
  <c r="T38"/>
  <c r="T42"/>
  <c r="T47"/>
  <c r="O48"/>
  <c r="T31"/>
  <c r="T34"/>
  <c r="T25"/>
  <c r="T30"/>
  <c r="T22"/>
  <c r="H48"/>
  <c r="G48"/>
  <c r="T18"/>
  <c r="S48"/>
  <c r="Q48"/>
  <c r="F48"/>
  <c r="T11"/>
  <c r="T8"/>
  <c r="T10"/>
  <c r="T16"/>
  <c r="T20"/>
  <c r="T29"/>
  <c r="T35"/>
  <c r="T43"/>
  <c r="T24"/>
  <c r="T39"/>
  <c r="T48" l="1"/>
  <c r="H15" i="2" l="1"/>
  <c r="F15"/>
  <c r="C15"/>
  <c r="O15"/>
  <c r="R7"/>
  <c r="S7"/>
  <c r="R21"/>
  <c r="S21"/>
  <c r="H9"/>
  <c r="F9"/>
  <c r="O9"/>
  <c r="C9"/>
  <c r="M9"/>
  <c r="N21"/>
  <c r="M21"/>
  <c r="R9"/>
  <c r="S9"/>
  <c r="D15"/>
  <c r="I21"/>
  <c r="H7"/>
  <c r="C32" i="3"/>
  <c r="F7" i="2"/>
  <c r="C7"/>
  <c r="O7"/>
  <c r="N9"/>
  <c r="T21"/>
  <c r="K15"/>
  <c r="K9"/>
  <c r="Q21"/>
  <c r="P21"/>
  <c r="E32" i="3"/>
  <c r="G7" i="2"/>
  <c r="E7"/>
  <c r="K7"/>
  <c r="N7"/>
  <c r="B9"/>
  <c r="I7"/>
  <c r="D32" i="3"/>
  <c r="D7" i="2"/>
  <c r="B21"/>
  <c r="L15"/>
  <c r="I15"/>
  <c r="J9"/>
  <c r="I9"/>
  <c r="T7"/>
  <c r="T9"/>
  <c r="O21"/>
  <c r="F21"/>
  <c r="C21"/>
  <c r="H21"/>
  <c r="G21"/>
  <c r="E21"/>
  <c r="J21"/>
  <c r="M15"/>
  <c r="M7"/>
  <c r="L9"/>
  <c r="P15"/>
  <c r="Q15"/>
  <c r="T15"/>
  <c r="J7"/>
  <c r="P9"/>
  <c r="Q9"/>
  <c r="E9"/>
  <c r="G9"/>
  <c r="J15"/>
  <c r="D9"/>
  <c r="B15"/>
  <c r="L21"/>
  <c r="K21"/>
  <c r="N15"/>
  <c r="R15"/>
  <c r="S15"/>
  <c r="D21"/>
  <c r="Q7"/>
  <c r="P7"/>
  <c r="B7"/>
  <c r="B32" i="3"/>
  <c r="L7" i="2"/>
  <c r="E15"/>
  <c r="G15"/>
</calcChain>
</file>

<file path=xl/sharedStrings.xml><?xml version="1.0" encoding="utf-8"?>
<sst xmlns="http://schemas.openxmlformats.org/spreadsheetml/2006/main" count="80" uniqueCount="45">
  <si>
    <t>Ins</t>
  </si>
  <si>
    <t>Runs</t>
  </si>
  <si>
    <t xml:space="preserve">Wkts </t>
  </si>
  <si>
    <t xml:space="preserve">Balls </t>
  </si>
  <si>
    <t>R/W</t>
  </si>
  <si>
    <t>S/R</t>
  </si>
  <si>
    <t>R/O</t>
  </si>
  <si>
    <t>250+</t>
  </si>
  <si>
    <t>200+</t>
  </si>
  <si>
    <t>50 part f</t>
  </si>
  <si>
    <t>r/inns</t>
  </si>
  <si>
    <t>Fours</t>
  </si>
  <si>
    <t>% of runs</t>
  </si>
  <si>
    <t>Sixes</t>
  </si>
  <si>
    <t>Total%</t>
  </si>
  <si>
    <t>Grounds</t>
  </si>
  <si>
    <t>100 part</t>
  </si>
  <si>
    <t>Mainpower</t>
  </si>
  <si>
    <t>Alexandra</t>
  </si>
  <si>
    <t>Total</t>
  </si>
  <si>
    <t>C Maiden</t>
  </si>
  <si>
    <t>Queenstown</t>
  </si>
  <si>
    <t>Fitzherbert park</t>
  </si>
  <si>
    <t>Village Green</t>
  </si>
  <si>
    <t>cobham</t>
  </si>
  <si>
    <t>Fitzherbert</t>
  </si>
  <si>
    <t>Invercargill</t>
  </si>
  <si>
    <t>OAMARU</t>
  </si>
  <si>
    <t>Basin Reserve</t>
  </si>
  <si>
    <t>Pukekura</t>
  </si>
  <si>
    <t>Aorangi</t>
  </si>
  <si>
    <t xml:space="preserve">PN </t>
  </si>
  <si>
    <t>Mainpower   1</t>
  </si>
  <si>
    <t>Pukekura    1</t>
  </si>
  <si>
    <t>Lincoln Bert</t>
  </si>
  <si>
    <t>Uni Oval Dunedin</t>
  </si>
  <si>
    <t xml:space="preserve">Basin Reserve   </t>
  </si>
  <si>
    <t>Blake Park</t>
  </si>
  <si>
    <t>Nelson Park</t>
  </si>
  <si>
    <t>Mt Maunganui</t>
  </si>
  <si>
    <t>Seddon Park</t>
  </si>
  <si>
    <t>Timaru</t>
  </si>
  <si>
    <t xml:space="preserve">C Maiden   </t>
  </si>
  <si>
    <t xml:space="preserve">Cobham   </t>
  </si>
  <si>
    <t>Invercargill  rain</t>
  </si>
</sst>
</file>

<file path=xl/styles.xml><?xml version="1.0" encoding="utf-8"?>
<styleSheet xmlns="http://schemas.openxmlformats.org/spreadsheetml/2006/main">
  <fonts count="15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2"/>
    </font>
    <font>
      <b/>
      <sz val="12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Arial"/>
      <family val="2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1" xfId="0" applyFont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5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I24" sqref="I24"/>
    </sheetView>
  </sheetViews>
  <sheetFormatPr defaultRowHeight="13"/>
  <cols>
    <col min="1" max="1" width="15.5" customWidth="1"/>
    <col min="2" max="2" width="6" customWidth="1"/>
    <col min="3" max="3" width="8" customWidth="1"/>
    <col min="5" max="5" width="8.5" customWidth="1"/>
    <col min="17" max="17" width="11" customWidth="1"/>
    <col min="19" max="19" width="10.796875" customWidth="1"/>
    <col min="20" max="20" width="11.19921875" customWidth="1"/>
  </cols>
  <sheetData>
    <row r="1" spans="1:21">
      <c r="A1" s="1"/>
      <c r="B1" s="2"/>
      <c r="C1" s="3"/>
      <c r="D1" s="4"/>
      <c r="E1" s="3"/>
      <c r="F1" s="3"/>
      <c r="G1" s="3"/>
      <c r="H1" s="3"/>
      <c r="I1" s="5"/>
      <c r="J1" s="5"/>
      <c r="K1" s="5"/>
      <c r="L1" s="3"/>
      <c r="M1" s="3"/>
      <c r="N1" s="3"/>
      <c r="O1" s="3"/>
      <c r="P1" s="2"/>
      <c r="Q1" s="2"/>
      <c r="R1" s="2"/>
      <c r="S1" s="2"/>
      <c r="T1" s="2"/>
    </row>
    <row r="2" spans="1:21">
      <c r="A2" s="6"/>
      <c r="B2" s="2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5" t="s">
        <v>7</v>
      </c>
      <c r="J2" s="5" t="s">
        <v>8</v>
      </c>
      <c r="K2" s="5">
        <v>100</v>
      </c>
      <c r="L2" s="3">
        <v>50</v>
      </c>
      <c r="M2" s="3" t="s">
        <v>16</v>
      </c>
      <c r="N2" s="3" t="s">
        <v>9</v>
      </c>
      <c r="O2" s="3" t="s">
        <v>10</v>
      </c>
      <c r="P2" s="2" t="s">
        <v>11</v>
      </c>
      <c r="Q2" s="2" t="s">
        <v>12</v>
      </c>
      <c r="R2" s="2" t="s">
        <v>13</v>
      </c>
      <c r="S2" s="2" t="s">
        <v>12</v>
      </c>
      <c r="T2" s="2" t="s">
        <v>14</v>
      </c>
    </row>
    <row r="3" spans="1:21">
      <c r="A3" s="17" t="s">
        <v>32</v>
      </c>
      <c r="B3" s="10">
        <v>2</v>
      </c>
      <c r="C3" s="10">
        <v>470</v>
      </c>
      <c r="D3" s="10">
        <v>17</v>
      </c>
      <c r="E3" s="10">
        <v>570</v>
      </c>
      <c r="F3" s="11">
        <f>C3/D3</f>
        <v>27.647058823529413</v>
      </c>
      <c r="G3" s="11">
        <f>E3/D3</f>
        <v>33.529411764705884</v>
      </c>
      <c r="H3" s="9">
        <f>C3/(E3/6)</f>
        <v>4.9473684210526319</v>
      </c>
      <c r="I3" s="10">
        <v>1</v>
      </c>
      <c r="J3" s="10">
        <v>2</v>
      </c>
      <c r="K3" s="10">
        <v>0</v>
      </c>
      <c r="L3" s="16">
        <v>5</v>
      </c>
      <c r="M3" s="10">
        <v>1</v>
      </c>
      <c r="N3" s="10">
        <v>2</v>
      </c>
      <c r="O3" s="14">
        <f>C3/B3</f>
        <v>235</v>
      </c>
      <c r="P3" s="10">
        <v>35</v>
      </c>
      <c r="Q3" s="13">
        <f>P3*4/C3</f>
        <v>0.2978723404255319</v>
      </c>
      <c r="R3" s="10">
        <v>3</v>
      </c>
      <c r="S3" s="13">
        <f>R3*6/C3</f>
        <v>3.8297872340425532E-2</v>
      </c>
      <c r="T3" s="13">
        <f>Q3+S3</f>
        <v>0.33617021276595743</v>
      </c>
      <c r="U3" s="10"/>
    </row>
    <row r="4" spans="1:21">
      <c r="A4" s="17"/>
      <c r="B4" s="10">
        <v>2</v>
      </c>
      <c r="C4" s="10">
        <v>585</v>
      </c>
      <c r="D4" s="10">
        <v>8</v>
      </c>
      <c r="E4" s="10">
        <v>597</v>
      </c>
      <c r="F4" s="11">
        <f>C4/D4</f>
        <v>73.125</v>
      </c>
      <c r="G4" s="11">
        <f>E4/D4</f>
        <v>74.625</v>
      </c>
      <c r="H4" s="9">
        <f>C4/(E4/6)</f>
        <v>5.8793969849246235</v>
      </c>
      <c r="I4" s="44">
        <v>2</v>
      </c>
      <c r="J4" s="10">
        <v>2</v>
      </c>
      <c r="K4" s="10">
        <v>3</v>
      </c>
      <c r="L4" s="16">
        <v>0</v>
      </c>
      <c r="M4" s="10">
        <v>2</v>
      </c>
      <c r="N4" s="10">
        <v>0</v>
      </c>
      <c r="O4" s="14">
        <f>C4/B4</f>
        <v>292.5</v>
      </c>
      <c r="P4" s="10">
        <v>50</v>
      </c>
      <c r="Q4" s="13">
        <f>P4*4/C4</f>
        <v>0.34188034188034189</v>
      </c>
      <c r="R4" s="10">
        <v>8</v>
      </c>
      <c r="S4" s="13">
        <f>R4*6/C4</f>
        <v>8.2051282051282051E-2</v>
      </c>
      <c r="T4" s="13">
        <f>Q4+S4</f>
        <v>0.42393162393162392</v>
      </c>
      <c r="U4" s="10"/>
    </row>
    <row r="5" spans="1:21">
      <c r="A5" s="17"/>
      <c r="B5" s="10">
        <v>2</v>
      </c>
      <c r="C5" s="10">
        <v>472</v>
      </c>
      <c r="D5" s="10">
        <v>15</v>
      </c>
      <c r="E5" s="10">
        <v>567</v>
      </c>
      <c r="F5" s="11">
        <f>C5/D5</f>
        <v>31.466666666666665</v>
      </c>
      <c r="G5" s="11">
        <f>E5/D5</f>
        <v>37.799999999999997</v>
      </c>
      <c r="H5" s="9">
        <f>C5/(E5/6)</f>
        <v>4.9947089947089944</v>
      </c>
      <c r="I5" s="44">
        <v>0</v>
      </c>
      <c r="J5" s="10">
        <v>2</v>
      </c>
      <c r="K5" s="10">
        <v>0</v>
      </c>
      <c r="L5" s="16">
        <v>4</v>
      </c>
      <c r="M5" s="10">
        <v>1</v>
      </c>
      <c r="N5" s="10">
        <v>3</v>
      </c>
      <c r="O5" s="14">
        <f>C5/B5</f>
        <v>236</v>
      </c>
      <c r="P5" s="10">
        <v>55</v>
      </c>
      <c r="Q5" s="13">
        <f>P5*4/C5</f>
        <v>0.46610169491525422</v>
      </c>
      <c r="R5" s="10">
        <v>4</v>
      </c>
      <c r="S5" s="13">
        <f>R5*6/C5</f>
        <v>5.0847457627118647E-2</v>
      </c>
      <c r="T5" s="13">
        <f>Q5+S5</f>
        <v>0.51694915254237284</v>
      </c>
      <c r="U5" s="10"/>
    </row>
    <row r="6" spans="1:21">
      <c r="A6" s="17"/>
      <c r="B6" s="10"/>
      <c r="C6" s="10"/>
      <c r="D6" s="10"/>
      <c r="E6" s="10"/>
      <c r="F6" s="11"/>
      <c r="G6" s="11"/>
      <c r="H6" s="9"/>
      <c r="I6" s="44"/>
      <c r="J6" s="10"/>
      <c r="K6" s="10"/>
      <c r="L6" s="16"/>
      <c r="M6" s="10"/>
      <c r="N6" s="10"/>
      <c r="O6" s="14"/>
      <c r="P6" s="10"/>
      <c r="Q6" s="13"/>
      <c r="R6" s="10"/>
      <c r="S6" s="13"/>
      <c r="T6" s="13"/>
      <c r="U6" s="10"/>
    </row>
    <row r="7" spans="1:21">
      <c r="A7" s="17"/>
      <c r="F7" s="11"/>
      <c r="G7" s="11"/>
      <c r="H7" s="9"/>
      <c r="I7" s="45"/>
      <c r="L7" s="17"/>
      <c r="O7" s="14"/>
      <c r="Q7" s="13"/>
      <c r="R7" s="10"/>
      <c r="S7" s="13"/>
      <c r="T7" s="13"/>
    </row>
    <row r="8" spans="1:21">
      <c r="A8" s="17" t="s">
        <v>34</v>
      </c>
      <c r="B8" s="10">
        <v>2</v>
      </c>
      <c r="C8" s="10">
        <v>426</v>
      </c>
      <c r="D8" s="10">
        <v>20</v>
      </c>
      <c r="E8" s="10">
        <v>564</v>
      </c>
      <c r="F8" s="11">
        <f>C8/D8</f>
        <v>21.3</v>
      </c>
      <c r="G8" s="11">
        <f>E8/D8</f>
        <v>28.2</v>
      </c>
      <c r="H8" s="9">
        <f>C8/(E8/6)</f>
        <v>4.5319148936170217</v>
      </c>
      <c r="I8" s="44">
        <v>0</v>
      </c>
      <c r="J8" s="10">
        <v>1</v>
      </c>
      <c r="K8" s="10">
        <v>0</v>
      </c>
      <c r="L8" s="16">
        <v>1</v>
      </c>
      <c r="M8" s="10">
        <v>0</v>
      </c>
      <c r="N8" s="10">
        <v>4</v>
      </c>
      <c r="O8" s="14">
        <f>C8/B8</f>
        <v>213</v>
      </c>
      <c r="P8" s="10">
        <v>37</v>
      </c>
      <c r="Q8" s="13">
        <f>P8*4/C8</f>
        <v>0.34741784037558687</v>
      </c>
      <c r="R8" s="10">
        <v>8</v>
      </c>
      <c r="S8" s="13">
        <f>R8*6/C8</f>
        <v>0.11267605633802817</v>
      </c>
      <c r="T8" s="13">
        <f>Q8+S8</f>
        <v>0.46009389671361506</v>
      </c>
    </row>
    <row r="9" spans="1:21">
      <c r="A9" s="17"/>
      <c r="B9" s="10"/>
      <c r="C9" s="10"/>
      <c r="D9" s="10"/>
      <c r="E9" s="10"/>
      <c r="F9" s="11"/>
      <c r="G9" s="11"/>
      <c r="H9" s="9"/>
      <c r="I9" s="44"/>
      <c r="J9" s="10"/>
      <c r="K9" s="10"/>
      <c r="L9" s="16"/>
      <c r="M9" s="10"/>
      <c r="N9" s="10"/>
      <c r="O9" s="14"/>
      <c r="P9" s="12"/>
      <c r="Q9" s="13"/>
      <c r="R9" s="10"/>
      <c r="S9" s="13"/>
      <c r="T9" s="13"/>
    </row>
    <row r="10" spans="1:21">
      <c r="A10" s="17" t="s">
        <v>42</v>
      </c>
      <c r="B10" s="10">
        <v>2</v>
      </c>
      <c r="C10" s="10">
        <v>377</v>
      </c>
      <c r="D10" s="10">
        <v>14</v>
      </c>
      <c r="E10" s="10">
        <v>469</v>
      </c>
      <c r="F10" s="11">
        <f>C10/D10</f>
        <v>26.928571428571427</v>
      </c>
      <c r="G10" s="11">
        <f>E10/D10</f>
        <v>33.5</v>
      </c>
      <c r="H10" s="9">
        <f>C10/(E10/6)</f>
        <v>4.8230277185501063</v>
      </c>
      <c r="I10" s="46">
        <v>0</v>
      </c>
      <c r="J10" s="42">
        <v>1</v>
      </c>
      <c r="K10" s="42">
        <v>1</v>
      </c>
      <c r="L10" s="16">
        <v>2</v>
      </c>
      <c r="M10" s="10">
        <v>0</v>
      </c>
      <c r="N10" s="10">
        <v>2</v>
      </c>
      <c r="O10" s="14">
        <f>C10/B10</f>
        <v>188.5</v>
      </c>
      <c r="P10" s="10">
        <v>22</v>
      </c>
      <c r="Q10" s="13">
        <f>P10*4/C10</f>
        <v>0.23342175066312998</v>
      </c>
      <c r="R10" s="10">
        <v>10</v>
      </c>
      <c r="S10" s="13">
        <f>R10*6/C10</f>
        <v>0.15915119363395225</v>
      </c>
      <c r="T10" s="13">
        <f>Q10+S10</f>
        <v>0.39257294429708223</v>
      </c>
    </row>
    <row r="11" spans="1:21">
      <c r="A11" s="17"/>
      <c r="B11" s="10">
        <v>2</v>
      </c>
      <c r="C11" s="10">
        <v>199</v>
      </c>
      <c r="D11" s="10">
        <v>12</v>
      </c>
      <c r="E11" s="10">
        <v>285</v>
      </c>
      <c r="F11" s="11">
        <f>C11/D11</f>
        <v>16.583333333333332</v>
      </c>
      <c r="G11" s="11">
        <f>E11/D11</f>
        <v>23.75</v>
      </c>
      <c r="H11" s="9">
        <f>C11/(E11/6)</f>
        <v>4.189473684210526</v>
      </c>
      <c r="I11" s="44">
        <v>0</v>
      </c>
      <c r="J11" s="10">
        <v>0</v>
      </c>
      <c r="K11" s="10">
        <v>0</v>
      </c>
      <c r="L11" s="16">
        <v>1</v>
      </c>
      <c r="M11" s="10">
        <v>0</v>
      </c>
      <c r="N11" s="10">
        <v>1</v>
      </c>
      <c r="O11" s="14">
        <f>C11/B11</f>
        <v>99.5</v>
      </c>
      <c r="P11" s="10">
        <v>22</v>
      </c>
      <c r="Q11" s="13">
        <f>P11*4/C11</f>
        <v>0.44221105527638194</v>
      </c>
      <c r="R11" s="10">
        <v>2</v>
      </c>
      <c r="S11" s="13">
        <f>R11*6/C11</f>
        <v>6.030150753768844E-2</v>
      </c>
      <c r="T11" s="13">
        <f>Q11+S11</f>
        <v>0.50251256281407042</v>
      </c>
    </row>
    <row r="12" spans="1:21">
      <c r="A12" s="17"/>
      <c r="B12" s="10">
        <v>2</v>
      </c>
      <c r="C12" s="10">
        <v>450</v>
      </c>
      <c r="D12" s="10">
        <v>20</v>
      </c>
      <c r="E12" s="10">
        <v>520</v>
      </c>
      <c r="F12" s="11">
        <f>C12/D12</f>
        <v>22.5</v>
      </c>
      <c r="G12" s="11">
        <f>E12/D12</f>
        <v>26</v>
      </c>
      <c r="H12" s="9">
        <f>C12/(E12/6)</f>
        <v>5.1923076923076916</v>
      </c>
      <c r="I12" s="44">
        <v>1</v>
      </c>
      <c r="J12" s="10">
        <v>1</v>
      </c>
      <c r="K12" s="10">
        <v>0</v>
      </c>
      <c r="L12" s="16">
        <v>2</v>
      </c>
      <c r="M12" s="10">
        <v>1</v>
      </c>
      <c r="N12" s="10">
        <v>1</v>
      </c>
      <c r="O12" s="14">
        <f>C12/B12</f>
        <v>225</v>
      </c>
      <c r="P12" s="10">
        <v>36</v>
      </c>
      <c r="Q12" s="13">
        <f>P12*4/C12</f>
        <v>0.32</v>
      </c>
      <c r="R12" s="10">
        <v>7</v>
      </c>
      <c r="S12" s="13">
        <f>R12*6/C12</f>
        <v>9.3333333333333338E-2</v>
      </c>
      <c r="T12" s="13">
        <f>Q12+S12</f>
        <v>0.41333333333333333</v>
      </c>
    </row>
    <row r="13" spans="1:21">
      <c r="A13" s="17"/>
      <c r="B13" s="10">
        <v>2</v>
      </c>
      <c r="C13" s="10">
        <v>601</v>
      </c>
      <c r="D13" s="10">
        <v>13</v>
      </c>
      <c r="E13" s="10">
        <v>575</v>
      </c>
      <c r="F13" s="11">
        <f>C13/D13</f>
        <v>46.230769230769234</v>
      </c>
      <c r="G13" s="11">
        <f>E13/D13</f>
        <v>44.230769230769234</v>
      </c>
      <c r="H13" s="9">
        <f>C13/(E13/6)</f>
        <v>6.2713043478260877</v>
      </c>
      <c r="I13" s="44">
        <v>2</v>
      </c>
      <c r="J13" s="10">
        <v>2</v>
      </c>
      <c r="K13" s="10">
        <v>2</v>
      </c>
      <c r="L13" s="16">
        <v>2</v>
      </c>
      <c r="M13" s="10">
        <v>1</v>
      </c>
      <c r="N13" s="10">
        <v>2</v>
      </c>
      <c r="O13" s="14">
        <f>C13/B13</f>
        <v>300.5</v>
      </c>
      <c r="P13" s="10">
        <v>52</v>
      </c>
      <c r="Q13" s="13">
        <f>P13*4/C13</f>
        <v>0.34608985024958405</v>
      </c>
      <c r="R13" s="10">
        <v>12</v>
      </c>
      <c r="S13" s="13">
        <f>R13*6/C13</f>
        <v>0.11980033277870217</v>
      </c>
      <c r="T13" s="13">
        <f>Q13+S13</f>
        <v>0.46589018302828622</v>
      </c>
    </row>
    <row r="14" spans="1:21">
      <c r="A14" s="17"/>
      <c r="B14" s="10"/>
      <c r="C14" s="10"/>
      <c r="D14" s="10"/>
      <c r="E14" s="10"/>
      <c r="F14" s="11"/>
      <c r="G14" s="11"/>
      <c r="H14" s="9"/>
      <c r="I14" s="44"/>
      <c r="J14" s="10"/>
      <c r="K14" s="10"/>
      <c r="L14" s="16"/>
      <c r="M14" s="10"/>
      <c r="N14" s="10"/>
      <c r="O14" s="14"/>
      <c r="P14" s="10"/>
      <c r="Q14" s="13"/>
      <c r="R14" s="10"/>
      <c r="S14" s="13"/>
      <c r="T14" s="13"/>
    </row>
    <row r="15" spans="1:21">
      <c r="A15" s="17" t="s">
        <v>38</v>
      </c>
      <c r="B15" s="10">
        <v>1</v>
      </c>
      <c r="C15" s="10">
        <v>205</v>
      </c>
      <c r="D15" s="10">
        <v>8</v>
      </c>
      <c r="E15" s="10">
        <v>276</v>
      </c>
      <c r="F15" s="11">
        <f t="shared" ref="F15:F20" si="0">C15/D15</f>
        <v>25.625</v>
      </c>
      <c r="G15" s="11">
        <f t="shared" ref="G15:G20" si="1">E15/D15</f>
        <v>34.5</v>
      </c>
      <c r="H15" s="9">
        <f t="shared" ref="H15:H20" si="2">C15/(E15/6)</f>
        <v>4.4565217391304346</v>
      </c>
      <c r="I15" s="44">
        <v>0</v>
      </c>
      <c r="J15" s="10">
        <v>1</v>
      </c>
      <c r="K15" s="10">
        <v>1</v>
      </c>
      <c r="L15" s="16">
        <v>0</v>
      </c>
      <c r="M15" s="10">
        <v>0</v>
      </c>
      <c r="N15" s="10">
        <v>1</v>
      </c>
      <c r="O15" s="14">
        <f t="shared" ref="O15:O20" si="3">C15/B15</f>
        <v>205</v>
      </c>
      <c r="P15" s="10">
        <v>13</v>
      </c>
      <c r="Q15" s="13">
        <f t="shared" ref="Q15:Q20" si="4">P15*4/C15</f>
        <v>0.25365853658536586</v>
      </c>
      <c r="R15" s="10">
        <v>3</v>
      </c>
      <c r="S15" s="13">
        <f t="shared" ref="S15:S20" si="5">R15*6/C15</f>
        <v>8.7804878048780483E-2</v>
      </c>
      <c r="T15" s="13">
        <f t="shared" ref="T15:T20" si="6">Q15+S15</f>
        <v>0.34146341463414631</v>
      </c>
    </row>
    <row r="16" spans="1:21">
      <c r="A16" s="17"/>
      <c r="B16" s="10"/>
      <c r="C16" s="10"/>
      <c r="D16" s="10"/>
      <c r="E16" s="10"/>
      <c r="F16" s="11" t="e">
        <f t="shared" si="0"/>
        <v>#DIV/0!</v>
      </c>
      <c r="G16" s="11" t="e">
        <f t="shared" si="1"/>
        <v>#DIV/0!</v>
      </c>
      <c r="H16" s="9" t="e">
        <f t="shared" si="2"/>
        <v>#DIV/0!</v>
      </c>
      <c r="I16" s="44"/>
      <c r="J16" s="10"/>
      <c r="K16" s="10"/>
      <c r="L16" s="16"/>
      <c r="M16" s="10"/>
      <c r="N16" s="10"/>
      <c r="O16" s="14" t="e">
        <f t="shared" si="3"/>
        <v>#DIV/0!</v>
      </c>
      <c r="P16" s="10"/>
      <c r="Q16" s="13" t="e">
        <f t="shared" si="4"/>
        <v>#DIV/0!</v>
      </c>
      <c r="R16" s="10"/>
      <c r="S16" s="13" t="e">
        <f t="shared" si="5"/>
        <v>#DIV/0!</v>
      </c>
      <c r="T16" s="13" t="e">
        <f t="shared" si="6"/>
        <v>#DIV/0!</v>
      </c>
    </row>
    <row r="17" spans="1:20">
      <c r="A17" s="17"/>
      <c r="B17" s="10"/>
      <c r="C17" s="10"/>
      <c r="D17" s="10"/>
      <c r="E17" s="10"/>
      <c r="F17" s="11" t="e">
        <f t="shared" si="0"/>
        <v>#DIV/0!</v>
      </c>
      <c r="G17" s="11" t="e">
        <f t="shared" si="1"/>
        <v>#DIV/0!</v>
      </c>
      <c r="H17" s="9" t="e">
        <f t="shared" si="2"/>
        <v>#DIV/0!</v>
      </c>
      <c r="I17" s="44"/>
      <c r="J17" s="10"/>
      <c r="K17" s="10"/>
      <c r="L17" s="16"/>
      <c r="M17" s="10"/>
      <c r="N17" s="10"/>
      <c r="O17" s="14" t="e">
        <f t="shared" si="3"/>
        <v>#DIV/0!</v>
      </c>
      <c r="P17" s="10"/>
      <c r="Q17" s="13" t="e">
        <f t="shared" si="4"/>
        <v>#DIV/0!</v>
      </c>
      <c r="R17" s="10"/>
      <c r="S17" s="13" t="e">
        <f t="shared" si="5"/>
        <v>#DIV/0!</v>
      </c>
      <c r="T17" s="13" t="e">
        <f t="shared" si="6"/>
        <v>#DIV/0!</v>
      </c>
    </row>
    <row r="18" spans="1:20">
      <c r="A18" s="17" t="s">
        <v>35</v>
      </c>
      <c r="B18" s="10">
        <v>2</v>
      </c>
      <c r="C18" s="10">
        <v>479</v>
      </c>
      <c r="D18" s="10">
        <v>16</v>
      </c>
      <c r="E18" s="10">
        <v>534</v>
      </c>
      <c r="F18" s="11">
        <f t="shared" si="0"/>
        <v>29.9375</v>
      </c>
      <c r="G18" s="11">
        <f t="shared" si="1"/>
        <v>33.375</v>
      </c>
      <c r="H18" s="9">
        <f t="shared" si="2"/>
        <v>5.382022471910112</v>
      </c>
      <c r="I18" s="44">
        <v>1</v>
      </c>
      <c r="J18" s="10">
        <v>1</v>
      </c>
      <c r="K18" s="10">
        <v>1</v>
      </c>
      <c r="L18" s="16">
        <v>2</v>
      </c>
      <c r="M18" s="10">
        <v>1</v>
      </c>
      <c r="N18" s="10">
        <v>1</v>
      </c>
      <c r="O18" s="14">
        <f t="shared" si="3"/>
        <v>239.5</v>
      </c>
      <c r="P18" s="10">
        <v>25</v>
      </c>
      <c r="Q18" s="13">
        <f t="shared" si="4"/>
        <v>0.20876826722338204</v>
      </c>
      <c r="R18" s="10">
        <v>10</v>
      </c>
      <c r="S18" s="13">
        <f t="shared" si="5"/>
        <v>0.12526096033402923</v>
      </c>
      <c r="T18" s="13">
        <f t="shared" si="6"/>
        <v>0.33402922755741127</v>
      </c>
    </row>
    <row r="19" spans="1:20">
      <c r="A19" s="17"/>
      <c r="B19" s="10">
        <v>2</v>
      </c>
      <c r="C19" s="10">
        <v>605</v>
      </c>
      <c r="D19" s="10">
        <v>14</v>
      </c>
      <c r="E19" s="10">
        <v>599</v>
      </c>
      <c r="F19" s="11">
        <f t="shared" si="0"/>
        <v>43.214285714285715</v>
      </c>
      <c r="G19" s="11">
        <f t="shared" si="1"/>
        <v>42.785714285714285</v>
      </c>
      <c r="H19" s="9">
        <f t="shared" si="2"/>
        <v>6.0601001669449088</v>
      </c>
      <c r="I19" s="44">
        <v>2</v>
      </c>
      <c r="J19" s="16">
        <v>2</v>
      </c>
      <c r="K19" s="10">
        <v>1</v>
      </c>
      <c r="L19" s="16">
        <v>3</v>
      </c>
      <c r="M19" s="10">
        <v>0</v>
      </c>
      <c r="N19" s="10">
        <v>5</v>
      </c>
      <c r="O19" s="14">
        <f t="shared" si="3"/>
        <v>302.5</v>
      </c>
      <c r="P19" s="10">
        <v>46</v>
      </c>
      <c r="Q19" s="13">
        <f t="shared" si="4"/>
        <v>0.30413223140495865</v>
      </c>
      <c r="R19" s="10">
        <v>11</v>
      </c>
      <c r="S19" s="13">
        <f t="shared" si="5"/>
        <v>0.10909090909090909</v>
      </c>
      <c r="T19" s="13">
        <f t="shared" si="6"/>
        <v>0.41322314049586772</v>
      </c>
    </row>
    <row r="20" spans="1:20">
      <c r="A20" s="17"/>
      <c r="B20" s="10">
        <v>2</v>
      </c>
      <c r="C20" s="10">
        <v>332</v>
      </c>
      <c r="D20" s="10">
        <v>20</v>
      </c>
      <c r="E20" s="10">
        <v>506</v>
      </c>
      <c r="F20" s="11">
        <f t="shared" si="0"/>
        <v>16.600000000000001</v>
      </c>
      <c r="G20" s="11">
        <f t="shared" si="1"/>
        <v>25.3</v>
      </c>
      <c r="H20" s="9">
        <f t="shared" si="2"/>
        <v>3.9367588932806328</v>
      </c>
      <c r="I20" s="44">
        <v>0</v>
      </c>
      <c r="J20" s="10">
        <v>0</v>
      </c>
      <c r="K20" s="10">
        <v>0</v>
      </c>
      <c r="L20" s="16">
        <v>1</v>
      </c>
      <c r="M20" s="10">
        <v>0</v>
      </c>
      <c r="N20" s="10">
        <v>1</v>
      </c>
      <c r="O20" s="14">
        <f t="shared" si="3"/>
        <v>166</v>
      </c>
      <c r="P20" s="10">
        <v>38</v>
      </c>
      <c r="Q20" s="13">
        <f t="shared" si="4"/>
        <v>0.45783132530120479</v>
      </c>
      <c r="R20" s="10">
        <v>2</v>
      </c>
      <c r="S20" s="13">
        <f t="shared" si="5"/>
        <v>3.614457831325301E-2</v>
      </c>
      <c r="T20" s="13">
        <f t="shared" si="6"/>
        <v>0.49397590361445781</v>
      </c>
    </row>
    <row r="21" spans="1:20">
      <c r="A21" s="17"/>
      <c r="B21" s="10"/>
      <c r="C21" s="10"/>
      <c r="D21" s="10"/>
      <c r="E21" s="10"/>
      <c r="F21" s="11"/>
      <c r="G21" s="11"/>
      <c r="H21" s="9"/>
      <c r="I21" s="44"/>
      <c r="J21" s="10"/>
      <c r="K21" s="10"/>
      <c r="L21" s="16"/>
      <c r="M21" s="10"/>
      <c r="N21" s="10"/>
      <c r="O21" s="14"/>
      <c r="P21" s="10"/>
      <c r="Q21" s="13"/>
      <c r="R21" s="10"/>
      <c r="S21" s="13"/>
      <c r="T21" s="13"/>
    </row>
    <row r="22" spans="1:20">
      <c r="A22" s="17" t="s">
        <v>40</v>
      </c>
      <c r="B22" s="10">
        <v>2</v>
      </c>
      <c r="C22" s="10">
        <v>339</v>
      </c>
      <c r="D22" s="10">
        <v>14</v>
      </c>
      <c r="E22" s="10">
        <v>487</v>
      </c>
      <c r="F22" s="11">
        <f>C22/D22</f>
        <v>24.214285714285715</v>
      </c>
      <c r="G22" s="11">
        <f>E22/D22</f>
        <v>34.785714285714285</v>
      </c>
      <c r="H22" s="9">
        <f>C22/(E22/6)</f>
        <v>4.1765913757700206</v>
      </c>
      <c r="I22" s="44">
        <v>0</v>
      </c>
      <c r="J22" s="10">
        <v>0</v>
      </c>
      <c r="K22" s="10">
        <v>0</v>
      </c>
      <c r="L22" s="16">
        <v>1</v>
      </c>
      <c r="M22" s="10">
        <v>0</v>
      </c>
      <c r="N22" s="10">
        <v>1</v>
      </c>
      <c r="O22" s="14">
        <f>C22/B22</f>
        <v>169.5</v>
      </c>
      <c r="P22" s="10">
        <v>39</v>
      </c>
      <c r="Q22" s="13">
        <f>P22*4/C22</f>
        <v>0.46017699115044247</v>
      </c>
      <c r="R22" s="10">
        <v>0</v>
      </c>
      <c r="S22" s="13">
        <f>R22*6/C22</f>
        <v>0</v>
      </c>
      <c r="T22" s="13">
        <f>Q22+S22</f>
        <v>0.46017699115044247</v>
      </c>
    </row>
    <row r="23" spans="1:20">
      <c r="A23" s="17"/>
      <c r="B23" s="10">
        <v>2</v>
      </c>
      <c r="C23" s="10">
        <v>581</v>
      </c>
      <c r="D23" s="10">
        <v>13</v>
      </c>
      <c r="E23" s="10">
        <v>600</v>
      </c>
      <c r="F23" s="11">
        <f>C23/D23</f>
        <v>44.692307692307693</v>
      </c>
      <c r="G23" s="11">
        <f>E23/D23</f>
        <v>46.153846153846153</v>
      </c>
      <c r="H23" s="9">
        <f>C23/(E23/6)</f>
        <v>5.81</v>
      </c>
      <c r="I23" s="44">
        <v>2</v>
      </c>
      <c r="J23" s="10">
        <v>2</v>
      </c>
      <c r="K23" s="10">
        <v>1</v>
      </c>
      <c r="L23" s="16">
        <v>3</v>
      </c>
      <c r="M23" s="10">
        <v>2</v>
      </c>
      <c r="N23" s="10">
        <v>3</v>
      </c>
      <c r="O23" s="14">
        <f>C23/B23</f>
        <v>290.5</v>
      </c>
      <c r="P23" s="10">
        <v>39</v>
      </c>
      <c r="Q23" s="13">
        <f>P23*4/C23</f>
        <v>0.26850258175559383</v>
      </c>
      <c r="R23" s="10">
        <v>17</v>
      </c>
      <c r="S23" s="13">
        <f>R23*6/C23</f>
        <v>0.17555938037865748</v>
      </c>
      <c r="T23" s="13">
        <f>Q23+S23</f>
        <v>0.44406196213425131</v>
      </c>
    </row>
    <row r="24" spans="1:20">
      <c r="A24" s="17" t="s">
        <v>39</v>
      </c>
      <c r="B24" s="10">
        <v>2</v>
      </c>
      <c r="C24" s="10">
        <v>485</v>
      </c>
      <c r="D24" s="10">
        <v>14</v>
      </c>
      <c r="E24" s="10">
        <v>585</v>
      </c>
      <c r="F24" s="11">
        <f>C24/D24</f>
        <v>34.642857142857146</v>
      </c>
      <c r="G24" s="11">
        <f>E24/D24</f>
        <v>41.785714285714285</v>
      </c>
      <c r="H24" s="9">
        <f>C24/(E24/6)</f>
        <v>4.9743589743589745</v>
      </c>
      <c r="I24" s="44">
        <v>0</v>
      </c>
      <c r="J24" s="10">
        <v>2</v>
      </c>
      <c r="K24" s="10">
        <v>0</v>
      </c>
      <c r="L24" s="16">
        <v>3</v>
      </c>
      <c r="M24" s="10">
        <v>0</v>
      </c>
      <c r="N24" s="10">
        <v>4</v>
      </c>
      <c r="O24" s="14">
        <f>C24/B24</f>
        <v>242.5</v>
      </c>
      <c r="P24" s="10">
        <v>28</v>
      </c>
      <c r="Q24" s="13">
        <f>P24*4/C24</f>
        <v>0.2309278350515464</v>
      </c>
      <c r="R24" s="10">
        <v>11</v>
      </c>
      <c r="S24" s="13">
        <f>R24*6/C24</f>
        <v>0.13608247422680411</v>
      </c>
      <c r="T24" s="13">
        <f>Q24+S24</f>
        <v>0.36701030927835054</v>
      </c>
    </row>
    <row r="25" spans="1:20">
      <c r="A25" s="17"/>
      <c r="B25" s="10"/>
      <c r="C25" s="10"/>
      <c r="D25" s="10"/>
      <c r="E25" s="10"/>
      <c r="F25" s="11" t="e">
        <f>C25/D25</f>
        <v>#DIV/0!</v>
      </c>
      <c r="G25" s="11" t="e">
        <f>E25/D25</f>
        <v>#DIV/0!</v>
      </c>
      <c r="H25" s="9" t="e">
        <f>C25/(E25/6)</f>
        <v>#DIV/0!</v>
      </c>
      <c r="I25" s="44"/>
      <c r="J25" s="10"/>
      <c r="K25" s="10"/>
      <c r="L25" s="16"/>
      <c r="M25" s="10"/>
      <c r="N25" s="10"/>
      <c r="O25" s="14" t="e">
        <f>C25/B25</f>
        <v>#DIV/0!</v>
      </c>
      <c r="P25" s="10"/>
      <c r="Q25" s="13" t="e">
        <f>P25*4/C25</f>
        <v>#DIV/0!</v>
      </c>
      <c r="R25" s="10"/>
      <c r="S25" s="13" t="e">
        <f>R25*6/C25</f>
        <v>#DIV/0!</v>
      </c>
      <c r="T25" s="13" t="e">
        <f>Q25+S25</f>
        <v>#DIV/0!</v>
      </c>
    </row>
    <row r="26" spans="1:20">
      <c r="A26" s="17" t="s">
        <v>41</v>
      </c>
      <c r="B26" s="10">
        <v>2</v>
      </c>
      <c r="C26" s="10">
        <v>581</v>
      </c>
      <c r="D26" s="10">
        <v>15</v>
      </c>
      <c r="E26" s="10">
        <v>581</v>
      </c>
      <c r="F26" s="11">
        <f>C26/D26</f>
        <v>38.733333333333334</v>
      </c>
      <c r="G26" s="11">
        <f>E26/D26</f>
        <v>38.733333333333334</v>
      </c>
      <c r="H26" s="9">
        <f>C26/(E26/6)</f>
        <v>6</v>
      </c>
      <c r="I26" s="44">
        <v>2</v>
      </c>
      <c r="J26" s="10">
        <v>2</v>
      </c>
      <c r="K26" s="10">
        <v>1</v>
      </c>
      <c r="L26" s="16">
        <v>2</v>
      </c>
      <c r="M26" s="10">
        <v>1</v>
      </c>
      <c r="N26" s="10">
        <v>3</v>
      </c>
      <c r="O26" s="14">
        <f>C26/B26</f>
        <v>290.5</v>
      </c>
      <c r="P26" s="10">
        <v>54</v>
      </c>
      <c r="Q26" s="13">
        <f>P26*4/C26</f>
        <v>0.37177280550774527</v>
      </c>
      <c r="R26" s="10">
        <v>16</v>
      </c>
      <c r="S26" s="13">
        <f>R26*6/C26</f>
        <v>0.16523235800344235</v>
      </c>
      <c r="T26" s="13">
        <f>Q26+S26</f>
        <v>0.53700516351118766</v>
      </c>
    </row>
    <row r="27" spans="1:20">
      <c r="A27" s="17"/>
      <c r="B27" s="10"/>
      <c r="C27" s="10"/>
      <c r="D27" s="10"/>
      <c r="E27" s="10"/>
      <c r="F27" s="11">
        <v>44.266666666666666</v>
      </c>
      <c r="G27" s="11">
        <v>40</v>
      </c>
      <c r="H27" s="9">
        <v>6.64</v>
      </c>
      <c r="I27" s="44"/>
      <c r="J27" s="10"/>
      <c r="K27" s="10"/>
      <c r="L27" s="16"/>
      <c r="M27" s="10"/>
      <c r="N27" s="10"/>
      <c r="O27" s="14">
        <v>332</v>
      </c>
      <c r="P27" s="10"/>
      <c r="Q27" s="13">
        <v>0.27108433734939757</v>
      </c>
      <c r="R27" s="10"/>
      <c r="S27" s="13">
        <v>0.13554216867469879</v>
      </c>
      <c r="T27" s="13">
        <v>0.40662650602409633</v>
      </c>
    </row>
    <row r="28" spans="1:20">
      <c r="A28" s="17" t="s">
        <v>44</v>
      </c>
      <c r="B28" s="10"/>
      <c r="C28" s="10"/>
      <c r="D28" s="10"/>
      <c r="E28" s="10"/>
      <c r="F28" s="11" t="e">
        <f>C28/D28</f>
        <v>#DIV/0!</v>
      </c>
      <c r="G28" s="11" t="e">
        <f>E28/D28</f>
        <v>#DIV/0!</v>
      </c>
      <c r="H28" s="9" t="e">
        <f>C28/(E28/6)</f>
        <v>#DIV/0!</v>
      </c>
      <c r="I28" s="44"/>
      <c r="J28" s="10"/>
      <c r="K28" s="10"/>
      <c r="L28" s="16"/>
      <c r="M28" s="10"/>
      <c r="N28" s="10"/>
      <c r="O28" s="14" t="e">
        <f>C28/B28</f>
        <v>#DIV/0!</v>
      </c>
      <c r="P28" s="10"/>
      <c r="Q28" s="13" t="e">
        <f>P28*4/C28</f>
        <v>#DIV/0!</v>
      </c>
      <c r="R28" s="10"/>
      <c r="S28" s="13" t="e">
        <f>R28*6/C28</f>
        <v>#DIV/0!</v>
      </c>
      <c r="T28" s="13" t="e">
        <f>Q28+S28</f>
        <v>#DIV/0!</v>
      </c>
    </row>
    <row r="29" spans="1:20">
      <c r="A29" s="17"/>
      <c r="B29" s="10">
        <v>2</v>
      </c>
      <c r="C29" s="10">
        <v>527</v>
      </c>
      <c r="D29" s="10">
        <v>20</v>
      </c>
      <c r="E29" s="10">
        <v>575</v>
      </c>
      <c r="F29" s="11">
        <f>C29/D29</f>
        <v>26.35</v>
      </c>
      <c r="G29" s="11">
        <f>E29/D29</f>
        <v>28.75</v>
      </c>
      <c r="H29" s="9">
        <f>C29/(E29/6)</f>
        <v>5.4991304347826091</v>
      </c>
      <c r="I29" s="44">
        <v>2</v>
      </c>
      <c r="J29" s="10">
        <v>2</v>
      </c>
      <c r="K29" s="10">
        <v>0</v>
      </c>
      <c r="L29" s="16">
        <v>4</v>
      </c>
      <c r="M29" s="10">
        <v>2</v>
      </c>
      <c r="N29" s="10">
        <v>1</v>
      </c>
      <c r="O29" s="14">
        <f>C29/B29</f>
        <v>263.5</v>
      </c>
      <c r="P29" s="10">
        <v>53</v>
      </c>
      <c r="Q29" s="13">
        <f>P29*4/C29</f>
        <v>0.40227703984819735</v>
      </c>
      <c r="R29" s="10">
        <v>14</v>
      </c>
      <c r="S29" s="13">
        <f>R29*6/C29</f>
        <v>0.15939278937381404</v>
      </c>
      <c r="T29" s="13">
        <f>Q29+S29</f>
        <v>0.56166982922201136</v>
      </c>
    </row>
    <row r="30" spans="1:20">
      <c r="A30" s="17" t="s">
        <v>43</v>
      </c>
      <c r="B30" s="10"/>
      <c r="C30" s="10"/>
      <c r="D30" s="10"/>
      <c r="E30" s="10"/>
      <c r="F30" s="11" t="e">
        <f>C30/D30</f>
        <v>#DIV/0!</v>
      </c>
      <c r="G30" s="11" t="e">
        <f>E30/D30</f>
        <v>#DIV/0!</v>
      </c>
      <c r="H30" s="9" t="e">
        <f>C30/(E30/6)</f>
        <v>#DIV/0!</v>
      </c>
      <c r="I30" s="44"/>
      <c r="J30" s="10"/>
      <c r="K30" s="10"/>
      <c r="L30" s="16"/>
      <c r="M30" s="10"/>
      <c r="N30" s="10"/>
      <c r="O30" s="14" t="e">
        <f>C30/B30</f>
        <v>#DIV/0!</v>
      </c>
      <c r="P30" s="10"/>
      <c r="Q30" s="13" t="e">
        <f>P30*4/C30</f>
        <v>#DIV/0!</v>
      </c>
      <c r="R30" s="10"/>
      <c r="S30" s="13" t="e">
        <f>R30*6/C30</f>
        <v>#DIV/0!</v>
      </c>
      <c r="T30" s="13" t="e">
        <f>Q30+S30</f>
        <v>#DIV/0!</v>
      </c>
    </row>
    <row r="31" spans="1:20">
      <c r="A31" s="17"/>
      <c r="B31" s="10"/>
      <c r="C31" s="10"/>
      <c r="D31" s="10"/>
      <c r="E31" s="10"/>
      <c r="F31" s="11" t="e">
        <f>C31/D31</f>
        <v>#DIV/0!</v>
      </c>
      <c r="G31" s="11" t="e">
        <f>E31/D31</f>
        <v>#DIV/0!</v>
      </c>
      <c r="H31" s="9" t="e">
        <f>C31/(E31/6)</f>
        <v>#DIV/0!</v>
      </c>
      <c r="I31" s="44"/>
      <c r="J31" s="10"/>
      <c r="K31" s="10"/>
      <c r="L31" s="16"/>
      <c r="M31" s="10"/>
      <c r="N31" s="10"/>
      <c r="O31" s="14" t="e">
        <f>C31/B31</f>
        <v>#DIV/0!</v>
      </c>
      <c r="P31" s="10"/>
      <c r="Q31" s="13" t="e">
        <f>P31*4/C31</f>
        <v>#DIV/0!</v>
      </c>
      <c r="R31" s="10"/>
      <c r="S31" s="13" t="e">
        <f>R31*6/C31</f>
        <v>#DIV/0!</v>
      </c>
      <c r="T31" s="13" t="e">
        <f>Q31+S31</f>
        <v>#DIV/0!</v>
      </c>
    </row>
    <row r="32" spans="1:20">
      <c r="A32" s="17" t="s">
        <v>37</v>
      </c>
      <c r="B32" s="10">
        <v>1</v>
      </c>
      <c r="C32" s="10">
        <v>267</v>
      </c>
      <c r="D32" s="10">
        <v>9</v>
      </c>
      <c r="E32" s="10">
        <v>300</v>
      </c>
      <c r="F32" s="11">
        <f>C32/D32</f>
        <v>29.666666666666668</v>
      </c>
      <c r="G32" s="11">
        <f>E32/D32</f>
        <v>33.333333333333336</v>
      </c>
      <c r="H32" s="9">
        <f>C32/(E32/6)</f>
        <v>5.34</v>
      </c>
      <c r="I32" s="44">
        <v>1</v>
      </c>
      <c r="J32" s="10">
        <v>1</v>
      </c>
      <c r="K32" s="10">
        <v>0</v>
      </c>
      <c r="L32" s="16">
        <v>1</v>
      </c>
      <c r="M32" s="10">
        <v>0</v>
      </c>
      <c r="N32" s="10">
        <v>2</v>
      </c>
      <c r="O32" s="14">
        <f>C32/B32</f>
        <v>267</v>
      </c>
      <c r="P32" s="10">
        <v>13</v>
      </c>
      <c r="Q32" s="13">
        <f>P32*4/C32</f>
        <v>0.19475655430711611</v>
      </c>
      <c r="R32" s="10">
        <v>7</v>
      </c>
      <c r="S32" s="13">
        <f>R32*6/C32</f>
        <v>0.15730337078651685</v>
      </c>
      <c r="T32" s="13">
        <f>Q32+S32</f>
        <v>0.35205992509363293</v>
      </c>
    </row>
    <row r="33" spans="1:20">
      <c r="A33" s="17"/>
      <c r="B33" s="10"/>
      <c r="C33" s="10"/>
      <c r="D33" s="10"/>
      <c r="E33" s="10"/>
      <c r="F33" s="11"/>
      <c r="G33" s="11"/>
      <c r="H33" s="9"/>
      <c r="I33" s="44"/>
      <c r="J33" s="10"/>
      <c r="K33" s="10"/>
      <c r="L33" s="16"/>
      <c r="M33" s="10"/>
      <c r="N33" s="10"/>
      <c r="O33" s="14"/>
      <c r="P33" s="10"/>
      <c r="Q33" s="13"/>
      <c r="R33" s="10"/>
      <c r="S33" s="13"/>
      <c r="T33" s="13"/>
    </row>
    <row r="34" spans="1:20">
      <c r="A34" s="17" t="s">
        <v>36</v>
      </c>
      <c r="B34" s="10">
        <v>2</v>
      </c>
      <c r="C34" s="10">
        <v>432</v>
      </c>
      <c r="D34" s="10">
        <v>20</v>
      </c>
      <c r="E34" s="10">
        <v>477</v>
      </c>
      <c r="F34" s="11">
        <f>C34/D34</f>
        <v>21.6</v>
      </c>
      <c r="G34" s="11">
        <f>E34/D34</f>
        <v>23.85</v>
      </c>
      <c r="H34" s="9">
        <f>C34/(E34/6)</f>
        <v>5.4339622641509431</v>
      </c>
      <c r="I34" s="44">
        <v>0</v>
      </c>
      <c r="J34" s="10">
        <v>2</v>
      </c>
      <c r="K34" s="10">
        <v>0</v>
      </c>
      <c r="L34" s="10">
        <v>3</v>
      </c>
      <c r="M34" s="10">
        <v>0</v>
      </c>
      <c r="N34" s="10">
        <v>2</v>
      </c>
      <c r="O34" s="14">
        <f>C34/B34</f>
        <v>216</v>
      </c>
      <c r="P34" s="10">
        <v>39</v>
      </c>
      <c r="Q34" s="13">
        <f>P34*4/C34</f>
        <v>0.3611111111111111</v>
      </c>
      <c r="R34" s="10">
        <v>1</v>
      </c>
      <c r="S34" s="13">
        <f>R34*6/C34</f>
        <v>1.3888888888888888E-2</v>
      </c>
      <c r="T34" s="13">
        <f>Q34+S34</f>
        <v>0.375</v>
      </c>
    </row>
    <row r="35" spans="1:20">
      <c r="A35" s="17"/>
      <c r="B35" s="10">
        <v>2</v>
      </c>
      <c r="C35" s="10">
        <v>548</v>
      </c>
      <c r="D35" s="10">
        <v>11</v>
      </c>
      <c r="E35" s="10">
        <v>528</v>
      </c>
      <c r="F35" s="11">
        <f>C35/D35</f>
        <v>49.81818181818182</v>
      </c>
      <c r="G35" s="11">
        <f>E35/D35</f>
        <v>48</v>
      </c>
      <c r="H35" s="9">
        <f>C35/(E35/6)</f>
        <v>6.2272727272727275</v>
      </c>
      <c r="I35" s="44">
        <v>1</v>
      </c>
      <c r="J35" s="10">
        <v>2</v>
      </c>
      <c r="K35" s="10">
        <v>1</v>
      </c>
      <c r="L35" s="10">
        <v>4</v>
      </c>
      <c r="M35" s="23">
        <v>2</v>
      </c>
      <c r="N35" s="10">
        <v>2</v>
      </c>
      <c r="O35" s="14">
        <f>C35/B35</f>
        <v>274</v>
      </c>
      <c r="P35" s="10">
        <v>48</v>
      </c>
      <c r="Q35" s="13">
        <f>P35*4/C35</f>
        <v>0.35036496350364965</v>
      </c>
      <c r="R35" s="10">
        <v>13</v>
      </c>
      <c r="S35" s="13">
        <f>R35*6/C35</f>
        <v>0.14233576642335766</v>
      </c>
      <c r="T35" s="13">
        <f>Q35+S35</f>
        <v>0.49270072992700731</v>
      </c>
    </row>
    <row r="36" spans="1:20">
      <c r="A36" s="17"/>
      <c r="B36" s="10">
        <v>2</v>
      </c>
      <c r="C36" s="10">
        <v>593</v>
      </c>
      <c r="D36" s="10">
        <v>18</v>
      </c>
      <c r="E36" s="10">
        <v>593</v>
      </c>
      <c r="F36" s="11">
        <f>C36/D36</f>
        <v>32.944444444444443</v>
      </c>
      <c r="G36" s="11">
        <f>E36/D36</f>
        <v>32.944444444444443</v>
      </c>
      <c r="H36" s="9">
        <f>C36/(E36/6)</f>
        <v>6</v>
      </c>
      <c r="I36" s="44">
        <v>2</v>
      </c>
      <c r="J36" s="10">
        <v>2</v>
      </c>
      <c r="K36" s="10">
        <v>2</v>
      </c>
      <c r="L36" s="10">
        <v>1</v>
      </c>
      <c r="M36" s="10">
        <v>1</v>
      </c>
      <c r="N36" s="10">
        <v>4</v>
      </c>
      <c r="O36" s="14" t="e">
        <f>C37/B37</f>
        <v>#DIV/0!</v>
      </c>
      <c r="P36" s="10">
        <v>52</v>
      </c>
      <c r="Q36" s="13" t="e">
        <f>P36*4/C37</f>
        <v>#DIV/0!</v>
      </c>
      <c r="R36" s="10">
        <v>10</v>
      </c>
      <c r="S36" s="13" t="e">
        <f>R36*6/C37</f>
        <v>#DIV/0!</v>
      </c>
      <c r="T36" s="13" t="e">
        <f>Q36+S36</f>
        <v>#DIV/0!</v>
      </c>
    </row>
    <row r="37" spans="1:20">
      <c r="A37" s="17"/>
      <c r="B37" s="10"/>
      <c r="C37" s="10"/>
      <c r="D37" s="10"/>
      <c r="E37" s="10"/>
      <c r="I37" s="45"/>
    </row>
    <row r="38" spans="1:20">
      <c r="A38" s="17" t="s">
        <v>33</v>
      </c>
      <c r="B38" s="10">
        <v>2</v>
      </c>
      <c r="C38" s="10">
        <v>247</v>
      </c>
      <c r="D38" s="10">
        <v>12</v>
      </c>
      <c r="E38" s="10">
        <v>357</v>
      </c>
      <c r="F38" s="11">
        <f t="shared" ref="F38:F47" si="7">C38/D38</f>
        <v>20.583333333333332</v>
      </c>
      <c r="G38" s="11">
        <f t="shared" ref="G38:G47" si="8">E38/D38</f>
        <v>29.75</v>
      </c>
      <c r="H38" s="9">
        <f t="shared" ref="H38:H47" si="9">C38/(E38/6)</f>
        <v>4.151260504201681</v>
      </c>
      <c r="I38" s="44">
        <v>0</v>
      </c>
      <c r="J38" s="10">
        <v>0</v>
      </c>
      <c r="K38" s="10">
        <v>0</v>
      </c>
      <c r="L38" s="10">
        <v>0</v>
      </c>
      <c r="M38" s="10">
        <v>0</v>
      </c>
      <c r="N38" s="10">
        <v>2</v>
      </c>
      <c r="O38" s="14">
        <f t="shared" ref="O38:O47" si="10">C38/B38</f>
        <v>123.5</v>
      </c>
      <c r="P38" s="10">
        <v>28</v>
      </c>
      <c r="Q38" s="13">
        <f t="shared" ref="Q38:Q47" si="11">P38*4/C38</f>
        <v>0.45344129554655871</v>
      </c>
      <c r="R38" s="10">
        <v>8</v>
      </c>
      <c r="S38" s="13">
        <f t="shared" ref="S38:S47" si="12">R38*6/C38</f>
        <v>0.19433198380566802</v>
      </c>
      <c r="T38" s="13">
        <f t="shared" ref="T38:T47" si="13">Q38+S38</f>
        <v>0.64777327935222673</v>
      </c>
    </row>
    <row r="39" spans="1:20">
      <c r="A39" s="17"/>
      <c r="B39" s="10">
        <v>2</v>
      </c>
      <c r="C39" s="10">
        <v>246</v>
      </c>
      <c r="D39" s="10">
        <v>10</v>
      </c>
      <c r="E39" s="10">
        <v>306</v>
      </c>
      <c r="F39" s="11">
        <f t="shared" si="7"/>
        <v>24.6</v>
      </c>
      <c r="G39" s="11">
        <f t="shared" si="8"/>
        <v>30.6</v>
      </c>
      <c r="H39" s="9">
        <f t="shared" si="9"/>
        <v>4.8235294117647056</v>
      </c>
      <c r="I39" s="44">
        <v>0</v>
      </c>
      <c r="J39" s="10">
        <v>1</v>
      </c>
      <c r="K39" s="10">
        <v>0</v>
      </c>
      <c r="L39" s="10">
        <v>2</v>
      </c>
      <c r="M39" s="10">
        <v>0</v>
      </c>
      <c r="N39" s="10">
        <v>1</v>
      </c>
      <c r="O39" s="14">
        <f t="shared" si="10"/>
        <v>123</v>
      </c>
      <c r="P39" s="10">
        <v>23</v>
      </c>
      <c r="Q39" s="13">
        <f t="shared" si="11"/>
        <v>0.37398373983739835</v>
      </c>
      <c r="R39" s="10">
        <v>9</v>
      </c>
      <c r="S39" s="13">
        <f t="shared" si="12"/>
        <v>0.21951219512195122</v>
      </c>
      <c r="T39" s="13">
        <f t="shared" si="13"/>
        <v>0.5934959349593496</v>
      </c>
    </row>
    <row r="40" spans="1:20">
      <c r="A40" s="17"/>
      <c r="B40" s="10">
        <v>2</v>
      </c>
      <c r="C40" s="10">
        <v>567</v>
      </c>
      <c r="D40" s="10">
        <v>16</v>
      </c>
      <c r="E40" s="10">
        <v>599</v>
      </c>
      <c r="F40" s="11">
        <f t="shared" si="7"/>
        <v>35.4375</v>
      </c>
      <c r="G40" s="11">
        <f t="shared" si="8"/>
        <v>37.4375</v>
      </c>
      <c r="H40" s="9">
        <f t="shared" si="9"/>
        <v>5.6794657762938234</v>
      </c>
      <c r="I40" s="44">
        <v>2</v>
      </c>
      <c r="J40" s="10">
        <v>2</v>
      </c>
      <c r="K40" s="10">
        <v>1</v>
      </c>
      <c r="L40" s="10">
        <v>3</v>
      </c>
      <c r="M40" s="10">
        <v>2</v>
      </c>
      <c r="N40" s="10">
        <v>3</v>
      </c>
      <c r="O40" s="14">
        <f t="shared" si="10"/>
        <v>283.5</v>
      </c>
      <c r="P40" s="10">
        <v>46</v>
      </c>
      <c r="Q40" s="13">
        <f t="shared" si="11"/>
        <v>0.32451499118165783</v>
      </c>
      <c r="R40" s="10">
        <v>12</v>
      </c>
      <c r="S40" s="13">
        <f t="shared" si="12"/>
        <v>0.12698412698412698</v>
      </c>
      <c r="T40" s="13">
        <f t="shared" si="13"/>
        <v>0.45149911816578481</v>
      </c>
    </row>
    <row r="41" spans="1:20">
      <c r="A41" s="17"/>
      <c r="B41" s="10"/>
      <c r="C41" s="10"/>
      <c r="D41" s="10"/>
      <c r="E41" s="10"/>
      <c r="F41" s="11" t="e">
        <f t="shared" si="7"/>
        <v>#DIV/0!</v>
      </c>
      <c r="G41" s="11" t="e">
        <f t="shared" si="8"/>
        <v>#DIV/0!</v>
      </c>
      <c r="H41" s="9" t="e">
        <f t="shared" si="9"/>
        <v>#DIV/0!</v>
      </c>
      <c r="I41" s="44"/>
      <c r="J41" s="10"/>
      <c r="K41" s="10"/>
      <c r="L41" s="10"/>
      <c r="M41" s="10"/>
      <c r="N41" s="10"/>
      <c r="O41" s="14" t="e">
        <f t="shared" si="10"/>
        <v>#DIV/0!</v>
      </c>
      <c r="P41" s="10"/>
      <c r="Q41" s="13" t="e">
        <f t="shared" si="11"/>
        <v>#DIV/0!</v>
      </c>
      <c r="R41" s="10"/>
      <c r="S41" s="13" t="e">
        <f t="shared" si="12"/>
        <v>#DIV/0!</v>
      </c>
      <c r="T41" s="13" t="e">
        <f t="shared" si="13"/>
        <v>#DIV/0!</v>
      </c>
    </row>
    <row r="42" spans="1:20">
      <c r="A42" s="17"/>
      <c r="B42" s="10"/>
      <c r="C42" s="10"/>
      <c r="D42" s="10"/>
      <c r="E42" s="10"/>
      <c r="F42" s="11" t="e">
        <f t="shared" si="7"/>
        <v>#DIV/0!</v>
      </c>
      <c r="G42" s="11" t="e">
        <f t="shared" si="8"/>
        <v>#DIV/0!</v>
      </c>
      <c r="H42" s="9" t="e">
        <f t="shared" si="9"/>
        <v>#DIV/0!</v>
      </c>
      <c r="I42" s="44"/>
      <c r="J42" s="10"/>
      <c r="K42" s="10"/>
      <c r="L42" s="10"/>
      <c r="M42" s="10"/>
      <c r="N42" s="10"/>
      <c r="O42" s="14" t="e">
        <f t="shared" si="10"/>
        <v>#DIV/0!</v>
      </c>
      <c r="P42" s="10"/>
      <c r="Q42" s="13" t="e">
        <f t="shared" si="11"/>
        <v>#DIV/0!</v>
      </c>
      <c r="R42" s="10"/>
      <c r="S42" s="13" t="e">
        <f t="shared" si="12"/>
        <v>#DIV/0!</v>
      </c>
      <c r="T42" s="13" t="e">
        <f t="shared" si="13"/>
        <v>#DIV/0!</v>
      </c>
    </row>
    <row r="43" spans="1:20">
      <c r="B43" s="10"/>
      <c r="C43" s="10"/>
      <c r="D43" s="10"/>
      <c r="E43" s="10"/>
      <c r="F43" s="11" t="e">
        <f t="shared" si="7"/>
        <v>#DIV/0!</v>
      </c>
      <c r="G43" s="11" t="e">
        <f t="shared" si="8"/>
        <v>#DIV/0!</v>
      </c>
      <c r="H43" s="9" t="e">
        <f t="shared" si="9"/>
        <v>#DIV/0!</v>
      </c>
      <c r="I43" s="44"/>
      <c r="J43" s="10"/>
      <c r="K43" s="10"/>
      <c r="L43" s="10"/>
      <c r="M43" s="10"/>
      <c r="N43" s="10"/>
      <c r="O43" s="14" t="e">
        <f t="shared" si="10"/>
        <v>#DIV/0!</v>
      </c>
      <c r="P43" s="10"/>
      <c r="Q43" s="13" t="e">
        <f t="shared" si="11"/>
        <v>#DIV/0!</v>
      </c>
      <c r="R43" s="10"/>
      <c r="S43" s="13" t="e">
        <f t="shared" si="12"/>
        <v>#DIV/0!</v>
      </c>
      <c r="T43" s="13" t="e">
        <f t="shared" si="13"/>
        <v>#DIV/0!</v>
      </c>
    </row>
    <row r="44" spans="1:20">
      <c r="B44" s="10"/>
      <c r="C44" s="10"/>
      <c r="D44" s="10"/>
      <c r="E44" s="10"/>
      <c r="F44" s="11" t="e">
        <f t="shared" si="7"/>
        <v>#DIV/0!</v>
      </c>
      <c r="G44" s="11" t="e">
        <f t="shared" si="8"/>
        <v>#DIV/0!</v>
      </c>
      <c r="H44" s="9" t="e">
        <f t="shared" si="9"/>
        <v>#DIV/0!</v>
      </c>
      <c r="I44" s="10"/>
      <c r="J44" s="10"/>
      <c r="K44" s="10"/>
      <c r="L44" s="10"/>
      <c r="M44" s="10"/>
      <c r="N44" s="10"/>
      <c r="O44" s="14" t="e">
        <f t="shared" si="10"/>
        <v>#DIV/0!</v>
      </c>
      <c r="P44" s="10"/>
      <c r="Q44" s="13" t="e">
        <f t="shared" si="11"/>
        <v>#DIV/0!</v>
      </c>
      <c r="R44" s="10"/>
      <c r="S44" s="13" t="e">
        <f t="shared" si="12"/>
        <v>#DIV/0!</v>
      </c>
      <c r="T44" s="13" t="e">
        <f t="shared" si="13"/>
        <v>#DIV/0!</v>
      </c>
    </row>
    <row r="45" spans="1:20">
      <c r="B45" s="10"/>
      <c r="C45" s="10"/>
      <c r="D45" s="10"/>
      <c r="E45" s="10"/>
      <c r="F45" s="11" t="e">
        <f t="shared" si="7"/>
        <v>#DIV/0!</v>
      </c>
      <c r="G45" s="11" t="e">
        <f t="shared" si="8"/>
        <v>#DIV/0!</v>
      </c>
      <c r="H45" s="9" t="e">
        <f t="shared" si="9"/>
        <v>#DIV/0!</v>
      </c>
      <c r="I45" s="10"/>
      <c r="J45" s="10"/>
      <c r="K45" s="10"/>
      <c r="L45" s="10"/>
      <c r="M45" s="10"/>
      <c r="N45" s="10"/>
      <c r="O45" s="14" t="e">
        <f t="shared" si="10"/>
        <v>#DIV/0!</v>
      </c>
      <c r="P45" s="10"/>
      <c r="Q45" s="13" t="e">
        <f t="shared" si="11"/>
        <v>#DIV/0!</v>
      </c>
      <c r="R45" s="10"/>
      <c r="S45" s="13" t="e">
        <f t="shared" si="12"/>
        <v>#DIV/0!</v>
      </c>
      <c r="T45" s="13" t="e">
        <f t="shared" si="13"/>
        <v>#DIV/0!</v>
      </c>
    </row>
    <row r="46" spans="1:20">
      <c r="B46" s="10"/>
      <c r="C46" s="10"/>
      <c r="D46" s="10"/>
      <c r="E46" s="10"/>
      <c r="F46" s="11" t="e">
        <f t="shared" si="7"/>
        <v>#DIV/0!</v>
      </c>
      <c r="G46" s="11" t="e">
        <f t="shared" si="8"/>
        <v>#DIV/0!</v>
      </c>
      <c r="H46" s="9" t="e">
        <f t="shared" si="9"/>
        <v>#DIV/0!</v>
      </c>
      <c r="I46" s="10"/>
      <c r="J46" s="10"/>
      <c r="K46" s="10"/>
      <c r="L46" s="10"/>
      <c r="M46" s="10"/>
      <c r="N46" s="10"/>
      <c r="O46" s="14" t="e">
        <f t="shared" si="10"/>
        <v>#DIV/0!</v>
      </c>
      <c r="P46" s="10"/>
      <c r="Q46" s="13" t="e">
        <f t="shared" si="11"/>
        <v>#DIV/0!</v>
      </c>
      <c r="R46" s="10"/>
      <c r="S46" s="13" t="e">
        <f t="shared" si="12"/>
        <v>#DIV/0!</v>
      </c>
      <c r="T46" s="13" t="e">
        <f t="shared" si="13"/>
        <v>#DIV/0!</v>
      </c>
    </row>
    <row r="47" spans="1:20">
      <c r="B47" s="10"/>
      <c r="C47" s="10"/>
      <c r="D47" s="10"/>
      <c r="E47" s="10"/>
      <c r="F47" s="11" t="e">
        <f t="shared" si="7"/>
        <v>#DIV/0!</v>
      </c>
      <c r="G47" s="11" t="e">
        <f t="shared" si="8"/>
        <v>#DIV/0!</v>
      </c>
      <c r="H47" s="9" t="e">
        <f t="shared" si="9"/>
        <v>#DIV/0!</v>
      </c>
      <c r="I47" s="10"/>
      <c r="J47" s="10"/>
      <c r="K47" s="10"/>
      <c r="L47" s="10"/>
      <c r="M47" s="10"/>
      <c r="N47" s="10"/>
      <c r="O47" s="14" t="e">
        <f t="shared" si="10"/>
        <v>#DIV/0!</v>
      </c>
      <c r="P47" s="10"/>
      <c r="Q47" s="13" t="e">
        <f t="shared" si="11"/>
        <v>#DIV/0!</v>
      </c>
      <c r="R47" s="10"/>
      <c r="S47" s="13" t="e">
        <f t="shared" si="12"/>
        <v>#DIV/0!</v>
      </c>
      <c r="T47" s="13" t="e">
        <f t="shared" si="13"/>
        <v>#DIV/0!</v>
      </c>
    </row>
    <row r="48" spans="1:20" ht="15.5">
      <c r="A48" s="15" t="s">
        <v>19</v>
      </c>
      <c r="B48" s="18">
        <f>SUM(B3:B47)</f>
        <v>46</v>
      </c>
      <c r="C48" s="18">
        <f>SUM(C3:C47)</f>
        <v>10614</v>
      </c>
      <c r="D48" s="18">
        <f>SUM(D3:D47)</f>
        <v>349</v>
      </c>
      <c r="E48" s="18">
        <f>SUM(E3:E47)</f>
        <v>12050</v>
      </c>
      <c r="F48" s="20">
        <f t="shared" ref="F48" si="14">C48/D48</f>
        <v>30.412607449856733</v>
      </c>
      <c r="G48" s="20">
        <f t="shared" ref="G48" si="15">E48/D48</f>
        <v>34.52722063037249</v>
      </c>
      <c r="H48" s="21">
        <f t="shared" ref="H48" si="16">C48/(E48/6)</f>
        <v>5.2849792531120334</v>
      </c>
      <c r="I48" s="18">
        <f t="shared" ref="I48:N48" si="17">SUM(I3:I47)</f>
        <v>21</v>
      </c>
      <c r="J48" s="18">
        <f t="shared" si="17"/>
        <v>33</v>
      </c>
      <c r="K48" s="18">
        <f t="shared" si="17"/>
        <v>15</v>
      </c>
      <c r="L48" s="18">
        <f t="shared" si="17"/>
        <v>50</v>
      </c>
      <c r="M48" s="18">
        <f t="shared" si="17"/>
        <v>17</v>
      </c>
      <c r="N48" s="18">
        <f t="shared" si="17"/>
        <v>51</v>
      </c>
      <c r="O48" s="22">
        <f t="shared" ref="O48" si="18">C48/B48</f>
        <v>230.7391304347826</v>
      </c>
      <c r="P48" s="18">
        <f>SUM(P3:P47)</f>
        <v>893</v>
      </c>
      <c r="Q48" s="19">
        <f t="shared" ref="Q48" si="19">P48*4/C48</f>
        <v>0.3365366497079329</v>
      </c>
      <c r="R48" s="18">
        <f>SUM(R3:R47)</f>
        <v>198</v>
      </c>
      <c r="S48" s="19">
        <f t="shared" ref="S48" si="20">R48*6/C48</f>
        <v>0.11192764273600904</v>
      </c>
      <c r="T48" s="19">
        <f t="shared" ref="T48" si="21">Q48+S48</f>
        <v>0.44846429244394193</v>
      </c>
    </row>
    <row r="49" spans="2:20">
      <c r="B49" s="2" t="s">
        <v>0</v>
      </c>
      <c r="C49" s="3" t="s">
        <v>1</v>
      </c>
      <c r="D49" s="4" t="s">
        <v>2</v>
      </c>
      <c r="E49" s="3" t="s">
        <v>3</v>
      </c>
      <c r="F49" s="3" t="s">
        <v>4</v>
      </c>
      <c r="G49" s="3" t="s">
        <v>5</v>
      </c>
      <c r="H49" s="3" t="s">
        <v>6</v>
      </c>
      <c r="I49" s="5" t="s">
        <v>7</v>
      </c>
      <c r="J49" s="5" t="s">
        <v>8</v>
      </c>
      <c r="K49" s="5">
        <v>100</v>
      </c>
      <c r="L49" s="3">
        <v>50</v>
      </c>
      <c r="M49" s="3" t="s">
        <v>16</v>
      </c>
      <c r="N49" s="3" t="s">
        <v>9</v>
      </c>
      <c r="O49" s="3" t="s">
        <v>10</v>
      </c>
      <c r="P49" s="2" t="s">
        <v>11</v>
      </c>
      <c r="Q49" s="2" t="s">
        <v>12</v>
      </c>
      <c r="R49" s="2" t="s">
        <v>13</v>
      </c>
      <c r="S49" s="2" t="s">
        <v>12</v>
      </c>
      <c r="T49" s="2" t="s">
        <v>14</v>
      </c>
    </row>
    <row r="50" spans="2:2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2:20" ht="14">
      <c r="C51" s="43">
        <v>10614</v>
      </c>
      <c r="D51">
        <v>12050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0"/>
  <sheetViews>
    <sheetView workbookViewId="0">
      <selection activeCell="N28" sqref="N28"/>
    </sheetView>
  </sheetViews>
  <sheetFormatPr defaultRowHeight="13"/>
  <cols>
    <col min="1" max="1" width="12.296875" customWidth="1"/>
    <col min="2" max="2" width="7.796875" customWidth="1"/>
    <col min="3" max="3" width="8.796875" customWidth="1"/>
    <col min="4" max="5" width="9.5" bestFit="1" customWidth="1"/>
    <col min="6" max="8" width="10.19921875" bestFit="1" customWidth="1"/>
    <col min="9" max="9" width="9.5" bestFit="1" customWidth="1"/>
    <col min="10" max="11" width="8.19921875" customWidth="1"/>
    <col min="12" max="12" width="7.296875" customWidth="1"/>
    <col min="13" max="13" width="10.69921875" customWidth="1"/>
    <col min="14" max="14" width="10.796875" customWidth="1"/>
    <col min="15" max="15" width="10.19921875" bestFit="1" customWidth="1"/>
    <col min="16" max="16" width="9.5" bestFit="1" customWidth="1"/>
    <col min="17" max="17" width="11" customWidth="1"/>
    <col min="18" max="18" width="9.5" bestFit="1" customWidth="1"/>
    <col min="19" max="19" width="10.19921875" bestFit="1" customWidth="1"/>
    <col min="20" max="20" width="11.796875" customWidth="1"/>
  </cols>
  <sheetData>
    <row r="1" spans="1:21" ht="14">
      <c r="A1" s="8" t="s">
        <v>15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>
        <v>100</v>
      </c>
      <c r="L1" s="40">
        <v>50</v>
      </c>
      <c r="M1" s="40" t="s">
        <v>16</v>
      </c>
      <c r="N1" s="40" t="s">
        <v>9</v>
      </c>
      <c r="O1" s="40" t="s">
        <v>10</v>
      </c>
      <c r="P1" s="40" t="s">
        <v>11</v>
      </c>
      <c r="Q1" s="40" t="s">
        <v>12</v>
      </c>
      <c r="R1" s="40" t="s">
        <v>13</v>
      </c>
      <c r="S1" s="40" t="s">
        <v>12</v>
      </c>
      <c r="T1" s="40" t="s">
        <v>14</v>
      </c>
    </row>
    <row r="2" spans="1:21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">
      <c r="A3" s="8" t="s">
        <v>17</v>
      </c>
      <c r="B3" s="30">
        <v>2</v>
      </c>
      <c r="C3" s="30">
        <v>511</v>
      </c>
      <c r="D3" s="30">
        <v>18</v>
      </c>
      <c r="E3" s="30">
        <v>598</v>
      </c>
      <c r="F3" s="31">
        <v>28.388888888888889</v>
      </c>
      <c r="G3" s="31">
        <v>33.222222222222221</v>
      </c>
      <c r="H3" s="31">
        <v>5.127090301003344</v>
      </c>
      <c r="I3" s="30">
        <v>2</v>
      </c>
      <c r="J3" s="30">
        <v>2</v>
      </c>
      <c r="K3" s="30">
        <v>1</v>
      </c>
      <c r="L3" s="30">
        <v>2</v>
      </c>
      <c r="M3" s="30">
        <v>0</v>
      </c>
      <c r="N3" s="30">
        <v>4</v>
      </c>
      <c r="O3" s="30">
        <v>255.5</v>
      </c>
      <c r="P3" s="30">
        <v>33</v>
      </c>
      <c r="Q3" s="37">
        <v>0.2583170254403131</v>
      </c>
      <c r="R3" s="30">
        <v>6</v>
      </c>
      <c r="S3" s="37">
        <v>7.0450097847358117E-2</v>
      </c>
      <c r="T3" s="37">
        <v>0.32876712328767121</v>
      </c>
      <c r="U3" s="7"/>
    </row>
    <row r="4" spans="1:21" ht="15">
      <c r="A4" s="8"/>
      <c r="B4" s="30"/>
      <c r="C4" s="30"/>
      <c r="D4" s="30"/>
      <c r="E4" s="30"/>
      <c r="F4" s="31"/>
      <c r="G4" s="31"/>
      <c r="H4" s="31"/>
      <c r="I4" s="30"/>
      <c r="J4" s="30"/>
      <c r="K4" s="30"/>
      <c r="L4" s="30"/>
      <c r="M4" s="30"/>
      <c r="N4" s="30"/>
      <c r="O4" s="30"/>
      <c r="P4" s="30"/>
      <c r="Q4" s="37"/>
      <c r="R4" s="30"/>
      <c r="S4" s="37"/>
      <c r="T4" s="37"/>
      <c r="U4" s="7"/>
    </row>
    <row r="5" spans="1:21" ht="15">
      <c r="A5" s="8" t="s">
        <v>18</v>
      </c>
      <c r="B5" s="30">
        <v>2</v>
      </c>
      <c r="C5" s="30">
        <v>468</v>
      </c>
      <c r="D5" s="30">
        <v>15</v>
      </c>
      <c r="E5" s="30">
        <v>595</v>
      </c>
      <c r="F5" s="31">
        <v>31.2</v>
      </c>
      <c r="G5" s="31">
        <v>39.666666666666664</v>
      </c>
      <c r="H5" s="31">
        <v>4.7193277310924371</v>
      </c>
      <c r="I5" s="30">
        <v>0</v>
      </c>
      <c r="J5" s="30">
        <v>2</v>
      </c>
      <c r="K5" s="30">
        <v>0</v>
      </c>
      <c r="L5" s="30">
        <v>2</v>
      </c>
      <c r="M5" s="30">
        <v>1</v>
      </c>
      <c r="N5" s="30">
        <v>3</v>
      </c>
      <c r="O5" s="30">
        <v>234</v>
      </c>
      <c r="P5" s="30">
        <v>28</v>
      </c>
      <c r="Q5" s="37">
        <v>0.23931623931623933</v>
      </c>
      <c r="R5" s="30">
        <v>6</v>
      </c>
      <c r="S5" s="37">
        <v>7.6923076923076927E-2</v>
      </c>
      <c r="T5" s="37">
        <v>0.31623931623931623</v>
      </c>
      <c r="U5" s="7"/>
    </row>
    <row r="6" spans="1:21">
      <c r="A6" s="8"/>
      <c r="B6" s="7"/>
      <c r="C6" s="7"/>
      <c r="D6" s="7"/>
      <c r="E6" s="7"/>
      <c r="F6" s="24"/>
      <c r="G6" s="24"/>
      <c r="H6" s="24"/>
      <c r="I6" s="7"/>
      <c r="J6" s="7"/>
      <c r="K6" s="7"/>
      <c r="L6" s="7"/>
      <c r="M6" s="7"/>
      <c r="N6" s="7"/>
      <c r="O6" s="7"/>
      <c r="P6" s="7"/>
      <c r="Q6" s="38"/>
      <c r="R6" s="7"/>
      <c r="S6" s="38"/>
      <c r="T6" s="38"/>
      <c r="U6" s="7"/>
    </row>
    <row r="7" spans="1:21" ht="15.5">
      <c r="A7" s="8" t="s">
        <v>20</v>
      </c>
      <c r="B7" s="25">
        <f ca="1">SUM(B7:B7)</f>
        <v>10</v>
      </c>
      <c r="C7" s="25">
        <f ca="1">SUM(C7:C7)</f>
        <v>2710</v>
      </c>
      <c r="D7" s="25">
        <f ca="1">SUM(D7:D7)</f>
        <v>81</v>
      </c>
      <c r="E7" s="25">
        <f ca="1">SUM(E7:E7)</f>
        <v>2975</v>
      </c>
      <c r="F7" s="32">
        <f ca="1">C7/D7</f>
        <v>33.456790123456791</v>
      </c>
      <c r="G7" s="32">
        <f ca="1">E7/D7</f>
        <v>36.728395061728392</v>
      </c>
      <c r="H7" s="33">
        <f ca="1">C7/(E7/6)</f>
        <v>5.4655462184873951</v>
      </c>
      <c r="I7" s="25">
        <f t="shared" ref="I7:N7" ca="1" si="0">SUM(I7:I7)</f>
        <v>7</v>
      </c>
      <c r="J7" s="25">
        <f t="shared" ca="1" si="0"/>
        <v>10</v>
      </c>
      <c r="K7" s="25">
        <f t="shared" ca="1" si="0"/>
        <v>4</v>
      </c>
      <c r="L7" s="34">
        <f t="shared" ca="1" si="0"/>
        <v>13</v>
      </c>
      <c r="M7" s="25">
        <f t="shared" ca="1" si="0"/>
        <v>6</v>
      </c>
      <c r="N7" s="25">
        <f t="shared" ca="1" si="0"/>
        <v>14</v>
      </c>
      <c r="O7" s="35">
        <f ca="1">C7/B7</f>
        <v>271</v>
      </c>
      <c r="P7" s="25">
        <f ca="1">SUM(P7:P7)</f>
        <v>215</v>
      </c>
      <c r="Q7" s="36">
        <f ca="1">P7*4/C7</f>
        <v>0.31734317343173429</v>
      </c>
      <c r="R7" s="25">
        <f ca="1">SUM(R7:R7)</f>
        <v>29</v>
      </c>
      <c r="S7" s="36">
        <f ca="1">R7*6/C7</f>
        <v>6.4206642066420669E-2</v>
      </c>
      <c r="T7" s="36">
        <f ca="1">Q7+S7</f>
        <v>0.38154981549815498</v>
      </c>
      <c r="U7" s="7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39"/>
      <c r="R8" s="8"/>
      <c r="S8" s="39"/>
      <c r="T8" s="39"/>
      <c r="U8" s="7"/>
    </row>
    <row r="9" spans="1:21" ht="15.5">
      <c r="A9" s="8" t="s">
        <v>21</v>
      </c>
      <c r="B9" s="30">
        <f ca="1">SUM(B9:B10)</f>
        <v>4</v>
      </c>
      <c r="C9" s="30">
        <f ca="1">SUM(C9:C10)</f>
        <v>1009</v>
      </c>
      <c r="D9" s="30">
        <f ca="1">SUM(D9:D10)</f>
        <v>27</v>
      </c>
      <c r="E9" s="30">
        <f ca="1">SUM(E9:E10)</f>
        <v>1153</v>
      </c>
      <c r="F9" s="32">
        <f ca="1">C9/D9</f>
        <v>37.370370370370374</v>
      </c>
      <c r="G9" s="32">
        <f ca="1">E9/D9</f>
        <v>42.703703703703702</v>
      </c>
      <c r="H9" s="33">
        <f ca="1">C9/(E9/6)</f>
        <v>5.250650477016479</v>
      </c>
      <c r="I9" s="25">
        <f t="shared" ref="I9:N9" ca="1" si="1">SUM(I9:I10)</f>
        <v>3</v>
      </c>
      <c r="J9" s="25">
        <f t="shared" ca="1" si="1"/>
        <v>4</v>
      </c>
      <c r="K9" s="25">
        <f t="shared" ca="1" si="1"/>
        <v>0</v>
      </c>
      <c r="L9" s="34">
        <f t="shared" ca="1" si="1"/>
        <v>7</v>
      </c>
      <c r="M9" s="25">
        <f t="shared" ca="1" si="1"/>
        <v>3</v>
      </c>
      <c r="N9" s="25">
        <f t="shared" ca="1" si="1"/>
        <v>3</v>
      </c>
      <c r="O9" s="35">
        <f ca="1">C9/B9</f>
        <v>252.25</v>
      </c>
      <c r="P9" s="25">
        <f ca="1">SUM(P9:P10)</f>
        <v>87</v>
      </c>
      <c r="Q9" s="36">
        <f ca="1">P9*4/C9</f>
        <v>0.34489593657086226</v>
      </c>
      <c r="R9" s="25">
        <f ca="1">SUM(R9:R10)</f>
        <v>8</v>
      </c>
      <c r="S9" s="36">
        <f ca="1">R9*6/C9</f>
        <v>4.7571853320118929E-2</v>
      </c>
      <c r="T9" s="36">
        <f ca="1">Q9+S9</f>
        <v>0.39246778989098119</v>
      </c>
      <c r="U9" s="7"/>
    </row>
    <row r="10" spans="1:21">
      <c r="A10" s="8"/>
      <c r="B10" s="7"/>
      <c r="C10" s="7"/>
      <c r="D10" s="7"/>
      <c r="E10" s="7"/>
      <c r="F10" s="24"/>
      <c r="G10" s="24"/>
      <c r="H10" s="24"/>
      <c r="I10" s="7"/>
      <c r="J10" s="7"/>
      <c r="K10" s="7"/>
      <c r="L10" s="7"/>
      <c r="M10" s="7"/>
      <c r="N10" s="7"/>
      <c r="O10" s="7"/>
      <c r="P10" s="7"/>
      <c r="Q10" s="38"/>
      <c r="R10" s="7"/>
      <c r="S10" s="38"/>
      <c r="T10" s="38"/>
      <c r="U10" s="7"/>
    </row>
    <row r="11" spans="1:21">
      <c r="A11" s="8" t="s">
        <v>22</v>
      </c>
      <c r="U11" s="7"/>
    </row>
    <row r="12" spans="1:21">
      <c r="A12" s="8"/>
      <c r="B12" s="7"/>
      <c r="C12" s="7"/>
      <c r="D12" s="7"/>
      <c r="E12" s="7"/>
      <c r="F12" s="24"/>
      <c r="G12" s="24"/>
      <c r="H12" s="24"/>
      <c r="I12" s="7"/>
      <c r="J12" s="7"/>
      <c r="K12" s="7"/>
      <c r="L12" s="7"/>
      <c r="M12" s="7"/>
      <c r="N12" s="7"/>
      <c r="O12" s="7"/>
      <c r="P12" s="7"/>
      <c r="Q12" s="38"/>
      <c r="R12" s="7"/>
      <c r="S12" s="38"/>
      <c r="T12" s="38"/>
      <c r="U12" s="7"/>
    </row>
    <row r="13" spans="1:21" ht="15">
      <c r="A13" s="8" t="s">
        <v>26</v>
      </c>
      <c r="B13" s="30">
        <v>1</v>
      </c>
      <c r="C13" s="30">
        <v>201</v>
      </c>
      <c r="D13" s="30">
        <v>9</v>
      </c>
      <c r="E13" s="30">
        <v>270</v>
      </c>
      <c r="F13" s="31">
        <v>22.333333333333332</v>
      </c>
      <c r="G13" s="31">
        <v>30</v>
      </c>
      <c r="H13" s="31">
        <v>4.4666666666666668</v>
      </c>
      <c r="I13" s="30">
        <v>0</v>
      </c>
      <c r="J13" s="30">
        <v>1</v>
      </c>
      <c r="K13" s="30">
        <v>1</v>
      </c>
      <c r="L13" s="30">
        <v>0</v>
      </c>
      <c r="M13" s="30">
        <v>0</v>
      </c>
      <c r="N13" s="30">
        <v>1</v>
      </c>
      <c r="O13" s="30">
        <v>201</v>
      </c>
      <c r="P13" s="30">
        <v>14</v>
      </c>
      <c r="Q13" s="37">
        <v>0.27860696517412936</v>
      </c>
      <c r="R13" s="30">
        <v>5</v>
      </c>
      <c r="S13" s="37">
        <v>0.14925373134328357</v>
      </c>
      <c r="T13" s="37">
        <v>0.42786069651741293</v>
      </c>
      <c r="U13" s="7"/>
    </row>
    <row r="14" spans="1:21">
      <c r="A14" s="8"/>
      <c r="B14" s="7"/>
      <c r="C14" s="7"/>
      <c r="D14" s="7"/>
      <c r="E14" s="7"/>
      <c r="F14" s="24"/>
      <c r="G14" s="24"/>
      <c r="H14" s="24"/>
      <c r="I14" s="7"/>
      <c r="J14" s="7"/>
      <c r="K14" s="7"/>
      <c r="L14" s="7"/>
      <c r="M14" s="7"/>
      <c r="N14" s="7"/>
      <c r="O14" s="7"/>
      <c r="P14" s="7"/>
      <c r="Q14" s="38"/>
      <c r="R14" s="7"/>
      <c r="S14" s="38"/>
      <c r="T14" s="38"/>
      <c r="U14" s="7"/>
    </row>
    <row r="15" spans="1:21" ht="15.5">
      <c r="A15" s="8" t="s">
        <v>24</v>
      </c>
      <c r="B15" s="30">
        <f ca="1">SUM(B15:B16)</f>
        <v>6</v>
      </c>
      <c r="C15" s="30">
        <f ca="1">SUM(C15:C16)</f>
        <v>1517</v>
      </c>
      <c r="D15" s="30">
        <f ca="1">SUM(D15:D16)</f>
        <v>40</v>
      </c>
      <c r="E15" s="30">
        <f ca="1">SUM(E15:E16)</f>
        <v>1799</v>
      </c>
      <c r="F15" s="32">
        <f ca="1">C15/D15</f>
        <v>37.924999999999997</v>
      </c>
      <c r="G15" s="32">
        <f ca="1">E15/D15</f>
        <v>44.975000000000001</v>
      </c>
      <c r="H15" s="33">
        <f ca="1">C15/(E15/6)</f>
        <v>5.0594774874930524</v>
      </c>
      <c r="I15" s="25">
        <f t="shared" ref="I15:N15" ca="1" si="2">SUM(I15:I16)</f>
        <v>2</v>
      </c>
      <c r="J15" s="25">
        <f t="shared" ca="1" si="2"/>
        <v>6</v>
      </c>
      <c r="K15" s="25">
        <f t="shared" ca="1" si="2"/>
        <v>2</v>
      </c>
      <c r="L15" s="34">
        <f t="shared" ca="1" si="2"/>
        <v>12</v>
      </c>
      <c r="M15" s="25">
        <f t="shared" ca="1" si="2"/>
        <v>4</v>
      </c>
      <c r="N15" s="25">
        <f t="shared" ca="1" si="2"/>
        <v>6</v>
      </c>
      <c r="O15" s="35">
        <f ca="1">C15/B15</f>
        <v>252.83333333333334</v>
      </c>
      <c r="P15" s="25">
        <f ca="1">SUM(P15:P16)</f>
        <v>117</v>
      </c>
      <c r="Q15" s="36">
        <f ca="1">P15*4/C15</f>
        <v>0.30850362557679628</v>
      </c>
      <c r="R15" s="25">
        <f ca="1">SUM(R15:R16)</f>
        <v>15</v>
      </c>
      <c r="S15" s="36">
        <f ca="1">R15*6/C15</f>
        <v>5.9327620303230057E-2</v>
      </c>
      <c r="T15" s="36">
        <f ca="1">Q15+S15</f>
        <v>0.36783124588002636</v>
      </c>
      <c r="U15" s="7"/>
    </row>
    <row r="16" spans="1:21">
      <c r="A16" s="8"/>
      <c r="B16" s="7"/>
      <c r="C16" s="7"/>
      <c r="D16" s="7"/>
      <c r="E16" s="7"/>
      <c r="F16" s="24"/>
      <c r="G16" s="24"/>
      <c r="H16" s="24"/>
      <c r="I16" s="7"/>
      <c r="J16" s="7"/>
      <c r="K16" s="7"/>
      <c r="L16" s="7"/>
      <c r="M16" s="7"/>
      <c r="N16" s="7"/>
      <c r="O16" s="7"/>
      <c r="P16" s="7"/>
      <c r="Q16" s="38"/>
      <c r="R16" s="7"/>
      <c r="S16" s="38"/>
      <c r="T16" s="38"/>
      <c r="U16" s="7"/>
    </row>
    <row r="17" spans="1:21">
      <c r="A17" s="8" t="s">
        <v>25</v>
      </c>
    </row>
    <row r="18" spans="1:21">
      <c r="A18" s="8"/>
      <c r="B18" s="7"/>
      <c r="C18" s="7"/>
      <c r="D18" s="7"/>
      <c r="E18" s="7"/>
      <c r="F18" s="24"/>
      <c r="G18" s="24"/>
      <c r="H18" s="24"/>
      <c r="I18" s="7"/>
      <c r="J18" s="7"/>
      <c r="K18" s="7"/>
      <c r="L18" s="7"/>
      <c r="M18" s="7"/>
      <c r="N18" s="7"/>
      <c r="O18" s="7"/>
      <c r="P18" s="7"/>
      <c r="Q18" s="38"/>
      <c r="R18" s="7"/>
      <c r="S18" s="38"/>
      <c r="T18" s="38"/>
      <c r="U18" s="7"/>
    </row>
    <row r="19" spans="1:21" ht="15">
      <c r="A19" s="8" t="s">
        <v>27</v>
      </c>
      <c r="B19" s="30">
        <v>2</v>
      </c>
      <c r="C19" s="30">
        <v>400</v>
      </c>
      <c r="D19" s="30">
        <v>18</v>
      </c>
      <c r="E19" s="30">
        <v>545</v>
      </c>
      <c r="F19" s="31">
        <v>22.222222222222221</v>
      </c>
      <c r="G19" s="31">
        <v>30.277777777777779</v>
      </c>
      <c r="H19" s="31">
        <v>4.4036697247706424</v>
      </c>
      <c r="I19" s="30">
        <v>0</v>
      </c>
      <c r="J19" s="30">
        <v>1</v>
      </c>
      <c r="K19" s="30">
        <v>0</v>
      </c>
      <c r="L19" s="30">
        <v>1</v>
      </c>
      <c r="M19" s="30">
        <v>0</v>
      </c>
      <c r="N19" s="30">
        <v>1</v>
      </c>
      <c r="O19" s="30">
        <v>200</v>
      </c>
      <c r="P19" s="30">
        <v>34</v>
      </c>
      <c r="Q19" s="37">
        <v>0.34</v>
      </c>
      <c r="R19" s="30">
        <v>8</v>
      </c>
      <c r="S19" s="37">
        <v>0.12</v>
      </c>
      <c r="T19" s="37">
        <v>0.46</v>
      </c>
      <c r="U19" s="7"/>
    </row>
    <row r="20" spans="1:21">
      <c r="A20" s="8"/>
      <c r="B20" s="7"/>
      <c r="C20" s="7"/>
      <c r="D20" s="7"/>
      <c r="E20" s="7"/>
      <c r="F20" s="24"/>
      <c r="G20" s="24"/>
      <c r="H20" s="24"/>
      <c r="I20" s="7"/>
      <c r="J20" s="7"/>
      <c r="K20" s="7"/>
      <c r="L20" s="7"/>
      <c r="M20" s="7"/>
      <c r="N20" s="7"/>
      <c r="O20" s="7"/>
      <c r="P20" s="7"/>
      <c r="Q20" s="38"/>
      <c r="R20" s="7"/>
      <c r="S20" s="38"/>
      <c r="T20" s="38"/>
      <c r="U20" s="7"/>
    </row>
    <row r="21" spans="1:21" ht="15.5">
      <c r="A21" s="8" t="s">
        <v>28</v>
      </c>
      <c r="B21" s="25">
        <f ca="1">SUM(B21:B21)</f>
        <v>6</v>
      </c>
      <c r="C21" s="25">
        <f ca="1">SUM(C21:C21)</f>
        <v>1514</v>
      </c>
      <c r="D21" s="25">
        <f ca="1">SUM(D21:D21)</f>
        <v>50</v>
      </c>
      <c r="E21" s="25">
        <f ca="1">SUM(E21:E21)</f>
        <v>1668</v>
      </c>
      <c r="F21" s="32">
        <f ca="1">C21/D21</f>
        <v>30.28</v>
      </c>
      <c r="G21" s="32">
        <f ca="1">E21/D21</f>
        <v>33.36</v>
      </c>
      <c r="H21" s="33">
        <f ca="1">C21/(E21/6)</f>
        <v>5.4460431654676258</v>
      </c>
      <c r="I21" s="25">
        <f t="shared" ref="I21:N21" ca="1" si="3">SUM(I21:I21)</f>
        <v>4</v>
      </c>
      <c r="J21" s="25">
        <f t="shared" ca="1" si="3"/>
        <v>5</v>
      </c>
      <c r="K21" s="25">
        <f t="shared" ca="1" si="3"/>
        <v>1</v>
      </c>
      <c r="L21" s="34">
        <f t="shared" ca="1" si="3"/>
        <v>9</v>
      </c>
      <c r="M21" s="25">
        <f t="shared" ca="1" si="3"/>
        <v>3</v>
      </c>
      <c r="N21" s="25">
        <f t="shared" ca="1" si="3"/>
        <v>6</v>
      </c>
      <c r="O21" s="35">
        <f ca="1">C21/B21</f>
        <v>252.33333333333334</v>
      </c>
      <c r="P21" s="25">
        <f ca="1">SUM(P21:P21)</f>
        <v>130</v>
      </c>
      <c r="Q21" s="36">
        <f ca="1">P21*4/C21</f>
        <v>0.34346103038309117</v>
      </c>
      <c r="R21" s="25">
        <f ca="1">SUM(R21:R21)</f>
        <v>27</v>
      </c>
      <c r="S21" s="36">
        <f ca="1">R21*6/C21</f>
        <v>0.10700132100396301</v>
      </c>
      <c r="T21" s="36">
        <f ca="1">Q21+S21</f>
        <v>0.45046235138705415</v>
      </c>
      <c r="U21" s="7"/>
    </row>
    <row r="22" spans="1:2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39"/>
      <c r="R22" s="8"/>
      <c r="S22" s="39"/>
      <c r="T22" s="39"/>
      <c r="U22" s="7"/>
    </row>
    <row r="23" spans="1:21" ht="15">
      <c r="A23" s="8" t="s">
        <v>29</v>
      </c>
      <c r="B23" s="30">
        <v>2</v>
      </c>
      <c r="C23" s="30">
        <v>534</v>
      </c>
      <c r="D23" s="30">
        <v>17</v>
      </c>
      <c r="E23" s="30">
        <v>574</v>
      </c>
      <c r="F23" s="31">
        <v>31.411764705882351</v>
      </c>
      <c r="G23" s="31">
        <v>33.764705882352942</v>
      </c>
      <c r="H23" s="31">
        <v>5.5818815331010452</v>
      </c>
      <c r="I23" s="30">
        <v>1</v>
      </c>
      <c r="J23" s="30">
        <v>2</v>
      </c>
      <c r="K23" s="30">
        <v>1</v>
      </c>
      <c r="L23" s="30">
        <v>3</v>
      </c>
      <c r="M23" s="30">
        <v>1</v>
      </c>
      <c r="N23" s="30">
        <v>2</v>
      </c>
      <c r="O23" s="30">
        <v>267</v>
      </c>
      <c r="P23" s="30">
        <v>55</v>
      </c>
      <c r="Q23" s="37">
        <v>0.41198501872659177</v>
      </c>
      <c r="R23" s="30">
        <v>6</v>
      </c>
      <c r="S23" s="37">
        <v>6.741573033707865E-2</v>
      </c>
      <c r="T23" s="37">
        <v>0.47940074906367042</v>
      </c>
      <c r="U23" s="7"/>
    </row>
    <row r="24" spans="1:21" ht="15">
      <c r="A24" s="8"/>
      <c r="B24" s="30"/>
      <c r="C24" s="30"/>
      <c r="D24" s="30"/>
      <c r="E24" s="30"/>
      <c r="F24" s="31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7"/>
      <c r="R24" s="30"/>
      <c r="S24" s="37"/>
      <c r="T24" s="37"/>
      <c r="U24" s="7"/>
    </row>
    <row r="25" spans="1:21" ht="15">
      <c r="A25" s="8" t="s">
        <v>30</v>
      </c>
      <c r="B25" s="30">
        <v>2</v>
      </c>
      <c r="C25" s="30">
        <v>444</v>
      </c>
      <c r="D25" s="30">
        <v>15</v>
      </c>
      <c r="E25" s="30">
        <v>559</v>
      </c>
      <c r="F25" s="31">
        <v>29.6</v>
      </c>
      <c r="G25" s="31">
        <v>37.266666666666666</v>
      </c>
      <c r="H25" s="31">
        <v>4.7656529516994635</v>
      </c>
      <c r="I25" s="30">
        <v>0</v>
      </c>
      <c r="J25" s="30">
        <v>2</v>
      </c>
      <c r="K25" s="30">
        <v>0</v>
      </c>
      <c r="L25" s="30">
        <v>5</v>
      </c>
      <c r="M25" s="30">
        <v>0</v>
      </c>
      <c r="N25" s="30">
        <v>5</v>
      </c>
      <c r="O25" s="30">
        <v>222</v>
      </c>
      <c r="P25" s="30">
        <v>44</v>
      </c>
      <c r="Q25" s="37">
        <v>0.3963963963963964</v>
      </c>
      <c r="R25" s="30">
        <v>3</v>
      </c>
      <c r="S25" s="37">
        <v>4.0540540540540543E-2</v>
      </c>
      <c r="T25" s="37">
        <v>0.43693693693693691</v>
      </c>
      <c r="U25" s="7"/>
    </row>
    <row r="26" spans="1:21">
      <c r="A26" s="8"/>
      <c r="B26" s="7"/>
      <c r="C26" s="7"/>
      <c r="D26" s="7"/>
      <c r="E26" s="7"/>
      <c r="F26" s="24"/>
      <c r="G26" s="24"/>
      <c r="H26" s="24"/>
      <c r="I26" s="7"/>
      <c r="J26" s="7"/>
      <c r="K26" s="7"/>
      <c r="L26" s="7"/>
      <c r="M26" s="7"/>
      <c r="N26" s="7"/>
      <c r="O26" s="7"/>
      <c r="P26" s="7"/>
      <c r="Q26" s="38"/>
      <c r="R26" s="7"/>
      <c r="S26" s="38"/>
      <c r="T26" s="38"/>
      <c r="U26" s="7"/>
    </row>
    <row r="27" spans="1:21" ht="15">
      <c r="A27" t="s">
        <v>23</v>
      </c>
      <c r="B27" s="30">
        <v>8</v>
      </c>
      <c r="C27" s="30">
        <v>2162</v>
      </c>
      <c r="D27" s="30">
        <v>60</v>
      </c>
      <c r="E27" s="30">
        <v>2306</v>
      </c>
      <c r="F27" s="31">
        <v>36.033333333333331</v>
      </c>
      <c r="G27" s="31">
        <v>38.43333333333333</v>
      </c>
      <c r="H27" s="31">
        <v>5.62532523850824</v>
      </c>
      <c r="I27" s="30">
        <v>5</v>
      </c>
      <c r="J27" s="30">
        <v>7</v>
      </c>
      <c r="K27" s="30">
        <v>3</v>
      </c>
      <c r="L27" s="30">
        <v>12</v>
      </c>
      <c r="M27" s="30">
        <v>6</v>
      </c>
      <c r="N27" s="30">
        <v>6</v>
      </c>
      <c r="O27" s="30">
        <v>270.25</v>
      </c>
      <c r="P27" s="30">
        <v>168</v>
      </c>
      <c r="Q27" s="37">
        <v>0.31082331174838113</v>
      </c>
      <c r="R27" s="30">
        <v>34</v>
      </c>
      <c r="S27" s="37">
        <v>9.4357076780758553E-2</v>
      </c>
      <c r="T27" s="37">
        <v>0.40518038852913968</v>
      </c>
      <c r="U27" s="41"/>
    </row>
    <row r="28" spans="1:21">
      <c r="B28" s="7"/>
      <c r="C28" s="7"/>
      <c r="D28" s="7"/>
      <c r="E28" s="7"/>
      <c r="F28" s="24"/>
      <c r="G28" s="24"/>
      <c r="H28" s="2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">
      <c r="A29" t="s">
        <v>31</v>
      </c>
      <c r="B29" s="30">
        <f>SUM(B30:B31)</f>
        <v>0</v>
      </c>
      <c r="C29" s="30">
        <f>SUM(C30:C31)</f>
        <v>0</v>
      </c>
      <c r="D29" s="30">
        <f>SUM(D30:D31)</f>
        <v>0</v>
      </c>
      <c r="E29" s="30">
        <f>SUM(E30:E31)</f>
        <v>0</v>
      </c>
      <c r="F29" s="31"/>
      <c r="G29" s="31"/>
      <c r="H29" s="31"/>
      <c r="I29" s="30">
        <v>2</v>
      </c>
      <c r="J29" s="30">
        <v>4</v>
      </c>
      <c r="K29" s="30"/>
      <c r="L29" s="27"/>
      <c r="M29" s="26"/>
      <c r="N29" s="26"/>
      <c r="O29" s="28"/>
      <c r="P29" s="26"/>
      <c r="Q29" s="29"/>
      <c r="R29" s="26"/>
      <c r="S29" s="29"/>
      <c r="T29" s="29"/>
      <c r="U29" s="7"/>
    </row>
    <row r="30" spans="1:21" ht="15">
      <c r="B30" s="30"/>
      <c r="C30" s="30"/>
      <c r="D30" s="30"/>
      <c r="E30" s="30"/>
      <c r="F30" s="31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7"/>
      <c r="R30" s="30"/>
      <c r="S30" s="37"/>
      <c r="T30" s="37"/>
      <c r="U30" s="7"/>
    </row>
    <row r="31" spans="1:21" ht="15">
      <c r="B31" s="30"/>
      <c r="C31" s="30"/>
      <c r="D31" s="30"/>
      <c r="E31" s="30"/>
      <c r="F31" s="31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7"/>
      <c r="R31" s="30"/>
      <c r="S31" s="37"/>
      <c r="T31" s="37"/>
      <c r="U31" s="7"/>
    </row>
    <row r="32" spans="1:21" ht="15">
      <c r="L32" s="30"/>
      <c r="M32" s="30"/>
      <c r="N32" s="30"/>
      <c r="O32" s="30"/>
      <c r="P32" s="30"/>
      <c r="Q32" s="30"/>
      <c r="R32" s="30"/>
      <c r="S32" s="30"/>
      <c r="T32" s="30"/>
      <c r="U32" s="7"/>
    </row>
    <row r="33" spans="2:21">
      <c r="B33" s="7"/>
      <c r="C33" s="7"/>
      <c r="D33" s="7"/>
      <c r="E33" s="7"/>
      <c r="F33" s="24"/>
      <c r="G33" s="24"/>
      <c r="H33" s="2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>
      <c r="B34" s="7"/>
      <c r="C34" s="7"/>
      <c r="D34" s="7"/>
      <c r="E34" s="7"/>
      <c r="F34" s="24"/>
      <c r="G34" s="24"/>
      <c r="H34" s="2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>
      <c r="B35" s="7"/>
      <c r="C35" s="7"/>
      <c r="D35" s="7"/>
      <c r="E35" s="7"/>
      <c r="F35" s="24"/>
      <c r="G35" s="24"/>
      <c r="H35" s="2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>
      <c r="B36" s="7"/>
      <c r="C36" s="7"/>
      <c r="D36" s="7"/>
      <c r="E36" s="7"/>
      <c r="F36" s="24"/>
      <c r="G36" s="24"/>
      <c r="H36" s="2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>
      <c r="B37" s="7"/>
      <c r="C37" s="7"/>
      <c r="D37" s="7"/>
      <c r="E37" s="7"/>
      <c r="F37" s="24"/>
      <c r="G37" s="24"/>
      <c r="H37" s="2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>
      <c r="B38" s="7"/>
      <c r="C38" s="7"/>
      <c r="D38" s="7"/>
      <c r="E38" s="7"/>
      <c r="F38" s="24"/>
      <c r="G38" s="24"/>
      <c r="H38" s="2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>
      <c r="B39" s="7"/>
      <c r="C39" s="7"/>
      <c r="D39" s="7"/>
      <c r="E39" s="7"/>
      <c r="F39" s="24"/>
      <c r="G39" s="24"/>
      <c r="H39" s="2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2:E32"/>
  <sheetViews>
    <sheetView workbookViewId="0">
      <selection sqref="A1:T31"/>
    </sheetView>
  </sheetViews>
  <sheetFormatPr defaultRowHeight="13"/>
  <cols>
    <col min="1" max="1" width="15.19921875" customWidth="1"/>
    <col min="17" max="17" width="9.796875" bestFit="1" customWidth="1"/>
    <col min="19" max="20" width="9.796875" bestFit="1" customWidth="1"/>
  </cols>
  <sheetData>
    <row r="32" spans="2:5">
      <c r="B32">
        <f ca="1">SUM(Sheet2!B3:B26)</f>
        <v>0</v>
      </c>
      <c r="C32">
        <f ca="1">SUM(Sheet2!C3:C26)</f>
        <v>0</v>
      </c>
      <c r="D32">
        <f ca="1">SUM(Sheet2!D3:D26)</f>
        <v>0</v>
      </c>
      <c r="E32">
        <f ca="1">SUM(Sheet2!E3:E26)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2011-01-09T20:22:43Z</dcterms:created>
  <dcterms:modified xsi:type="dcterms:W3CDTF">2018-05-11T04:38:30Z</dcterms:modified>
</cp:coreProperties>
</file>