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4960" windowHeight="79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4" i="1"/>
  <c r="S20" l="1"/>
  <c r="Q20"/>
  <c r="T20" s="1"/>
  <c r="O20"/>
  <c r="H20"/>
  <c r="G20"/>
  <c r="F20"/>
  <c r="S11" l="1"/>
  <c r="Q11"/>
  <c r="O11"/>
  <c r="H11"/>
  <c r="G11"/>
  <c r="F11"/>
  <c r="T11" l="1"/>
  <c r="W15" l="1"/>
  <c r="AM15" l="1"/>
  <c r="AK15"/>
  <c r="AL15" s="1"/>
  <c r="AD15"/>
  <c r="AE15"/>
  <c r="AF15"/>
  <c r="AG15"/>
  <c r="AH15"/>
  <c r="AI15"/>
  <c r="X15"/>
  <c r="AJ15" s="1"/>
  <c r="Y15"/>
  <c r="Z15"/>
  <c r="AN3"/>
  <c r="AO3" s="1"/>
  <c r="AL3"/>
  <c r="AJ3"/>
  <c r="AC3"/>
  <c r="AB3"/>
  <c r="AA3"/>
  <c r="AA15" l="1"/>
  <c r="AC15"/>
  <c r="AN15"/>
  <c r="AO15" s="1"/>
  <c r="AB15"/>
  <c r="S40"/>
  <c r="T40" s="1"/>
  <c r="Q40"/>
  <c r="G40"/>
  <c r="H40"/>
  <c r="F40"/>
  <c r="O40"/>
  <c r="S39" l="1"/>
  <c r="T39" s="1"/>
  <c r="Q39"/>
  <c r="O39"/>
  <c r="S14"/>
  <c r="Q14"/>
  <c r="O14"/>
  <c r="H14"/>
  <c r="G14"/>
  <c r="F14"/>
  <c r="T14" l="1"/>
  <c r="T8" l="1"/>
  <c r="S8"/>
  <c r="Q8"/>
  <c r="O8"/>
  <c r="R44"/>
  <c r="P44"/>
  <c r="N44"/>
  <c r="M44"/>
  <c r="L44"/>
  <c r="K44"/>
  <c r="J44"/>
  <c r="I44"/>
  <c r="E44"/>
  <c r="D44"/>
  <c r="B44"/>
  <c r="S43"/>
  <c r="Q43"/>
  <c r="O43"/>
  <c r="H43"/>
  <c r="G43"/>
  <c r="F43"/>
  <c r="S41"/>
  <c r="Q41"/>
  <c r="O41"/>
  <c r="H41"/>
  <c r="G41"/>
  <c r="F41"/>
  <c r="H39"/>
  <c r="G39"/>
  <c r="F39"/>
  <c r="S38"/>
  <c r="Q38"/>
  <c r="O38"/>
  <c r="H38"/>
  <c r="G38"/>
  <c r="F38"/>
  <c r="S37"/>
  <c r="Q37"/>
  <c r="O37"/>
  <c r="H37"/>
  <c r="G37"/>
  <c r="F37"/>
  <c r="S35"/>
  <c r="Q35"/>
  <c r="O35"/>
  <c r="H35"/>
  <c r="G35"/>
  <c r="F35"/>
  <c r="S34"/>
  <c r="Q34"/>
  <c r="O34"/>
  <c r="H34"/>
  <c r="G34"/>
  <c r="F34"/>
  <c r="S33"/>
  <c r="Q33"/>
  <c r="O33"/>
  <c r="H33"/>
  <c r="G33"/>
  <c r="F33"/>
  <c r="S32"/>
  <c r="Q32"/>
  <c r="O32"/>
  <c r="H32"/>
  <c r="G32"/>
  <c r="F32"/>
  <c r="S31"/>
  <c r="Q31"/>
  <c r="O31"/>
  <c r="H31"/>
  <c r="G31"/>
  <c r="F31"/>
  <c r="S29"/>
  <c r="Q29"/>
  <c r="T29" s="1"/>
  <c r="O29"/>
  <c r="H29"/>
  <c r="G29"/>
  <c r="F29"/>
  <c r="S28"/>
  <c r="Q28"/>
  <c r="O28"/>
  <c r="H28"/>
  <c r="G28"/>
  <c r="F28"/>
  <c r="S26"/>
  <c r="Q26"/>
  <c r="O26"/>
  <c r="H26"/>
  <c r="G26"/>
  <c r="F26"/>
  <c r="S25"/>
  <c r="Q25"/>
  <c r="O25"/>
  <c r="H25"/>
  <c r="G25"/>
  <c r="F25"/>
  <c r="S24"/>
  <c r="Q24"/>
  <c r="T24" s="1"/>
  <c r="O24"/>
  <c r="H24"/>
  <c r="G24"/>
  <c r="F24"/>
  <c r="S22"/>
  <c r="Q22"/>
  <c r="O22"/>
  <c r="H22"/>
  <c r="G22"/>
  <c r="F22"/>
  <c r="S19"/>
  <c r="Q19"/>
  <c r="T19" s="1"/>
  <c r="O19"/>
  <c r="H19"/>
  <c r="G19"/>
  <c r="F19"/>
  <c r="S18"/>
  <c r="Q18"/>
  <c r="O18"/>
  <c r="H18"/>
  <c r="G18"/>
  <c r="F18"/>
  <c r="S17"/>
  <c r="Q17"/>
  <c r="O17"/>
  <c r="H17"/>
  <c r="G17"/>
  <c r="F17"/>
  <c r="S16"/>
  <c r="Q16"/>
  <c r="O16"/>
  <c r="H16"/>
  <c r="G16"/>
  <c r="F16"/>
  <c r="S13"/>
  <c r="Q13"/>
  <c r="O13"/>
  <c r="H13"/>
  <c r="G13"/>
  <c r="F13"/>
  <c r="S10"/>
  <c r="Q10"/>
  <c r="O10"/>
  <c r="H10"/>
  <c r="G10"/>
  <c r="F10"/>
  <c r="S9"/>
  <c r="Q9"/>
  <c r="T9" s="1"/>
  <c r="O9"/>
  <c r="H9"/>
  <c r="G9"/>
  <c r="F9"/>
  <c r="S7"/>
  <c r="Q7"/>
  <c r="O7"/>
  <c r="H7"/>
  <c r="G7"/>
  <c r="F7"/>
  <c r="S4"/>
  <c r="Q4"/>
  <c r="T4" s="1"/>
  <c r="O4"/>
  <c r="H4"/>
  <c r="G4"/>
  <c r="F4"/>
  <c r="S3"/>
  <c r="Q3"/>
  <c r="O3"/>
  <c r="H3"/>
  <c r="G3"/>
  <c r="F3"/>
  <c r="S2"/>
  <c r="Q2"/>
  <c r="O2"/>
  <c r="H2"/>
  <c r="G2"/>
  <c r="F2"/>
  <c r="T43" l="1"/>
  <c r="T18"/>
  <c r="T25"/>
  <c r="T33"/>
  <c r="T26"/>
  <c r="T41"/>
  <c r="T10"/>
  <c r="T28"/>
  <c r="T17"/>
  <c r="T31"/>
  <c r="T38"/>
  <c r="T7"/>
  <c r="Q44"/>
  <c r="T32"/>
  <c r="T34"/>
  <c r="T37"/>
  <c r="T2"/>
  <c r="T13"/>
  <c r="T16"/>
  <c r="G44"/>
  <c r="S44"/>
  <c r="T3"/>
  <c r="T22"/>
  <c r="T35"/>
  <c r="F44"/>
  <c r="H44"/>
  <c r="O44"/>
  <c r="T44" l="1"/>
</calcChain>
</file>

<file path=xl/sharedStrings.xml><?xml version="1.0" encoding="utf-8"?>
<sst xmlns="http://schemas.openxmlformats.org/spreadsheetml/2006/main" count="70" uniqueCount="34">
  <si>
    <t>Uni Oval Dunedin</t>
  </si>
  <si>
    <t>Seddon Park</t>
  </si>
  <si>
    <t>Mt Maunganui</t>
  </si>
  <si>
    <t xml:space="preserve">Basin Reserve   </t>
  </si>
  <si>
    <t>Total</t>
  </si>
  <si>
    <t>Ins</t>
  </si>
  <si>
    <t>Runs</t>
  </si>
  <si>
    <t xml:space="preserve">Wkts </t>
  </si>
  <si>
    <t xml:space="preserve">Balls </t>
  </si>
  <si>
    <t>R/W</t>
  </si>
  <si>
    <t>S/R</t>
  </si>
  <si>
    <t>R/O</t>
  </si>
  <si>
    <t>250+</t>
  </si>
  <si>
    <t>200+</t>
  </si>
  <si>
    <t>100 part</t>
  </si>
  <si>
    <t>50 part f</t>
  </si>
  <si>
    <t>r/inns</t>
  </si>
  <si>
    <t>Fours</t>
  </si>
  <si>
    <t>% of runs</t>
  </si>
  <si>
    <t>Sixes</t>
  </si>
  <si>
    <t>Total%</t>
  </si>
  <si>
    <t>Saxton Oval</t>
  </si>
  <si>
    <t>Hagley Oval</t>
  </si>
  <si>
    <t xml:space="preserve">Invercargill  </t>
  </si>
  <si>
    <t>Eden Park 2</t>
  </si>
  <si>
    <t>New Plymouth</t>
  </si>
  <si>
    <t>saxton</t>
  </si>
  <si>
    <t>uni Otago</t>
  </si>
  <si>
    <t>seddon</t>
  </si>
  <si>
    <t>mt maun</t>
  </si>
  <si>
    <t>invercar</t>
  </si>
  <si>
    <t>basin</t>
  </si>
  <si>
    <t>hagley</t>
  </si>
  <si>
    <t>eden</t>
  </si>
</sst>
</file>

<file path=xl/styles.xml><?xml version="1.0" encoding="utf-8"?>
<styleSheet xmlns="http://schemas.openxmlformats.org/spreadsheetml/2006/main">
  <fonts count="14">
    <font>
      <sz val="10"/>
      <color theme="1"/>
      <name val="Times New Roman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2"/>
    </font>
    <font>
      <b/>
      <sz val="11"/>
      <color theme="1"/>
      <name val="Times New Roman"/>
      <family val="1"/>
    </font>
    <font>
      <b/>
      <sz val="12"/>
      <name val="Arial"/>
      <family val="2"/>
    </font>
    <font>
      <sz val="11"/>
      <color theme="1"/>
      <name val="Times New Roman"/>
      <family val="2"/>
    </font>
    <font>
      <b/>
      <sz val="11"/>
      <color rgb="FFFF0000"/>
      <name val="Times New Roman"/>
      <family val="1"/>
    </font>
    <font>
      <b/>
      <sz val="11"/>
      <color rgb="FFFF0000"/>
      <name val="Times New Roman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2" borderId="1" xfId="0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10" fontId="7" fillId="2" borderId="1" xfId="0" applyNumberFormat="1" applyFont="1" applyFill="1" applyBorder="1" applyAlignment="1">
      <alignment horizontal="center"/>
    </xf>
    <xf numFmtId="2" fontId="9" fillId="2" borderId="1" xfId="0" applyNumberFormat="1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0" fillId="0" borderId="0" xfId="0" applyFont="1"/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2" fontId="12" fillId="0" borderId="0" xfId="0" applyNumberFormat="1" applyFont="1" applyAlignment="1">
      <alignment horizontal="center"/>
    </xf>
    <xf numFmtId="2" fontId="13" fillId="0" borderId="0" xfId="0" applyNumberFormat="1" applyFont="1" applyFill="1" applyAlignment="1">
      <alignment horizontal="center"/>
    </xf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10" fontId="12" fillId="0" borderId="0" xfId="0" applyNumberFormat="1" applyFont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" fontId="5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46"/>
  <sheetViews>
    <sheetView tabSelected="1" workbookViewId="0">
      <selection activeCell="I21" sqref="I21"/>
    </sheetView>
  </sheetViews>
  <sheetFormatPr defaultRowHeight="13"/>
  <cols>
    <col min="1" max="1" width="14.5" customWidth="1"/>
    <col min="17" max="17" width="10.19921875" customWidth="1"/>
    <col min="19" max="19" width="10.296875" customWidth="1"/>
    <col min="20" max="20" width="10.69921875" customWidth="1"/>
    <col min="23" max="23" width="5.69921875" customWidth="1"/>
    <col min="24" max="24" width="7.69921875" customWidth="1"/>
    <col min="25" max="25" width="5.796875" customWidth="1"/>
    <col min="30" max="30" width="5.5" customWidth="1"/>
    <col min="31" max="31" width="6.19921875" customWidth="1"/>
    <col min="32" max="32" width="5.5" customWidth="1"/>
    <col min="33" max="33" width="4.796875" customWidth="1"/>
    <col min="34" max="34" width="8.296875" customWidth="1"/>
    <col min="36" max="36" width="6.796875" customWidth="1"/>
    <col min="37" max="37" width="7" customWidth="1"/>
    <col min="38" max="38" width="9.69921875" bestFit="1" customWidth="1"/>
    <col min="39" max="39" width="6.19921875" customWidth="1"/>
    <col min="40" max="40" width="9.69921875" bestFit="1" customWidth="1"/>
    <col min="41" max="41" width="9.296875" customWidth="1"/>
  </cols>
  <sheetData>
    <row r="1" spans="1:41">
      <c r="A1" s="1"/>
      <c r="B1" s="2" t="s">
        <v>5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5" t="s">
        <v>12</v>
      </c>
      <c r="J1" s="5" t="s">
        <v>13</v>
      </c>
      <c r="K1" s="5">
        <v>100</v>
      </c>
      <c r="L1" s="3">
        <v>50</v>
      </c>
      <c r="M1" s="3" t="s">
        <v>14</v>
      </c>
      <c r="N1" s="3" t="s">
        <v>15</v>
      </c>
      <c r="O1" s="3" t="s">
        <v>16</v>
      </c>
      <c r="P1" s="2" t="s">
        <v>17</v>
      </c>
      <c r="Q1" s="2" t="s">
        <v>18</v>
      </c>
      <c r="R1" s="2" t="s">
        <v>19</v>
      </c>
      <c r="S1" s="2" t="s">
        <v>18</v>
      </c>
      <c r="T1" s="2" t="s">
        <v>20</v>
      </c>
    </row>
    <row r="2" spans="1:41">
      <c r="A2" s="6" t="s">
        <v>25</v>
      </c>
      <c r="B2" s="10">
        <v>2</v>
      </c>
      <c r="C2" s="10">
        <v>570</v>
      </c>
      <c r="D2" s="10">
        <v>16</v>
      </c>
      <c r="E2" s="10">
        <v>589</v>
      </c>
      <c r="F2" s="21">
        <f>C2/D2</f>
        <v>35.625</v>
      </c>
      <c r="G2" s="21">
        <f>E2/D2</f>
        <v>36.8125</v>
      </c>
      <c r="H2" s="9">
        <f>C2/(E2/6)</f>
        <v>5.8064516129032251</v>
      </c>
      <c r="I2" s="10">
        <v>2</v>
      </c>
      <c r="J2" s="10">
        <v>2</v>
      </c>
      <c r="K2" s="10">
        <v>0</v>
      </c>
      <c r="L2" s="10">
        <v>4</v>
      </c>
      <c r="M2" s="10">
        <v>1</v>
      </c>
      <c r="N2" s="10">
        <v>3</v>
      </c>
      <c r="O2" s="22">
        <f>C2/B2</f>
        <v>285</v>
      </c>
      <c r="P2" s="10">
        <v>61</v>
      </c>
      <c r="Q2" s="23">
        <f>P2*4/C2</f>
        <v>0.42807017543859649</v>
      </c>
      <c r="R2" s="10">
        <v>11</v>
      </c>
      <c r="S2" s="23">
        <f>R2*6/C2</f>
        <v>0.11578947368421053</v>
      </c>
      <c r="T2" s="23">
        <f>Q2+S2</f>
        <v>0.54385964912280704</v>
      </c>
      <c r="V2" s="1"/>
      <c r="W2" s="2" t="s">
        <v>5</v>
      </c>
      <c r="X2" s="3" t="s">
        <v>6</v>
      </c>
      <c r="Y2" s="4" t="s">
        <v>7</v>
      </c>
      <c r="Z2" s="3" t="s">
        <v>8</v>
      </c>
      <c r="AA2" s="3" t="s">
        <v>9</v>
      </c>
      <c r="AB2" s="3" t="s">
        <v>10</v>
      </c>
      <c r="AC2" s="3" t="s">
        <v>11</v>
      </c>
      <c r="AD2" s="5" t="s">
        <v>12</v>
      </c>
      <c r="AE2" s="5" t="s">
        <v>13</v>
      </c>
      <c r="AF2" s="5">
        <v>100</v>
      </c>
      <c r="AG2" s="3">
        <v>50</v>
      </c>
      <c r="AH2" s="3" t="s">
        <v>14</v>
      </c>
      <c r="AI2" s="3" t="s">
        <v>15</v>
      </c>
      <c r="AJ2" s="3" t="s">
        <v>16</v>
      </c>
      <c r="AK2" s="2" t="s">
        <v>17</v>
      </c>
      <c r="AL2" s="2" t="s">
        <v>18</v>
      </c>
      <c r="AM2" s="2" t="s">
        <v>19</v>
      </c>
      <c r="AN2" s="2" t="s">
        <v>18</v>
      </c>
      <c r="AO2" s="2" t="s">
        <v>20</v>
      </c>
    </row>
    <row r="3" spans="1:41">
      <c r="A3" s="6"/>
      <c r="B3" s="10"/>
      <c r="C3" s="10"/>
      <c r="D3" s="10"/>
      <c r="E3" s="10"/>
      <c r="F3" s="21" t="e">
        <f>C3/D3</f>
        <v>#DIV/0!</v>
      </c>
      <c r="G3" s="21" t="e">
        <f>E3/D3</f>
        <v>#DIV/0!</v>
      </c>
      <c r="H3" s="9" t="e">
        <f>C3/(E3/6)</f>
        <v>#DIV/0!</v>
      </c>
      <c r="I3" s="37"/>
      <c r="J3" s="10"/>
      <c r="K3" s="10"/>
      <c r="L3" s="10"/>
      <c r="M3" s="10"/>
      <c r="N3" s="10"/>
      <c r="O3" s="22" t="e">
        <f>C3/B3</f>
        <v>#DIV/0!</v>
      </c>
      <c r="P3" s="10"/>
      <c r="Q3" s="23" t="e">
        <f>P3*4/C3</f>
        <v>#DIV/0!</v>
      </c>
      <c r="R3" s="10"/>
      <c r="S3" s="23" t="e">
        <f>R3*6/C3</f>
        <v>#DIV/0!</v>
      </c>
      <c r="T3" s="23" t="e">
        <f>Q3+S3</f>
        <v>#DIV/0!</v>
      </c>
      <c r="V3" s="6" t="s">
        <v>25</v>
      </c>
      <c r="W3" s="10">
        <v>2</v>
      </c>
      <c r="X3" s="10">
        <v>570</v>
      </c>
      <c r="Y3" s="10">
        <v>16</v>
      </c>
      <c r="Z3" s="10">
        <v>589</v>
      </c>
      <c r="AA3" s="21">
        <f>X3/Y3</f>
        <v>35.625</v>
      </c>
      <c r="AB3" s="21">
        <f>Z3/Y3</f>
        <v>36.8125</v>
      </c>
      <c r="AC3" s="9">
        <f>X3/(Z3/6)</f>
        <v>5.8064516129032251</v>
      </c>
      <c r="AD3" s="10">
        <v>2</v>
      </c>
      <c r="AE3" s="10">
        <v>2</v>
      </c>
      <c r="AF3" s="10">
        <v>0</v>
      </c>
      <c r="AG3" s="10">
        <v>4</v>
      </c>
      <c r="AH3" s="10">
        <v>1</v>
      </c>
      <c r="AI3" s="10">
        <v>3</v>
      </c>
      <c r="AJ3" s="22">
        <f>X3/W3</f>
        <v>285</v>
      </c>
      <c r="AK3" s="10">
        <v>61</v>
      </c>
      <c r="AL3" s="23">
        <f>AK3*4/X3</f>
        <v>0.42807017543859649</v>
      </c>
      <c r="AM3" s="10">
        <v>11</v>
      </c>
      <c r="AN3" s="23">
        <f>AM3*6/X3</f>
        <v>0.11578947368421053</v>
      </c>
      <c r="AO3" s="23">
        <f>AL3+AN3</f>
        <v>0.54385964912280704</v>
      </c>
    </row>
    <row r="4" spans="1:41">
      <c r="A4" s="6"/>
      <c r="B4" s="10"/>
      <c r="C4" s="10"/>
      <c r="D4" s="10"/>
      <c r="E4" s="10"/>
      <c r="F4" s="21" t="e">
        <f>C4/D4</f>
        <v>#DIV/0!</v>
      </c>
      <c r="G4" s="21" t="e">
        <f>E4/D4</f>
        <v>#DIV/0!</v>
      </c>
      <c r="H4" s="9" t="e">
        <f>C4/(E4/6)</f>
        <v>#DIV/0!</v>
      </c>
      <c r="I4" s="37"/>
      <c r="J4" s="10"/>
      <c r="K4" s="10"/>
      <c r="L4" s="10"/>
      <c r="M4" s="10"/>
      <c r="N4" s="10"/>
      <c r="O4" s="22" t="e">
        <f>C4/B4</f>
        <v>#DIV/0!</v>
      </c>
      <c r="P4" s="10"/>
      <c r="Q4" s="23" t="e">
        <f>P4*4/C4</f>
        <v>#DIV/0!</v>
      </c>
      <c r="R4" s="10"/>
      <c r="S4" s="23" t="e">
        <f>R4*6/C4</f>
        <v>#DIV/0!</v>
      </c>
      <c r="T4" s="23" t="e">
        <f>Q4+S4</f>
        <v>#DIV/0!</v>
      </c>
      <c r="V4" t="s">
        <v>26</v>
      </c>
      <c r="W4" s="10">
        <v>4</v>
      </c>
      <c r="X4" s="10">
        <v>1053</v>
      </c>
      <c r="Y4" s="10">
        <v>31</v>
      </c>
      <c r="Z4" s="10">
        <v>1083</v>
      </c>
      <c r="AA4" s="21">
        <v>33.967741935483872</v>
      </c>
      <c r="AB4" s="21">
        <v>34.935483870967744</v>
      </c>
      <c r="AC4" s="21">
        <v>5.8337950138504153</v>
      </c>
      <c r="AD4" s="10">
        <v>2</v>
      </c>
      <c r="AE4" s="10">
        <v>4</v>
      </c>
      <c r="AF4" s="10">
        <v>1</v>
      </c>
      <c r="AG4" s="10">
        <v>7</v>
      </c>
      <c r="AH4" s="10">
        <v>3</v>
      </c>
      <c r="AI4" s="10">
        <v>4</v>
      </c>
      <c r="AJ4" s="22">
        <v>263.25</v>
      </c>
      <c r="AK4" s="10">
        <v>89</v>
      </c>
      <c r="AL4" s="23">
        <v>0.33808167141500473</v>
      </c>
      <c r="AM4" s="10">
        <v>22</v>
      </c>
      <c r="AN4" s="23">
        <v>0.12535612535612536</v>
      </c>
      <c r="AO4" s="23">
        <v>0.46343779677113006</v>
      </c>
    </row>
    <row r="5" spans="1:41">
      <c r="A5" s="6"/>
      <c r="B5" s="10"/>
      <c r="C5" s="10"/>
      <c r="D5" s="10"/>
      <c r="E5" s="10"/>
      <c r="F5" s="21"/>
      <c r="G5" s="21"/>
      <c r="H5" s="9"/>
      <c r="I5" s="37"/>
      <c r="J5" s="10"/>
      <c r="K5" s="10"/>
      <c r="L5" s="10"/>
      <c r="M5" s="10"/>
      <c r="N5" s="10"/>
      <c r="O5" s="22"/>
      <c r="P5" s="10"/>
      <c r="Q5" s="23"/>
      <c r="R5" s="10"/>
      <c r="S5" s="23"/>
      <c r="T5" s="23"/>
      <c r="V5" t="s">
        <v>27</v>
      </c>
      <c r="W5" s="10">
        <v>2</v>
      </c>
      <c r="X5" s="10">
        <v>443</v>
      </c>
      <c r="Y5" s="10">
        <v>14</v>
      </c>
      <c r="Z5" s="10">
        <v>569</v>
      </c>
      <c r="AA5" s="21">
        <v>31.642857142857142</v>
      </c>
      <c r="AB5" s="21">
        <v>40.642857142857146</v>
      </c>
      <c r="AC5" s="9">
        <v>4.6713532513181022</v>
      </c>
      <c r="AD5" s="10">
        <v>0</v>
      </c>
      <c r="AE5" s="10">
        <v>2</v>
      </c>
      <c r="AF5" s="10">
        <v>0</v>
      </c>
      <c r="AG5" s="10">
        <v>3</v>
      </c>
      <c r="AH5" s="10">
        <v>1</v>
      </c>
      <c r="AI5" s="10">
        <v>2</v>
      </c>
      <c r="AJ5" s="22">
        <v>221.5</v>
      </c>
      <c r="AK5" s="10">
        <v>44</v>
      </c>
      <c r="AL5" s="23">
        <v>0.39729119638826182</v>
      </c>
      <c r="AM5" s="10">
        <v>8</v>
      </c>
      <c r="AN5" s="23">
        <v>0.10835214446952596</v>
      </c>
      <c r="AO5" s="23">
        <v>0.50564334085778784</v>
      </c>
    </row>
    <row r="6" spans="1:41">
      <c r="A6" s="6"/>
      <c r="B6" s="6"/>
      <c r="C6" s="6"/>
      <c r="D6" s="6"/>
      <c r="E6" s="6"/>
      <c r="F6" s="21"/>
      <c r="G6" s="21"/>
      <c r="H6" s="9"/>
      <c r="I6" s="38"/>
      <c r="J6" s="6"/>
      <c r="K6" s="6"/>
      <c r="L6" s="6"/>
      <c r="M6" s="6"/>
      <c r="N6" s="6"/>
      <c r="O6" s="22"/>
      <c r="P6" s="6"/>
      <c r="Q6" s="23"/>
      <c r="R6" s="10"/>
      <c r="S6" s="23"/>
      <c r="T6" s="23"/>
      <c r="V6" t="s">
        <v>28</v>
      </c>
      <c r="W6" s="10">
        <v>6</v>
      </c>
      <c r="X6" s="10">
        <v>1899</v>
      </c>
      <c r="Y6" s="10">
        <v>52</v>
      </c>
      <c r="Z6" s="10">
        <v>1742</v>
      </c>
      <c r="AA6" s="21">
        <v>36.519230769230766</v>
      </c>
      <c r="AB6" s="21">
        <v>33.5</v>
      </c>
      <c r="AC6" s="21">
        <v>6.5407577497129736</v>
      </c>
      <c r="AD6" s="10">
        <v>5</v>
      </c>
      <c r="AE6" s="10">
        <v>5</v>
      </c>
      <c r="AF6" s="10">
        <v>4</v>
      </c>
      <c r="AG6" s="10">
        <v>8</v>
      </c>
      <c r="AH6" s="10">
        <v>4</v>
      </c>
      <c r="AI6" s="10">
        <v>8</v>
      </c>
      <c r="AJ6" s="22">
        <v>316.5</v>
      </c>
      <c r="AK6" s="10">
        <v>180</v>
      </c>
      <c r="AL6" s="23">
        <v>0.37914691943127959</v>
      </c>
      <c r="AM6" s="10">
        <v>52</v>
      </c>
      <c r="AN6" s="23">
        <v>0.16429699842022116</v>
      </c>
      <c r="AO6" s="23">
        <v>0.5434439178515007</v>
      </c>
    </row>
    <row r="7" spans="1:41">
      <c r="A7" s="6" t="s">
        <v>22</v>
      </c>
      <c r="B7" s="10">
        <v>2</v>
      </c>
      <c r="C7" s="10">
        <v>539</v>
      </c>
      <c r="D7" s="10">
        <v>14</v>
      </c>
      <c r="E7" s="10">
        <v>588</v>
      </c>
      <c r="F7" s="21">
        <f>C7/D7</f>
        <v>38.5</v>
      </c>
      <c r="G7" s="21">
        <f>E7/D7</f>
        <v>42</v>
      </c>
      <c r="H7" s="9">
        <f>C7/(E7/6)</f>
        <v>5.5</v>
      </c>
      <c r="I7" s="37">
        <v>2</v>
      </c>
      <c r="J7" s="10">
        <v>2</v>
      </c>
      <c r="K7" s="10">
        <v>1</v>
      </c>
      <c r="L7" s="10">
        <v>3</v>
      </c>
      <c r="M7" s="10">
        <v>2</v>
      </c>
      <c r="N7" s="10">
        <v>1</v>
      </c>
      <c r="O7" s="22">
        <f t="shared" ref="O7:O14" si="0">C7/B7</f>
        <v>269.5</v>
      </c>
      <c r="P7" s="10">
        <v>58</v>
      </c>
      <c r="Q7" s="23">
        <f t="shared" ref="Q7:Q14" si="1">P7*4/C7</f>
        <v>0.43042671614100186</v>
      </c>
      <c r="R7" s="10">
        <v>5</v>
      </c>
      <c r="S7" s="23">
        <f t="shared" ref="S7:S14" si="2">R7*6/C7</f>
        <v>5.5658627087198514E-2</v>
      </c>
      <c r="T7" s="23">
        <f t="shared" ref="T7:T14" si="3">Q7+S7</f>
        <v>0.48608534322820041</v>
      </c>
      <c r="V7" t="s">
        <v>29</v>
      </c>
      <c r="W7" s="10">
        <v>4</v>
      </c>
      <c r="X7" s="10">
        <v>1126</v>
      </c>
      <c r="Y7" s="10">
        <v>33</v>
      </c>
      <c r="Z7" s="10">
        <v>1099</v>
      </c>
      <c r="AA7" s="21">
        <v>34.121212121212125</v>
      </c>
      <c r="AB7" s="21">
        <v>33.303030303030305</v>
      </c>
      <c r="AC7" s="9">
        <v>6.1474067333939946</v>
      </c>
      <c r="AD7" s="10">
        <v>3</v>
      </c>
      <c r="AE7" s="10">
        <v>4</v>
      </c>
      <c r="AF7" s="10">
        <v>2</v>
      </c>
      <c r="AG7" s="10">
        <v>4</v>
      </c>
      <c r="AH7" s="10">
        <v>1</v>
      </c>
      <c r="AI7" s="10">
        <v>6</v>
      </c>
      <c r="AJ7" s="22">
        <v>281.5</v>
      </c>
      <c r="AK7" s="10">
        <v>92</v>
      </c>
      <c r="AL7" s="23">
        <v>0.32682060390763767</v>
      </c>
      <c r="AM7" s="10">
        <v>26</v>
      </c>
      <c r="AN7" s="23">
        <v>0.13854351687388988</v>
      </c>
      <c r="AO7" s="23">
        <v>0.46536412078152756</v>
      </c>
    </row>
    <row r="8" spans="1:41">
      <c r="A8" s="6"/>
      <c r="B8" s="10">
        <v>2</v>
      </c>
      <c r="C8" s="10">
        <v>460</v>
      </c>
      <c r="D8" s="10">
        <v>17</v>
      </c>
      <c r="E8" s="10">
        <v>533</v>
      </c>
      <c r="F8" s="21"/>
      <c r="G8" s="21"/>
      <c r="H8" s="9"/>
      <c r="I8" s="37">
        <v>1</v>
      </c>
      <c r="J8" s="10">
        <v>1</v>
      </c>
      <c r="K8" s="10">
        <v>0</v>
      </c>
      <c r="L8" s="10">
        <v>3</v>
      </c>
      <c r="M8" s="10">
        <v>1</v>
      </c>
      <c r="N8" s="10">
        <v>1</v>
      </c>
      <c r="O8" s="22">
        <f t="shared" si="0"/>
        <v>230</v>
      </c>
      <c r="P8" s="36">
        <v>50</v>
      </c>
      <c r="Q8" s="23">
        <f t="shared" si="1"/>
        <v>0.43478260869565216</v>
      </c>
      <c r="R8" s="10">
        <v>5</v>
      </c>
      <c r="S8" s="23">
        <f t="shared" si="2"/>
        <v>6.5217391304347824E-2</v>
      </c>
      <c r="T8" s="23">
        <f t="shared" si="3"/>
        <v>0.5</v>
      </c>
      <c r="V8" t="s">
        <v>30</v>
      </c>
      <c r="W8" s="10">
        <v>2</v>
      </c>
      <c r="X8" s="10">
        <v>456</v>
      </c>
      <c r="Y8" s="10">
        <v>17</v>
      </c>
      <c r="Z8" s="10">
        <v>576</v>
      </c>
      <c r="AA8" s="21">
        <v>26.823529411764707</v>
      </c>
      <c r="AB8" s="21">
        <v>33.882352941176471</v>
      </c>
      <c r="AC8" s="21">
        <v>4.75</v>
      </c>
      <c r="AD8" s="10">
        <v>0</v>
      </c>
      <c r="AE8" s="10">
        <v>2</v>
      </c>
      <c r="AF8" s="10">
        <v>0</v>
      </c>
      <c r="AG8" s="10">
        <v>2</v>
      </c>
      <c r="AH8" s="10">
        <v>0</v>
      </c>
      <c r="AI8" s="10">
        <v>4</v>
      </c>
      <c r="AJ8" s="22">
        <v>228</v>
      </c>
      <c r="AK8" s="10">
        <v>49</v>
      </c>
      <c r="AL8" s="23">
        <v>0.42982456140350878</v>
      </c>
      <c r="AM8" s="10">
        <v>3</v>
      </c>
      <c r="AN8" s="23">
        <v>3.9473684210526314E-2</v>
      </c>
      <c r="AO8" s="23">
        <v>0.4692982456140351</v>
      </c>
    </row>
    <row r="9" spans="1:41">
      <c r="A9" s="6"/>
      <c r="B9" s="10">
        <v>2</v>
      </c>
      <c r="C9" s="10">
        <v>290</v>
      </c>
      <c r="D9" s="10">
        <v>13</v>
      </c>
      <c r="E9" s="10">
        <v>358</v>
      </c>
      <c r="F9" s="21">
        <f>C9/D9</f>
        <v>22.307692307692307</v>
      </c>
      <c r="G9" s="21">
        <f>E9/D9</f>
        <v>27.53846153846154</v>
      </c>
      <c r="H9" s="9">
        <f>C9/(E9/6)</f>
        <v>4.8603351955307268</v>
      </c>
      <c r="I9" s="39">
        <v>0</v>
      </c>
      <c r="J9" s="13">
        <v>0</v>
      </c>
      <c r="K9" s="13">
        <v>0</v>
      </c>
      <c r="L9" s="10">
        <v>0</v>
      </c>
      <c r="M9" s="10">
        <v>0</v>
      </c>
      <c r="N9" s="10">
        <v>2</v>
      </c>
      <c r="O9" s="22">
        <f t="shared" si="0"/>
        <v>145</v>
      </c>
      <c r="P9" s="22">
        <v>33</v>
      </c>
      <c r="Q9" s="23">
        <f t="shared" si="1"/>
        <v>0.45517241379310347</v>
      </c>
      <c r="R9" s="10">
        <v>3</v>
      </c>
      <c r="S9" s="23">
        <f t="shared" si="2"/>
        <v>6.2068965517241378E-2</v>
      </c>
      <c r="T9" s="23">
        <f t="shared" si="3"/>
        <v>0.51724137931034486</v>
      </c>
      <c r="V9" t="s">
        <v>31</v>
      </c>
      <c r="W9" s="10">
        <v>10</v>
      </c>
      <c r="X9" s="10">
        <v>2672</v>
      </c>
      <c r="Y9" s="10">
        <v>67</v>
      </c>
      <c r="Z9" s="10">
        <v>2682</v>
      </c>
      <c r="AA9" s="21">
        <v>39.880597014925371</v>
      </c>
      <c r="AB9" s="21">
        <v>40.029850746268657</v>
      </c>
      <c r="AC9" s="9">
        <v>5.9776286353467558</v>
      </c>
      <c r="AD9" s="10">
        <v>7</v>
      </c>
      <c r="AE9" s="10">
        <v>7</v>
      </c>
      <c r="AF9" s="10">
        <v>6</v>
      </c>
      <c r="AG9" s="10">
        <v>7</v>
      </c>
      <c r="AH9" s="10">
        <v>2</v>
      </c>
      <c r="AI9" s="10">
        <v>18</v>
      </c>
      <c r="AJ9" s="22">
        <v>267.2</v>
      </c>
      <c r="AK9" s="10">
        <v>235</v>
      </c>
      <c r="AL9" s="23">
        <v>0.35179640718562877</v>
      </c>
      <c r="AM9" s="10">
        <v>49</v>
      </c>
      <c r="AN9" s="23">
        <v>0.11002994011976049</v>
      </c>
      <c r="AO9" s="23">
        <v>0.46182634730538924</v>
      </c>
    </row>
    <row r="10" spans="1:41">
      <c r="A10" s="6"/>
      <c r="B10" s="10">
        <v>2</v>
      </c>
      <c r="C10" s="10">
        <v>426</v>
      </c>
      <c r="D10" s="10">
        <v>15</v>
      </c>
      <c r="E10" s="10">
        <v>468</v>
      </c>
      <c r="F10" s="21">
        <f>C10/D10</f>
        <v>28.4</v>
      </c>
      <c r="G10" s="21">
        <f>E10/D10</f>
        <v>31.2</v>
      </c>
      <c r="H10" s="9">
        <f>C10/(E10/6)</f>
        <v>5.4615384615384617</v>
      </c>
      <c r="I10" s="37">
        <v>1</v>
      </c>
      <c r="J10" s="10">
        <v>1</v>
      </c>
      <c r="K10" s="10">
        <v>0</v>
      </c>
      <c r="L10" s="10">
        <v>3</v>
      </c>
      <c r="M10" s="10">
        <v>1</v>
      </c>
      <c r="N10" s="10">
        <v>2</v>
      </c>
      <c r="O10" s="22">
        <f t="shared" si="0"/>
        <v>213</v>
      </c>
      <c r="P10" s="22">
        <v>50</v>
      </c>
      <c r="Q10" s="23">
        <f t="shared" si="1"/>
        <v>0.46948356807511737</v>
      </c>
      <c r="R10" s="10">
        <v>5</v>
      </c>
      <c r="S10" s="23">
        <f t="shared" si="2"/>
        <v>7.0422535211267609E-2</v>
      </c>
      <c r="T10" s="23">
        <f t="shared" si="3"/>
        <v>0.539906103286385</v>
      </c>
      <c r="W10" s="10"/>
      <c r="X10" s="10"/>
      <c r="Y10" s="10"/>
      <c r="Z10" s="10"/>
      <c r="AA10" s="21"/>
      <c r="AB10" s="21"/>
      <c r="AC10" s="21"/>
      <c r="AD10" s="10"/>
      <c r="AE10" s="10"/>
      <c r="AF10" s="10"/>
      <c r="AG10" s="10"/>
      <c r="AH10" s="10"/>
      <c r="AI10" s="10"/>
      <c r="AJ10" s="22"/>
      <c r="AK10" s="10"/>
      <c r="AL10" s="23"/>
      <c r="AM10" s="10"/>
      <c r="AN10" s="23"/>
      <c r="AO10" s="23"/>
    </row>
    <row r="11" spans="1:41">
      <c r="A11" s="6"/>
      <c r="B11" s="10">
        <v>2</v>
      </c>
      <c r="C11" s="10">
        <v>335</v>
      </c>
      <c r="D11" s="10">
        <v>20</v>
      </c>
      <c r="E11" s="10">
        <v>530</v>
      </c>
      <c r="F11" s="21">
        <f t="shared" ref="F11" si="4">C11/D11</f>
        <v>16.75</v>
      </c>
      <c r="G11" s="21">
        <f t="shared" ref="G11" si="5">E11/D11</f>
        <v>26.5</v>
      </c>
      <c r="H11" s="9">
        <f t="shared" ref="H11" si="6">C11/(E11/6)</f>
        <v>3.7924528301886795</v>
      </c>
      <c r="I11" s="37">
        <v>0</v>
      </c>
      <c r="J11" s="10">
        <v>0</v>
      </c>
      <c r="K11" s="10">
        <v>0</v>
      </c>
      <c r="L11" s="10">
        <v>1</v>
      </c>
      <c r="M11" s="10">
        <v>0</v>
      </c>
      <c r="N11" s="10">
        <v>2</v>
      </c>
      <c r="O11" s="22">
        <f t="shared" si="0"/>
        <v>167.5</v>
      </c>
      <c r="P11" s="10">
        <v>39</v>
      </c>
      <c r="Q11" s="23">
        <f t="shared" si="1"/>
        <v>0.46567164179104475</v>
      </c>
      <c r="R11" s="10">
        <v>1</v>
      </c>
      <c r="S11" s="23">
        <f t="shared" si="2"/>
        <v>1.7910447761194031E-2</v>
      </c>
      <c r="T11" s="23">
        <f t="shared" si="3"/>
        <v>0.4835820895522388</v>
      </c>
      <c r="W11" s="10"/>
      <c r="X11" s="10"/>
      <c r="Y11" s="10"/>
      <c r="Z11" s="10"/>
      <c r="AA11" s="21"/>
      <c r="AB11" s="21"/>
      <c r="AC11" s="21"/>
      <c r="AD11" s="10"/>
      <c r="AE11" s="10"/>
      <c r="AF11" s="10"/>
      <c r="AG11" s="10"/>
      <c r="AH11" s="10"/>
      <c r="AI11" s="10"/>
      <c r="AJ11" s="22"/>
      <c r="AK11" s="10"/>
      <c r="AL11" s="23"/>
      <c r="AM11" s="10"/>
      <c r="AN11" s="23"/>
      <c r="AO11" s="23"/>
    </row>
    <row r="12" spans="1:41">
      <c r="A12" s="6"/>
      <c r="B12" s="10"/>
      <c r="C12" s="10"/>
      <c r="D12" s="10"/>
      <c r="E12" s="10"/>
      <c r="F12" s="21"/>
      <c r="G12" s="21"/>
      <c r="H12" s="9"/>
      <c r="I12" s="37"/>
      <c r="J12" s="10"/>
      <c r="K12" s="10"/>
      <c r="L12" s="10"/>
      <c r="M12" s="10"/>
      <c r="N12" s="10"/>
      <c r="O12" s="22"/>
      <c r="P12" s="10"/>
      <c r="Q12" s="23"/>
      <c r="R12" s="10"/>
      <c r="S12" s="23"/>
      <c r="T12" s="23"/>
      <c r="V12" t="s">
        <v>32</v>
      </c>
      <c r="W12" s="7">
        <v>10</v>
      </c>
      <c r="X12" s="7">
        <v>2050</v>
      </c>
      <c r="Y12" s="7">
        <v>79</v>
      </c>
      <c r="Z12" s="7">
        <v>2477</v>
      </c>
      <c r="AA12" s="8">
        <v>25.949367088607595</v>
      </c>
      <c r="AB12" s="8">
        <v>31.354430379746834</v>
      </c>
      <c r="AC12" s="9">
        <v>4.9656842955187726</v>
      </c>
      <c r="AD12" s="7">
        <v>4</v>
      </c>
      <c r="AE12" s="7">
        <v>4</v>
      </c>
      <c r="AF12" s="7">
        <v>1</v>
      </c>
      <c r="AG12" s="10">
        <v>10</v>
      </c>
      <c r="AH12" s="7">
        <v>4</v>
      </c>
      <c r="AI12" s="7">
        <v>8</v>
      </c>
      <c r="AJ12" s="11">
        <v>205</v>
      </c>
      <c r="AK12" s="7">
        <v>230</v>
      </c>
      <c r="AL12" s="12">
        <v>0.44878048780487806</v>
      </c>
      <c r="AM12" s="7">
        <v>19</v>
      </c>
      <c r="AN12" s="12">
        <v>5.5609756097560976E-2</v>
      </c>
      <c r="AO12" s="12">
        <v>0.50439024390243903</v>
      </c>
    </row>
    <row r="13" spans="1:41">
      <c r="A13" s="6" t="s">
        <v>21</v>
      </c>
      <c r="B13" s="10">
        <v>2</v>
      </c>
      <c r="C13" s="10">
        <v>560</v>
      </c>
      <c r="D13" s="10">
        <v>17</v>
      </c>
      <c r="E13" s="10">
        <v>531</v>
      </c>
      <c r="F13" s="21">
        <f>C13/D13</f>
        <v>32.941176470588232</v>
      </c>
      <c r="G13" s="21">
        <f>E13/D13</f>
        <v>31.235294117647058</v>
      </c>
      <c r="H13" s="9">
        <f>C13/(E13/6)</f>
        <v>6.3276836158192094</v>
      </c>
      <c r="I13" s="37">
        <v>1</v>
      </c>
      <c r="J13" s="10">
        <v>2</v>
      </c>
      <c r="K13" s="10">
        <v>0</v>
      </c>
      <c r="L13" s="10">
        <v>4</v>
      </c>
      <c r="M13" s="10">
        <v>1</v>
      </c>
      <c r="N13" s="10">
        <v>2</v>
      </c>
      <c r="O13" s="22">
        <f t="shared" si="0"/>
        <v>280</v>
      </c>
      <c r="P13" s="10">
        <v>50</v>
      </c>
      <c r="Q13" s="23">
        <f t="shared" si="1"/>
        <v>0.35714285714285715</v>
      </c>
      <c r="R13" s="10">
        <v>11</v>
      </c>
      <c r="S13" s="23">
        <f t="shared" si="2"/>
        <v>0.11785714285714285</v>
      </c>
      <c r="T13" s="23">
        <f t="shared" si="3"/>
        <v>0.47499999999999998</v>
      </c>
      <c r="V13" t="s">
        <v>33</v>
      </c>
      <c r="W13" s="25">
        <v>8</v>
      </c>
      <c r="X13" s="25">
        <v>2088</v>
      </c>
      <c r="Y13" s="25">
        <v>73</v>
      </c>
      <c r="Z13" s="25">
        <v>1982</v>
      </c>
      <c r="AA13" s="8">
        <v>28.602739726027398</v>
      </c>
      <c r="AB13" s="8">
        <v>27.150684931506849</v>
      </c>
      <c r="AC13" s="9">
        <v>6.3208879919273464</v>
      </c>
      <c r="AD13" s="25">
        <v>5</v>
      </c>
      <c r="AE13" s="25">
        <v>5</v>
      </c>
      <c r="AF13" s="25">
        <v>6</v>
      </c>
      <c r="AG13" s="26">
        <v>6</v>
      </c>
      <c r="AH13" s="25">
        <v>4</v>
      </c>
      <c r="AI13" s="25">
        <v>8</v>
      </c>
      <c r="AJ13" s="11">
        <v>261</v>
      </c>
      <c r="AK13" s="25">
        <v>177</v>
      </c>
      <c r="AL13" s="12">
        <v>0.33908045977011492</v>
      </c>
      <c r="AM13" s="25">
        <v>64</v>
      </c>
      <c r="AN13" s="12">
        <v>0.18390804597701149</v>
      </c>
      <c r="AO13" s="12">
        <v>0.52298850574712641</v>
      </c>
    </row>
    <row r="14" spans="1:41">
      <c r="A14" s="6"/>
      <c r="B14" s="10">
        <v>2</v>
      </c>
      <c r="C14" s="10">
        <v>493</v>
      </c>
      <c r="D14" s="10">
        <v>14</v>
      </c>
      <c r="E14" s="10">
        <v>552</v>
      </c>
      <c r="F14" s="21">
        <f t="shared" ref="F14" si="7">C14/D14</f>
        <v>35.214285714285715</v>
      </c>
      <c r="G14" s="21">
        <f t="shared" ref="G14" si="8">E14/D14</f>
        <v>39.428571428571431</v>
      </c>
      <c r="H14" s="9">
        <f t="shared" ref="H14" si="9">C14/(E14/6)</f>
        <v>5.3586956521739131</v>
      </c>
      <c r="I14" s="37">
        <v>1</v>
      </c>
      <c r="J14" s="10">
        <v>2</v>
      </c>
      <c r="K14" s="10">
        <v>1</v>
      </c>
      <c r="L14" s="10">
        <v>3</v>
      </c>
      <c r="M14" s="10">
        <v>2</v>
      </c>
      <c r="N14" s="10">
        <v>2</v>
      </c>
      <c r="O14" s="22">
        <f t="shared" si="0"/>
        <v>246.5</v>
      </c>
      <c r="P14" s="10">
        <v>39</v>
      </c>
      <c r="Q14" s="23">
        <f t="shared" si="1"/>
        <v>0.31643002028397565</v>
      </c>
      <c r="R14" s="10">
        <v>11</v>
      </c>
      <c r="S14" s="23">
        <f t="shared" si="2"/>
        <v>0.13387423935091278</v>
      </c>
      <c r="T14" s="23">
        <f t="shared" si="3"/>
        <v>0.4503042596348884</v>
      </c>
      <c r="V14" s="6"/>
      <c r="W14" s="10"/>
      <c r="X14" s="10"/>
      <c r="Y14" s="10"/>
      <c r="Z14" s="10"/>
      <c r="AA14" s="21"/>
      <c r="AB14" s="21"/>
      <c r="AC14" s="9"/>
      <c r="AD14" s="10"/>
      <c r="AE14" s="10"/>
      <c r="AF14" s="10"/>
      <c r="AG14" s="10"/>
      <c r="AH14" s="10"/>
      <c r="AI14" s="10"/>
      <c r="AJ14" s="22"/>
      <c r="AK14" s="10"/>
      <c r="AL14" s="23"/>
      <c r="AM14" s="10"/>
      <c r="AN14" s="23"/>
      <c r="AO14" s="23"/>
    </row>
    <row r="15" spans="1:41" ht="14">
      <c r="A15" s="6"/>
      <c r="B15" s="10"/>
      <c r="C15" s="10"/>
      <c r="D15" s="10"/>
      <c r="E15" s="10"/>
      <c r="F15" s="21"/>
      <c r="G15" s="21"/>
      <c r="H15" s="9"/>
      <c r="I15" s="37"/>
      <c r="J15" s="10"/>
      <c r="K15" s="10"/>
      <c r="L15" s="10"/>
      <c r="M15" s="10"/>
      <c r="N15" s="10"/>
      <c r="O15" s="22"/>
      <c r="P15" s="10"/>
      <c r="Q15" s="23"/>
      <c r="R15" s="10"/>
      <c r="S15" s="23"/>
      <c r="T15" s="23"/>
      <c r="V15" s="24"/>
      <c r="W15" s="28">
        <f>SUM(W3:W14)</f>
        <v>48</v>
      </c>
      <c r="X15" s="29">
        <f>SUM(X3:X14)</f>
        <v>12357</v>
      </c>
      <c r="Y15" s="29">
        <f>SUM(Y3:Y14)</f>
        <v>382</v>
      </c>
      <c r="Z15" s="30">
        <f>SUM(Z3:Z14)</f>
        <v>12799</v>
      </c>
      <c r="AA15" s="31">
        <f t="shared" ref="AA15" si="10">X15/Y15</f>
        <v>32.348167539267017</v>
      </c>
      <c r="AB15" s="31">
        <f t="shared" ref="AB15" si="11">Z15/Y15</f>
        <v>33.505235602094238</v>
      </c>
      <c r="AC15" s="32">
        <f t="shared" ref="AC15" si="12">X15/(Z15/6)</f>
        <v>5.792796312211892</v>
      </c>
      <c r="AD15" s="33">
        <f t="shared" ref="AD15:AI15" si="13">SUM(AD3:AD14)</f>
        <v>28</v>
      </c>
      <c r="AE15" s="33">
        <f t="shared" si="13"/>
        <v>35</v>
      </c>
      <c r="AF15" s="33">
        <f t="shared" si="13"/>
        <v>20</v>
      </c>
      <c r="AG15" s="30">
        <f t="shared" si="13"/>
        <v>51</v>
      </c>
      <c r="AH15" s="33">
        <f t="shared" si="13"/>
        <v>20</v>
      </c>
      <c r="AI15" s="33">
        <f t="shared" si="13"/>
        <v>61</v>
      </c>
      <c r="AJ15" s="34">
        <f t="shared" ref="AJ15" si="14">X15/W15</f>
        <v>257.4375</v>
      </c>
      <c r="AK15" s="33">
        <f>SUM(AK3:AK14)</f>
        <v>1157</v>
      </c>
      <c r="AL15" s="35">
        <f t="shared" ref="AL15" si="15">AK15*4/X15</f>
        <v>0.37452456097758358</v>
      </c>
      <c r="AM15" s="33">
        <f>SUM(AM3:AM14)</f>
        <v>254</v>
      </c>
      <c r="AN15" s="35">
        <f t="shared" ref="AN15" si="16">AM15*6/X15</f>
        <v>0.12333090555960184</v>
      </c>
      <c r="AO15" s="35">
        <f t="shared" ref="AO15" si="17">AL15+AN15</f>
        <v>0.49785546653718543</v>
      </c>
    </row>
    <row r="16" spans="1:41">
      <c r="A16" s="6"/>
      <c r="B16" s="10"/>
      <c r="C16" s="10"/>
      <c r="D16" s="10"/>
      <c r="E16" s="10"/>
      <c r="F16" s="21" t="e">
        <f t="shared" ref="F16:F22" si="18">C16/D16</f>
        <v>#DIV/0!</v>
      </c>
      <c r="G16" s="21" t="e">
        <f t="shared" ref="G16:G22" si="19">E16/D16</f>
        <v>#DIV/0!</v>
      </c>
      <c r="H16" s="9" t="e">
        <f t="shared" ref="H16:H22" si="20">C16/(E16/6)</f>
        <v>#DIV/0!</v>
      </c>
      <c r="I16" s="37"/>
      <c r="J16" s="10"/>
      <c r="K16" s="10"/>
      <c r="L16" s="10"/>
      <c r="M16" s="10"/>
      <c r="N16" s="10"/>
      <c r="O16" s="22" t="e">
        <f t="shared" ref="O16:O22" si="21">C16/B16</f>
        <v>#DIV/0!</v>
      </c>
      <c r="P16" s="10"/>
      <c r="Q16" s="23" t="e">
        <f t="shared" ref="Q16:Q22" si="22">P16*4/C16</f>
        <v>#DIV/0!</v>
      </c>
      <c r="R16" s="10"/>
      <c r="S16" s="23" t="e">
        <f t="shared" ref="S16:S22" si="23">R16*6/C16</f>
        <v>#DIV/0!</v>
      </c>
      <c r="T16" s="23" t="e">
        <f t="shared" ref="T16:T22" si="24">Q16+S16</f>
        <v>#DIV/0!</v>
      </c>
      <c r="W16" s="26"/>
      <c r="X16" s="10"/>
      <c r="Y16" s="10"/>
      <c r="Z16" s="10"/>
      <c r="AA16" s="21"/>
      <c r="AB16" s="21"/>
      <c r="AC16" s="9"/>
      <c r="AD16" s="10"/>
      <c r="AE16" s="10"/>
      <c r="AF16" s="10"/>
      <c r="AG16" s="10"/>
      <c r="AH16" s="10"/>
      <c r="AI16" s="10"/>
      <c r="AJ16" s="22"/>
      <c r="AK16" s="10"/>
      <c r="AL16" s="23"/>
      <c r="AM16" s="10"/>
      <c r="AN16" s="23"/>
      <c r="AO16" s="23"/>
    </row>
    <row r="17" spans="1:51">
      <c r="A17" s="6" t="s">
        <v>24</v>
      </c>
      <c r="B17" s="10">
        <v>2</v>
      </c>
      <c r="C17" s="10">
        <v>699</v>
      </c>
      <c r="D17" s="10">
        <v>20</v>
      </c>
      <c r="E17" s="10">
        <v>596</v>
      </c>
      <c r="F17" s="21">
        <f t="shared" si="18"/>
        <v>34.950000000000003</v>
      </c>
      <c r="G17" s="21">
        <f t="shared" si="19"/>
        <v>29.8</v>
      </c>
      <c r="H17" s="9">
        <f t="shared" si="20"/>
        <v>7.0369127516778525</v>
      </c>
      <c r="I17" s="37">
        <v>2</v>
      </c>
      <c r="J17" s="10">
        <v>2</v>
      </c>
      <c r="K17" s="10">
        <v>3</v>
      </c>
      <c r="L17" s="10">
        <v>2</v>
      </c>
      <c r="M17" s="10">
        <v>2</v>
      </c>
      <c r="N17" s="10">
        <v>2</v>
      </c>
      <c r="O17" s="22">
        <f t="shared" si="21"/>
        <v>349.5</v>
      </c>
      <c r="P17" s="10">
        <v>54</v>
      </c>
      <c r="Q17" s="23">
        <f t="shared" si="22"/>
        <v>0.30901287553648071</v>
      </c>
      <c r="R17" s="10">
        <v>27</v>
      </c>
      <c r="S17" s="23">
        <f t="shared" si="23"/>
        <v>0.23175965665236051</v>
      </c>
      <c r="T17" s="23">
        <f t="shared" si="24"/>
        <v>0.54077253218884125</v>
      </c>
      <c r="W17" s="27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51">
      <c r="B18" s="10">
        <v>2</v>
      </c>
      <c r="C18" s="10">
        <v>748</v>
      </c>
      <c r="D18" s="10">
        <v>17</v>
      </c>
      <c r="E18" s="10">
        <v>597</v>
      </c>
      <c r="F18" s="21">
        <f t="shared" si="18"/>
        <v>44</v>
      </c>
      <c r="G18" s="21">
        <f t="shared" si="19"/>
        <v>35.117647058823529</v>
      </c>
      <c r="H18" s="9">
        <f t="shared" si="20"/>
        <v>7.5175879396984921</v>
      </c>
      <c r="I18" s="37">
        <v>2</v>
      </c>
      <c r="J18" s="10">
        <v>2</v>
      </c>
      <c r="K18" s="10">
        <v>3</v>
      </c>
      <c r="L18" s="10">
        <v>2</v>
      </c>
      <c r="M18" s="10">
        <v>1</v>
      </c>
      <c r="N18" s="10">
        <v>3</v>
      </c>
      <c r="O18" s="22">
        <f t="shared" si="21"/>
        <v>374</v>
      </c>
      <c r="P18" s="10">
        <v>59</v>
      </c>
      <c r="Q18" s="23">
        <f t="shared" si="22"/>
        <v>0.31550802139037432</v>
      </c>
      <c r="R18" s="10">
        <v>23</v>
      </c>
      <c r="S18" s="23">
        <f t="shared" si="23"/>
        <v>0.18449197860962566</v>
      </c>
      <c r="T18" s="23">
        <f t="shared" si="24"/>
        <v>0.5</v>
      </c>
      <c r="W18" s="26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spans="1:51">
      <c r="A19" s="6"/>
      <c r="B19" s="10">
        <v>2</v>
      </c>
      <c r="C19" s="10">
        <v>359</v>
      </c>
      <c r="D19" s="10">
        <v>19</v>
      </c>
      <c r="E19" s="10">
        <v>429</v>
      </c>
      <c r="F19" s="21">
        <f t="shared" si="18"/>
        <v>18.894736842105264</v>
      </c>
      <c r="G19" s="21">
        <f t="shared" si="19"/>
        <v>22.578947368421051</v>
      </c>
      <c r="H19" s="9">
        <f t="shared" si="20"/>
        <v>5.0209790209790208</v>
      </c>
      <c r="I19" s="37">
        <v>1</v>
      </c>
      <c r="J19" s="10">
        <v>1</v>
      </c>
      <c r="K19" s="10">
        <v>0</v>
      </c>
      <c r="L19" s="10">
        <v>2</v>
      </c>
      <c r="M19" s="10">
        <v>1</v>
      </c>
      <c r="N19" s="10">
        <v>2</v>
      </c>
      <c r="O19" s="22">
        <f t="shared" si="21"/>
        <v>179.5</v>
      </c>
      <c r="P19" s="10">
        <v>34</v>
      </c>
      <c r="Q19" s="23">
        <f t="shared" si="22"/>
        <v>0.37883008356545961</v>
      </c>
      <c r="R19" s="10">
        <v>7</v>
      </c>
      <c r="S19" s="23">
        <f t="shared" si="23"/>
        <v>0.11699164345403899</v>
      </c>
      <c r="T19" s="23">
        <f t="shared" si="24"/>
        <v>0.49582172701949861</v>
      </c>
    </row>
    <row r="20" spans="1:51">
      <c r="A20" s="6"/>
      <c r="B20" s="10">
        <v>2</v>
      </c>
      <c r="C20" s="10">
        <v>282</v>
      </c>
      <c r="D20" s="10">
        <v>17</v>
      </c>
      <c r="E20" s="10">
        <v>360</v>
      </c>
      <c r="F20" s="21">
        <f t="shared" ref="F20" si="25">C20/D20</f>
        <v>16.588235294117649</v>
      </c>
      <c r="G20" s="21">
        <f t="shared" ref="G20" si="26">E20/D20</f>
        <v>21.176470588235293</v>
      </c>
      <c r="H20" s="9">
        <f t="shared" ref="H20" si="27">C20/(E20/6)</f>
        <v>4.7</v>
      </c>
      <c r="I20" s="37">
        <v>0</v>
      </c>
      <c r="J20" s="10">
        <v>0</v>
      </c>
      <c r="K20" s="10">
        <v>0</v>
      </c>
      <c r="L20" s="10">
        <v>0</v>
      </c>
      <c r="M20" s="10">
        <v>0</v>
      </c>
      <c r="N20" s="10">
        <v>1</v>
      </c>
      <c r="O20" s="22">
        <f t="shared" ref="O20" si="28">C20/B20</f>
        <v>141</v>
      </c>
      <c r="P20" s="10">
        <v>30</v>
      </c>
      <c r="Q20" s="23">
        <f t="shared" ref="Q20" si="29">P20*4/C20</f>
        <v>0.42553191489361702</v>
      </c>
      <c r="R20" s="10">
        <v>7</v>
      </c>
      <c r="S20" s="23">
        <f t="shared" ref="S20" si="30">R20*6/C20</f>
        <v>0.14893617021276595</v>
      </c>
      <c r="T20" s="23">
        <f t="shared" ref="T20" si="31">Q20+S20</f>
        <v>0.57446808510638303</v>
      </c>
      <c r="W20" s="7"/>
      <c r="X20" s="7"/>
      <c r="Y20" s="7"/>
      <c r="Z20" s="7"/>
      <c r="AA20" s="8"/>
      <c r="AB20" s="8"/>
      <c r="AC20" s="9"/>
      <c r="AD20" s="7"/>
      <c r="AE20" s="7"/>
      <c r="AF20" s="7"/>
      <c r="AG20" s="10"/>
      <c r="AH20" s="7"/>
      <c r="AI20" s="7"/>
      <c r="AJ20" s="11"/>
      <c r="AK20" s="7"/>
      <c r="AL20" s="12"/>
      <c r="AM20" s="7"/>
      <c r="AN20" s="12"/>
      <c r="AO20" s="12"/>
    </row>
    <row r="21" spans="1:51">
      <c r="A21" s="6"/>
      <c r="B21" s="10"/>
      <c r="C21" s="10"/>
      <c r="D21" s="10"/>
      <c r="E21" s="10"/>
      <c r="F21" s="21"/>
      <c r="G21" s="21"/>
      <c r="H21" s="9"/>
      <c r="I21" s="37"/>
      <c r="J21" s="10"/>
      <c r="K21" s="10"/>
      <c r="L21" s="10"/>
      <c r="M21" s="10"/>
      <c r="N21" s="10"/>
      <c r="O21" s="22"/>
      <c r="P21" s="10"/>
      <c r="Q21" s="23"/>
      <c r="R21" s="10"/>
      <c r="S21" s="23"/>
      <c r="T21" s="23"/>
      <c r="W21" s="7"/>
      <c r="X21" s="7"/>
      <c r="Y21" s="7"/>
      <c r="Z21" s="7"/>
      <c r="AA21" s="8"/>
      <c r="AB21" s="8"/>
      <c r="AC21" s="9"/>
      <c r="AD21" s="7"/>
      <c r="AE21" s="7"/>
      <c r="AF21" s="7"/>
      <c r="AG21" s="10"/>
      <c r="AH21" s="7"/>
      <c r="AI21" s="7"/>
      <c r="AJ21" s="11"/>
      <c r="AK21" s="7"/>
      <c r="AL21" s="12"/>
      <c r="AM21" s="7"/>
      <c r="AN21" s="12"/>
      <c r="AO21" s="12"/>
    </row>
    <row r="22" spans="1:51">
      <c r="A22" s="6" t="s">
        <v>0</v>
      </c>
      <c r="B22" s="10">
        <v>2</v>
      </c>
      <c r="C22" s="10">
        <v>443</v>
      </c>
      <c r="D22" s="10">
        <v>14</v>
      </c>
      <c r="E22" s="10">
        <v>569</v>
      </c>
      <c r="F22" s="21">
        <f t="shared" si="18"/>
        <v>31.642857142857142</v>
      </c>
      <c r="G22" s="21">
        <f t="shared" si="19"/>
        <v>40.642857142857146</v>
      </c>
      <c r="H22" s="9">
        <f t="shared" si="20"/>
        <v>4.6713532513181022</v>
      </c>
      <c r="I22" s="37">
        <v>0</v>
      </c>
      <c r="J22" s="10">
        <v>2</v>
      </c>
      <c r="K22" s="10">
        <v>0</v>
      </c>
      <c r="L22" s="10">
        <v>3</v>
      </c>
      <c r="M22" s="10">
        <v>1</v>
      </c>
      <c r="N22" s="10">
        <v>2</v>
      </c>
      <c r="O22" s="22">
        <f t="shared" si="21"/>
        <v>221.5</v>
      </c>
      <c r="P22" s="10">
        <v>44</v>
      </c>
      <c r="Q22" s="23">
        <f t="shared" si="22"/>
        <v>0.39729119638826182</v>
      </c>
      <c r="R22" s="10">
        <v>8</v>
      </c>
      <c r="S22" s="23">
        <f t="shared" si="23"/>
        <v>0.10835214446952596</v>
      </c>
      <c r="T22" s="23">
        <f t="shared" si="24"/>
        <v>0.50564334085778784</v>
      </c>
    </row>
    <row r="23" spans="1:51">
      <c r="A23" s="6"/>
      <c r="B23" s="10"/>
      <c r="C23" s="10"/>
      <c r="D23" s="10"/>
      <c r="E23" s="10"/>
      <c r="F23" s="21"/>
      <c r="G23" s="21"/>
      <c r="H23" s="9"/>
      <c r="I23" s="37"/>
      <c r="J23" s="10"/>
      <c r="K23" s="10"/>
      <c r="L23" s="10"/>
      <c r="M23" s="10"/>
      <c r="N23" s="10"/>
      <c r="O23" s="22"/>
      <c r="P23" s="10"/>
      <c r="Q23" s="23"/>
      <c r="R23" s="10"/>
      <c r="S23" s="23"/>
      <c r="T23" s="23"/>
      <c r="W23" s="7"/>
      <c r="X23" s="7"/>
      <c r="Y23" s="7"/>
      <c r="Z23" s="7"/>
      <c r="AA23" s="8"/>
      <c r="AB23" s="8"/>
      <c r="AC23" s="9"/>
      <c r="AD23" s="7"/>
      <c r="AE23" s="7"/>
      <c r="AF23" s="7"/>
      <c r="AG23" s="10"/>
      <c r="AH23" s="7"/>
      <c r="AI23" s="7"/>
      <c r="AJ23" s="11"/>
      <c r="AK23" s="7"/>
      <c r="AL23" s="12"/>
      <c r="AM23" s="7"/>
      <c r="AN23" s="12"/>
      <c r="AO23" s="12"/>
    </row>
    <row r="24" spans="1:51">
      <c r="A24" s="6" t="s">
        <v>1</v>
      </c>
      <c r="B24" s="10">
        <v>2</v>
      </c>
      <c r="C24" s="10">
        <v>584</v>
      </c>
      <c r="D24" s="10">
        <v>17</v>
      </c>
      <c r="E24" s="10">
        <v>587</v>
      </c>
      <c r="F24" s="21">
        <f>C24/D24</f>
        <v>34.352941176470587</v>
      </c>
      <c r="G24" s="21">
        <f>E24/D24</f>
        <v>34.529411764705884</v>
      </c>
      <c r="H24" s="9">
        <f>C24/(E24/6)</f>
        <v>5.9693356047700172</v>
      </c>
      <c r="I24" s="37">
        <v>2</v>
      </c>
      <c r="J24" s="10">
        <v>2</v>
      </c>
      <c r="K24" s="10">
        <v>1</v>
      </c>
      <c r="L24" s="10">
        <v>2</v>
      </c>
      <c r="M24" s="10">
        <v>1</v>
      </c>
      <c r="N24" s="10">
        <v>3</v>
      </c>
      <c r="O24" s="22">
        <f>C24/B24</f>
        <v>292</v>
      </c>
      <c r="P24" s="10">
        <v>62</v>
      </c>
      <c r="Q24" s="23">
        <f>P24*4/C24</f>
        <v>0.42465753424657532</v>
      </c>
      <c r="R24" s="10">
        <v>12</v>
      </c>
      <c r="S24" s="23">
        <f>R24*6/C24</f>
        <v>0.12328767123287671</v>
      </c>
      <c r="T24" s="23">
        <f>Q24+S24</f>
        <v>0.54794520547945202</v>
      </c>
    </row>
    <row r="25" spans="1:51">
      <c r="A25" s="6"/>
      <c r="B25" s="10">
        <v>2</v>
      </c>
      <c r="C25" s="10">
        <v>815</v>
      </c>
      <c r="D25" s="10">
        <v>16</v>
      </c>
      <c r="E25" s="10">
        <v>593</v>
      </c>
      <c r="F25" s="21">
        <f>C25/D25</f>
        <v>50.9375</v>
      </c>
      <c r="G25" s="21">
        <f>E25/D25</f>
        <v>37.0625</v>
      </c>
      <c r="H25" s="9">
        <f>C25/(E25/6)</f>
        <v>8.2462057335581793</v>
      </c>
      <c r="I25" s="37">
        <v>2</v>
      </c>
      <c r="J25" s="10">
        <v>2</v>
      </c>
      <c r="K25" s="10">
        <v>2</v>
      </c>
      <c r="L25" s="10">
        <v>5</v>
      </c>
      <c r="M25" s="10">
        <v>2</v>
      </c>
      <c r="N25" s="10">
        <v>3</v>
      </c>
      <c r="O25" s="22">
        <f>C25/B25</f>
        <v>407.5</v>
      </c>
      <c r="P25" s="10">
        <v>81</v>
      </c>
      <c r="Q25" s="23">
        <f>P25*4/C25</f>
        <v>0.39754601226993863</v>
      </c>
      <c r="R25" s="10">
        <v>23</v>
      </c>
      <c r="S25" s="23">
        <f>R25*6/C25</f>
        <v>0.16932515337423312</v>
      </c>
      <c r="T25" s="23">
        <f>Q25+S25</f>
        <v>0.56687116564417173</v>
      </c>
    </row>
    <row r="26" spans="1:51">
      <c r="B26" s="10">
        <v>2</v>
      </c>
      <c r="C26" s="10">
        <v>500</v>
      </c>
      <c r="D26" s="10">
        <v>19</v>
      </c>
      <c r="E26" s="10">
        <v>562</v>
      </c>
      <c r="F26" s="21">
        <f>C26/D26</f>
        <v>26.315789473684209</v>
      </c>
      <c r="G26" s="21">
        <f>E26/D26</f>
        <v>29.578947368421051</v>
      </c>
      <c r="H26" s="9">
        <f>C26/(E26/6)</f>
        <v>5.3380782918149468</v>
      </c>
      <c r="I26" s="37">
        <v>1</v>
      </c>
      <c r="J26" s="10">
        <v>1</v>
      </c>
      <c r="K26" s="10">
        <v>1</v>
      </c>
      <c r="L26" s="10">
        <v>1</v>
      </c>
      <c r="M26" s="10">
        <v>1</v>
      </c>
      <c r="N26" s="10">
        <v>2</v>
      </c>
      <c r="O26" s="22">
        <f>C26/B26</f>
        <v>250</v>
      </c>
      <c r="P26" s="10">
        <v>37</v>
      </c>
      <c r="Q26" s="23">
        <f>P26*4/C26</f>
        <v>0.29599999999999999</v>
      </c>
      <c r="R26" s="10">
        <v>17</v>
      </c>
      <c r="S26" s="23">
        <f>R26*6/C26</f>
        <v>0.20399999999999999</v>
      </c>
      <c r="T26" s="23">
        <f>Q26+S26</f>
        <v>0.5</v>
      </c>
      <c r="W26" s="7"/>
      <c r="X26" s="7"/>
      <c r="Y26" s="7"/>
      <c r="Z26" s="7"/>
      <c r="AA26" s="8"/>
      <c r="AB26" s="8"/>
      <c r="AC26" s="9"/>
      <c r="AD26" s="7"/>
      <c r="AE26" s="7"/>
      <c r="AF26" s="7"/>
      <c r="AG26" s="10"/>
      <c r="AH26" s="7"/>
      <c r="AI26" s="7"/>
      <c r="AJ26" s="11"/>
      <c r="AK26" s="7"/>
      <c r="AL26" s="12"/>
      <c r="AM26" s="7"/>
      <c r="AN26" s="12"/>
      <c r="AO26" s="12"/>
    </row>
    <row r="27" spans="1:51">
      <c r="B27" s="10"/>
      <c r="C27" s="10"/>
      <c r="D27" s="10"/>
      <c r="E27" s="10"/>
      <c r="F27" s="21"/>
      <c r="G27" s="21"/>
      <c r="H27" s="9"/>
      <c r="I27" s="37"/>
      <c r="J27" s="10"/>
      <c r="K27" s="10"/>
      <c r="L27" s="10"/>
      <c r="M27" s="10"/>
      <c r="N27" s="10"/>
      <c r="O27" s="22"/>
      <c r="P27" s="10"/>
      <c r="Q27" s="23"/>
      <c r="R27" s="10"/>
      <c r="S27" s="23"/>
      <c r="T27" s="23"/>
    </row>
    <row r="28" spans="1:51">
      <c r="A28" s="6" t="s">
        <v>2</v>
      </c>
      <c r="B28" s="10">
        <v>2</v>
      </c>
      <c r="C28" s="10">
        <v>616</v>
      </c>
      <c r="D28" s="10">
        <v>16</v>
      </c>
      <c r="E28" s="10">
        <v>538</v>
      </c>
      <c r="F28" s="21">
        <f>C28/D28</f>
        <v>38.5</v>
      </c>
      <c r="G28" s="21">
        <f>E28/D28</f>
        <v>33.625</v>
      </c>
      <c r="H28" s="9">
        <f>C28/(E28/6)</f>
        <v>6.8698884758364311</v>
      </c>
      <c r="I28" s="37">
        <v>2</v>
      </c>
      <c r="J28" s="10">
        <v>2</v>
      </c>
      <c r="K28" s="10">
        <v>1</v>
      </c>
      <c r="L28" s="10">
        <v>2</v>
      </c>
      <c r="M28" s="10">
        <v>0</v>
      </c>
      <c r="N28" s="10">
        <v>5</v>
      </c>
      <c r="O28" s="22">
        <f>C28/B28</f>
        <v>308</v>
      </c>
      <c r="P28" s="10">
        <v>53</v>
      </c>
      <c r="Q28" s="23">
        <f>P28*4/C28</f>
        <v>0.34415584415584416</v>
      </c>
      <c r="R28" s="10">
        <v>18</v>
      </c>
      <c r="S28" s="23">
        <f>R28*6/C28</f>
        <v>0.17532467532467533</v>
      </c>
      <c r="T28" s="23">
        <f>Q28+S28</f>
        <v>0.51948051948051943</v>
      </c>
    </row>
    <row r="29" spans="1:51">
      <c r="A29" s="6"/>
      <c r="B29" s="10">
        <v>2</v>
      </c>
      <c r="C29" s="10">
        <v>510</v>
      </c>
      <c r="D29" s="10">
        <v>17</v>
      </c>
      <c r="E29" s="10">
        <v>561</v>
      </c>
      <c r="F29" s="21">
        <f>C29/D29</f>
        <v>30</v>
      </c>
      <c r="G29" s="21">
        <f>E29/D29</f>
        <v>33</v>
      </c>
      <c r="H29" s="9">
        <f>C29/(E29/6)</f>
        <v>5.4545454545454541</v>
      </c>
      <c r="I29" s="37">
        <v>1</v>
      </c>
      <c r="J29" s="10">
        <v>2</v>
      </c>
      <c r="K29" s="10">
        <v>1</v>
      </c>
      <c r="L29" s="10">
        <v>2</v>
      </c>
      <c r="M29" s="10">
        <v>1</v>
      </c>
      <c r="N29" s="10">
        <v>1</v>
      </c>
      <c r="O29" s="22">
        <f>C29/B29</f>
        <v>255</v>
      </c>
      <c r="P29" s="10">
        <v>39</v>
      </c>
      <c r="Q29" s="23">
        <f>P29*4/C29</f>
        <v>0.30588235294117649</v>
      </c>
      <c r="R29" s="10">
        <v>8</v>
      </c>
      <c r="S29" s="23">
        <f>R29*6/C29</f>
        <v>9.4117647058823528E-2</v>
      </c>
      <c r="T29" s="23">
        <f>Q29+S29</f>
        <v>0.4</v>
      </c>
    </row>
    <row r="30" spans="1:51">
      <c r="A30" s="6"/>
      <c r="B30" s="10"/>
      <c r="C30" s="10"/>
      <c r="D30" s="10"/>
      <c r="E30" s="10"/>
      <c r="F30" s="21"/>
      <c r="G30" s="21"/>
      <c r="H30" s="9"/>
      <c r="I30" s="37"/>
      <c r="J30" s="10"/>
      <c r="K30" s="10"/>
      <c r="L30" s="10"/>
      <c r="M30" s="10"/>
      <c r="N30" s="10"/>
      <c r="O30" s="22"/>
      <c r="P30" s="10"/>
      <c r="Q30" s="23"/>
      <c r="R30" s="10"/>
      <c r="S30" s="23"/>
      <c r="T30" s="23"/>
    </row>
    <row r="31" spans="1:51">
      <c r="A31" s="6" t="s">
        <v>23</v>
      </c>
      <c r="B31" s="10">
        <v>2</v>
      </c>
      <c r="C31" s="10">
        <v>456</v>
      </c>
      <c r="D31" s="10">
        <v>17</v>
      </c>
      <c r="E31" s="10">
        <v>576</v>
      </c>
      <c r="F31" s="21">
        <f>C31/D31</f>
        <v>26.823529411764707</v>
      </c>
      <c r="G31" s="21">
        <f>E31/D31</f>
        <v>33.882352941176471</v>
      </c>
      <c r="H31" s="9">
        <f>C31/(E31/6)</f>
        <v>4.75</v>
      </c>
      <c r="I31" s="37">
        <v>0</v>
      </c>
      <c r="J31" s="10">
        <v>2</v>
      </c>
      <c r="K31" s="10">
        <v>0</v>
      </c>
      <c r="L31" s="10">
        <v>2</v>
      </c>
      <c r="M31" s="10">
        <v>0</v>
      </c>
      <c r="N31" s="10">
        <v>4</v>
      </c>
      <c r="O31" s="22">
        <f>C31/B31</f>
        <v>228</v>
      </c>
      <c r="P31" s="10">
        <v>49</v>
      </c>
      <c r="Q31" s="23">
        <f>P31*4/C31</f>
        <v>0.42982456140350878</v>
      </c>
      <c r="R31" s="10">
        <v>3</v>
      </c>
      <c r="S31" s="23">
        <f>R31*6/C31</f>
        <v>3.9473684210526314E-2</v>
      </c>
      <c r="T31" s="23">
        <f>Q31+S31</f>
        <v>0.4692982456140351</v>
      </c>
    </row>
    <row r="32" spans="1:51">
      <c r="A32" s="6"/>
      <c r="B32" s="10"/>
      <c r="C32" s="10"/>
      <c r="D32" s="10"/>
      <c r="E32" s="10"/>
      <c r="F32" s="21" t="e">
        <f>C32/D32</f>
        <v>#DIV/0!</v>
      </c>
      <c r="G32" s="21" t="e">
        <f>E32/D32</f>
        <v>#DIV/0!</v>
      </c>
      <c r="H32" s="9" t="e">
        <f>C32/(E32/6)</f>
        <v>#DIV/0!</v>
      </c>
      <c r="I32" s="37"/>
      <c r="J32" s="10"/>
      <c r="K32" s="10"/>
      <c r="L32" s="10"/>
      <c r="M32" s="10"/>
      <c r="N32" s="10"/>
      <c r="O32" s="22" t="e">
        <f>C32/B32</f>
        <v>#DIV/0!</v>
      </c>
      <c r="P32" s="10"/>
      <c r="Q32" s="23" t="e">
        <f>P32*4/C32</f>
        <v>#DIV/0!</v>
      </c>
      <c r="R32" s="10"/>
      <c r="S32" s="23" t="e">
        <f>R32*6/C32</f>
        <v>#DIV/0!</v>
      </c>
      <c r="T32" s="23" t="e">
        <f>Q32+S32</f>
        <v>#DIV/0!</v>
      </c>
    </row>
    <row r="33" spans="1:21">
      <c r="A33" s="6"/>
      <c r="B33" s="10"/>
      <c r="C33" s="10"/>
      <c r="D33" s="10"/>
      <c r="E33" s="10"/>
      <c r="F33" s="21" t="e">
        <f>C33/D33</f>
        <v>#DIV/0!</v>
      </c>
      <c r="G33" s="21" t="e">
        <f>E33/D33</f>
        <v>#DIV/0!</v>
      </c>
      <c r="H33" s="9" t="e">
        <f>C33/(E33/6)</f>
        <v>#DIV/0!</v>
      </c>
      <c r="I33" s="37"/>
      <c r="J33" s="10"/>
      <c r="K33" s="10"/>
      <c r="L33" s="10"/>
      <c r="M33" s="10"/>
      <c r="N33" s="10"/>
      <c r="O33" s="22" t="e">
        <f>C33/B33</f>
        <v>#DIV/0!</v>
      </c>
      <c r="P33" s="10"/>
      <c r="Q33" s="23" t="e">
        <f>P33*4/C33</f>
        <v>#DIV/0!</v>
      </c>
      <c r="R33" s="10"/>
      <c r="S33" s="23" t="e">
        <f>R33*6/C33</f>
        <v>#DIV/0!</v>
      </c>
      <c r="T33" s="23" t="e">
        <f>Q33+S33</f>
        <v>#DIV/0!</v>
      </c>
    </row>
    <row r="34" spans="1:21">
      <c r="A34" s="6"/>
      <c r="B34" s="10"/>
      <c r="C34" s="10"/>
      <c r="D34" s="10"/>
      <c r="E34" s="10"/>
      <c r="F34" s="21" t="e">
        <f>C34/D34</f>
        <v>#DIV/0!</v>
      </c>
      <c r="G34" s="21" t="e">
        <f>E34/D34</f>
        <v>#DIV/0!</v>
      </c>
      <c r="H34" s="9" t="e">
        <f>C34/(E34/6)</f>
        <v>#DIV/0!</v>
      </c>
      <c r="I34" s="37"/>
      <c r="J34" s="10"/>
      <c r="K34" s="10"/>
      <c r="L34" s="10"/>
      <c r="M34" s="10"/>
      <c r="N34" s="10"/>
      <c r="O34" s="22" t="e">
        <f>C34/B34</f>
        <v>#DIV/0!</v>
      </c>
      <c r="P34" s="10"/>
      <c r="Q34" s="23" t="e">
        <f>P34*4/C34</f>
        <v>#DIV/0!</v>
      </c>
      <c r="R34" s="10"/>
      <c r="S34" s="23" t="e">
        <f>R34*6/C34</f>
        <v>#DIV/0!</v>
      </c>
      <c r="T34" s="23" t="e">
        <f>Q34+S34</f>
        <v>#DIV/0!</v>
      </c>
    </row>
    <row r="35" spans="1:21">
      <c r="A35" s="6"/>
      <c r="B35" s="7"/>
      <c r="C35" s="7"/>
      <c r="D35" s="7"/>
      <c r="E35" s="7"/>
      <c r="F35" s="8" t="e">
        <f>C35/D35</f>
        <v>#DIV/0!</v>
      </c>
      <c r="G35" s="8" t="e">
        <f>E35/D35</f>
        <v>#DIV/0!</v>
      </c>
      <c r="H35" s="9" t="e">
        <f>C35/(E35/6)</f>
        <v>#DIV/0!</v>
      </c>
      <c r="I35" s="37"/>
      <c r="J35" s="7"/>
      <c r="K35" s="7"/>
      <c r="L35" s="10"/>
      <c r="M35" s="7"/>
      <c r="N35" s="7"/>
      <c r="O35" s="11" t="e">
        <f>C35/B35</f>
        <v>#DIV/0!</v>
      </c>
      <c r="P35" s="7"/>
      <c r="Q35" s="12" t="e">
        <f>P35*4/C35</f>
        <v>#DIV/0!</v>
      </c>
      <c r="R35" s="7"/>
      <c r="S35" s="12" t="e">
        <f>R35*6/C35</f>
        <v>#DIV/0!</v>
      </c>
      <c r="T35" s="12" t="e">
        <f>Q35+S35</f>
        <v>#DIV/0!</v>
      </c>
    </row>
    <row r="36" spans="1:21">
      <c r="A36" s="6"/>
      <c r="B36" s="7"/>
      <c r="C36" s="7"/>
      <c r="D36" s="7"/>
      <c r="E36" s="7"/>
      <c r="F36" s="8"/>
      <c r="G36" s="8"/>
      <c r="H36" s="9"/>
      <c r="I36" s="37"/>
      <c r="J36" s="7"/>
      <c r="K36" s="7"/>
      <c r="L36" s="10"/>
      <c r="M36" s="7"/>
      <c r="N36" s="7"/>
      <c r="O36" s="11"/>
      <c r="P36" s="7"/>
      <c r="Q36" s="12"/>
      <c r="R36" s="7"/>
      <c r="S36" s="12"/>
      <c r="T36" s="12"/>
    </row>
    <row r="37" spans="1:21">
      <c r="A37" s="6" t="s">
        <v>3</v>
      </c>
      <c r="B37" s="7">
        <v>2</v>
      </c>
      <c r="C37" s="7">
        <v>701</v>
      </c>
      <c r="D37" s="7">
        <v>11</v>
      </c>
      <c r="E37" s="7">
        <v>592</v>
      </c>
      <c r="F37" s="8">
        <f>C37/D37</f>
        <v>63.727272727272727</v>
      </c>
      <c r="G37" s="8">
        <f>E37/D37</f>
        <v>53.81818181818182</v>
      </c>
      <c r="H37" s="9">
        <f>C37/(E37/6)</f>
        <v>7.1047297297297298</v>
      </c>
      <c r="I37" s="37">
        <v>2</v>
      </c>
      <c r="J37" s="7">
        <v>2</v>
      </c>
      <c r="K37" s="7">
        <v>3</v>
      </c>
      <c r="L37" s="7">
        <v>1</v>
      </c>
      <c r="M37" s="7">
        <v>1</v>
      </c>
      <c r="N37" s="7">
        <v>4</v>
      </c>
      <c r="O37" s="11">
        <f>C37/B37</f>
        <v>350.5</v>
      </c>
      <c r="P37" s="7">
        <v>60</v>
      </c>
      <c r="Q37" s="12">
        <f>P37*4/C37</f>
        <v>0.34236804564907275</v>
      </c>
      <c r="R37" s="7">
        <v>14</v>
      </c>
      <c r="S37" s="12">
        <f>R37*6/C37</f>
        <v>0.11982881597717546</v>
      </c>
      <c r="T37" s="12">
        <f>Q37+S37</f>
        <v>0.46219686162624818</v>
      </c>
    </row>
    <row r="38" spans="1:21">
      <c r="A38" s="6"/>
      <c r="B38" s="7">
        <v>2</v>
      </c>
      <c r="C38" s="7">
        <v>594</v>
      </c>
      <c r="D38" s="7">
        <v>16</v>
      </c>
      <c r="E38" s="7">
        <v>600</v>
      </c>
      <c r="F38" s="8">
        <f>C38/D38</f>
        <v>37.125</v>
      </c>
      <c r="G38" s="8">
        <f>E38/D38</f>
        <v>37.5</v>
      </c>
      <c r="H38" s="9">
        <f>C38/(E38/6)</f>
        <v>5.94</v>
      </c>
      <c r="I38" s="37">
        <v>2</v>
      </c>
      <c r="J38" s="7">
        <v>2</v>
      </c>
      <c r="K38" s="7">
        <v>1</v>
      </c>
      <c r="L38" s="7">
        <v>2</v>
      </c>
      <c r="M38" s="14">
        <v>0</v>
      </c>
      <c r="N38" s="7">
        <v>5</v>
      </c>
      <c r="O38" s="11">
        <f>C38/B38</f>
        <v>297</v>
      </c>
      <c r="P38" s="7">
        <v>59</v>
      </c>
      <c r="Q38" s="12">
        <f>P38*4/C38</f>
        <v>0.39730639730639733</v>
      </c>
      <c r="R38" s="7">
        <v>7</v>
      </c>
      <c r="S38" s="12">
        <f>R38*6/C38</f>
        <v>7.0707070707070704E-2</v>
      </c>
      <c r="T38" s="12">
        <f>Q38+S38</f>
        <v>0.46801346801346805</v>
      </c>
    </row>
    <row r="39" spans="1:21">
      <c r="A39" s="6"/>
      <c r="B39" s="7">
        <v>2</v>
      </c>
      <c r="C39" s="7">
        <v>639</v>
      </c>
      <c r="D39" s="7">
        <v>11</v>
      </c>
      <c r="E39" s="7">
        <v>600</v>
      </c>
      <c r="F39" s="8">
        <f>C39/D39</f>
        <v>58.090909090909093</v>
      </c>
      <c r="G39" s="8">
        <f>E39/D39</f>
        <v>54.545454545454547</v>
      </c>
      <c r="H39" s="9">
        <f>C39/(E39/6)</f>
        <v>6.39</v>
      </c>
      <c r="I39" s="37">
        <v>2</v>
      </c>
      <c r="J39" s="7">
        <v>2</v>
      </c>
      <c r="K39" s="7">
        <v>1</v>
      </c>
      <c r="L39" s="7">
        <v>3</v>
      </c>
      <c r="M39" s="7">
        <v>0</v>
      </c>
      <c r="N39" s="7">
        <v>6</v>
      </c>
      <c r="O39" s="11">
        <f>C39/B39</f>
        <v>319.5</v>
      </c>
      <c r="P39" s="7">
        <v>54</v>
      </c>
      <c r="Q39" s="12">
        <f>P39*4/C39</f>
        <v>0.3380281690140845</v>
      </c>
      <c r="R39" s="7">
        <v>10</v>
      </c>
      <c r="S39" s="12">
        <f>R39*6/C39</f>
        <v>9.3896713615023469E-2</v>
      </c>
      <c r="T39" s="12">
        <f>Q39+S39</f>
        <v>0.431924882629108</v>
      </c>
    </row>
    <row r="40" spans="1:21">
      <c r="A40" s="6"/>
      <c r="B40" s="7">
        <v>2</v>
      </c>
      <c r="C40" s="7">
        <v>454</v>
      </c>
      <c r="D40" s="7">
        <v>17</v>
      </c>
      <c r="E40" s="7">
        <v>537</v>
      </c>
      <c r="F40" s="8">
        <f>C40/D40</f>
        <v>26.705882352941178</v>
      </c>
      <c r="G40" s="8">
        <f>E40/D40</f>
        <v>31.588235294117649</v>
      </c>
      <c r="H40" s="9">
        <f>C40/(E40/6)</f>
        <v>5.0726256983240221</v>
      </c>
      <c r="I40" s="37">
        <v>1</v>
      </c>
      <c r="J40" s="7">
        <v>1</v>
      </c>
      <c r="K40" s="7">
        <v>1</v>
      </c>
      <c r="L40" s="7">
        <v>0</v>
      </c>
      <c r="M40" s="7">
        <v>1</v>
      </c>
      <c r="N40" s="7">
        <v>1</v>
      </c>
      <c r="O40" s="11">
        <f>C40/B40</f>
        <v>227</v>
      </c>
      <c r="P40" s="7">
        <v>35</v>
      </c>
      <c r="Q40" s="12">
        <f>P40*4/C40</f>
        <v>0.30837004405286345</v>
      </c>
      <c r="R40" s="7">
        <v>11</v>
      </c>
      <c r="S40" s="12">
        <f>R40*6/C40</f>
        <v>0.14537444933920704</v>
      </c>
      <c r="T40" s="12">
        <f>Q40+S40</f>
        <v>0.45374449339207046</v>
      </c>
    </row>
    <row r="41" spans="1:21">
      <c r="A41" s="6"/>
      <c r="B41" s="7">
        <v>2</v>
      </c>
      <c r="C41" s="7">
        <v>284</v>
      </c>
      <c r="D41" s="7">
        <v>12</v>
      </c>
      <c r="E41" s="7">
        <v>353</v>
      </c>
      <c r="F41" s="8">
        <f t="shared" ref="F41:F44" si="32">C41/D41</f>
        <v>23.666666666666668</v>
      </c>
      <c r="G41" s="8">
        <f t="shared" ref="G41:G44" si="33">E41/D41</f>
        <v>29.416666666666668</v>
      </c>
      <c r="H41" s="9">
        <f t="shared" ref="H41:H44" si="34">C41/(E41/6)</f>
        <v>4.8271954674220963</v>
      </c>
      <c r="I41" s="37">
        <v>0</v>
      </c>
      <c r="J41" s="7">
        <v>0</v>
      </c>
      <c r="K41" s="7">
        <v>0</v>
      </c>
      <c r="L41" s="7">
        <v>1</v>
      </c>
      <c r="M41" s="7">
        <v>0</v>
      </c>
      <c r="N41" s="7">
        <v>2</v>
      </c>
      <c r="O41" s="11">
        <f t="shared" ref="O41:O44" si="35">C41/B41</f>
        <v>142</v>
      </c>
      <c r="P41" s="7">
        <v>27</v>
      </c>
      <c r="Q41" s="12">
        <f t="shared" ref="Q41:Q44" si="36">P41*4/C41</f>
        <v>0.38028169014084506</v>
      </c>
      <c r="R41" s="7">
        <v>7</v>
      </c>
      <c r="S41" s="12">
        <f t="shared" ref="S41:S44" si="37">R41*6/C41</f>
        <v>0.14788732394366197</v>
      </c>
      <c r="T41" s="12">
        <f t="shared" ref="T41:T44" si="38">Q41+S41</f>
        <v>0.528169014084507</v>
      </c>
    </row>
    <row r="42" spans="1:21">
      <c r="A42" s="6"/>
      <c r="B42" s="10"/>
      <c r="C42" s="10"/>
      <c r="D42" s="10"/>
      <c r="E42" s="10"/>
      <c r="F42" s="21"/>
      <c r="G42" s="21"/>
      <c r="H42" s="9"/>
      <c r="I42" s="37"/>
      <c r="J42" s="10"/>
      <c r="K42" s="10"/>
      <c r="L42" s="10"/>
      <c r="M42" s="10"/>
      <c r="N42" s="10"/>
      <c r="O42" s="22"/>
      <c r="P42" s="10"/>
      <c r="Q42" s="23"/>
      <c r="R42" s="10"/>
      <c r="S42" s="23"/>
      <c r="T42" s="23"/>
      <c r="U42" s="6"/>
    </row>
    <row r="43" spans="1:21">
      <c r="A43" s="6"/>
      <c r="B43" s="7"/>
      <c r="C43" s="7"/>
      <c r="D43" s="7"/>
      <c r="E43" s="7"/>
      <c r="F43" s="8" t="e">
        <f t="shared" si="32"/>
        <v>#DIV/0!</v>
      </c>
      <c r="G43" s="8" t="e">
        <f t="shared" si="33"/>
        <v>#DIV/0!</v>
      </c>
      <c r="H43" s="9" t="e">
        <f t="shared" si="34"/>
        <v>#DIV/0!</v>
      </c>
      <c r="I43" s="7"/>
      <c r="J43" s="7"/>
      <c r="K43" s="7"/>
      <c r="L43" s="7"/>
      <c r="M43" s="7"/>
      <c r="N43" s="7"/>
      <c r="O43" s="11" t="e">
        <f t="shared" si="35"/>
        <v>#DIV/0!</v>
      </c>
      <c r="P43" s="7"/>
      <c r="Q43" s="12" t="e">
        <f t="shared" si="36"/>
        <v>#DIV/0!</v>
      </c>
      <c r="R43" s="7"/>
      <c r="S43" s="12" t="e">
        <f t="shared" si="37"/>
        <v>#DIV/0!</v>
      </c>
      <c r="T43" s="12" t="e">
        <f t="shared" si="38"/>
        <v>#DIV/0!</v>
      </c>
    </row>
    <row r="44" spans="1:21" ht="15.5">
      <c r="A44" s="15" t="s">
        <v>4</v>
      </c>
      <c r="B44" s="16">
        <f>SUM(B2:B43)</f>
        <v>48</v>
      </c>
      <c r="C44" s="16">
        <f>SUM(C2:C43)</f>
        <v>12357</v>
      </c>
      <c r="D44" s="16">
        <f>SUM(D2:D43)</f>
        <v>382</v>
      </c>
      <c r="E44" s="16">
        <f>SUM(E2:E43)</f>
        <v>12799</v>
      </c>
      <c r="F44" s="17">
        <f t="shared" si="32"/>
        <v>32.348167539267017</v>
      </c>
      <c r="G44" s="17">
        <f t="shared" si="33"/>
        <v>33.505235602094238</v>
      </c>
      <c r="H44" s="19">
        <f t="shared" si="34"/>
        <v>5.792796312211892</v>
      </c>
      <c r="I44" s="16">
        <f t="shared" ref="I44:N44" si="39">SUM(I2:I43)</f>
        <v>28</v>
      </c>
      <c r="J44" s="16">
        <f t="shared" si="39"/>
        <v>35</v>
      </c>
      <c r="K44" s="16">
        <f t="shared" si="39"/>
        <v>20</v>
      </c>
      <c r="L44" s="16">
        <f t="shared" si="39"/>
        <v>51</v>
      </c>
      <c r="M44" s="16">
        <f t="shared" si="39"/>
        <v>20</v>
      </c>
      <c r="N44" s="16">
        <f t="shared" si="39"/>
        <v>61</v>
      </c>
      <c r="O44" s="20">
        <f t="shared" si="35"/>
        <v>257.4375</v>
      </c>
      <c r="P44" s="16">
        <f>SUM(P2:P43)</f>
        <v>1157</v>
      </c>
      <c r="Q44" s="18">
        <f t="shared" si="36"/>
        <v>0.37452456097758358</v>
      </c>
      <c r="R44" s="16">
        <f>SUM(R2:R43)</f>
        <v>254</v>
      </c>
      <c r="S44" s="18">
        <f t="shared" si="37"/>
        <v>0.12333090555960184</v>
      </c>
      <c r="T44" s="18">
        <f t="shared" si="38"/>
        <v>0.49785546653718543</v>
      </c>
    </row>
    <row r="45" spans="1:21">
      <c r="B45" s="2" t="s">
        <v>5</v>
      </c>
      <c r="C45" s="3" t="s">
        <v>6</v>
      </c>
      <c r="D45" s="4" t="s">
        <v>7</v>
      </c>
      <c r="E45" s="3" t="s">
        <v>8</v>
      </c>
      <c r="F45" s="3" t="s">
        <v>9</v>
      </c>
      <c r="G45" s="3" t="s">
        <v>10</v>
      </c>
      <c r="H45" s="3" t="s">
        <v>11</v>
      </c>
      <c r="I45" s="5" t="s">
        <v>12</v>
      </c>
      <c r="J45" s="5" t="s">
        <v>13</v>
      </c>
      <c r="K45" s="5">
        <v>100</v>
      </c>
      <c r="L45" s="3">
        <v>50</v>
      </c>
      <c r="M45" s="3" t="s">
        <v>14</v>
      </c>
      <c r="N45" s="3" t="s">
        <v>15</v>
      </c>
      <c r="O45" s="3" t="s">
        <v>16</v>
      </c>
      <c r="P45" s="2" t="s">
        <v>17</v>
      </c>
      <c r="Q45" s="2" t="s">
        <v>18</v>
      </c>
      <c r="R45" s="2" t="s">
        <v>19</v>
      </c>
      <c r="S45" s="2" t="s">
        <v>18</v>
      </c>
      <c r="T45" s="2" t="s">
        <v>20</v>
      </c>
    </row>
    <row r="46" spans="1:21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2013-02-26T09:16:13Z</dcterms:created>
  <dcterms:modified xsi:type="dcterms:W3CDTF">2018-05-11T04:01:33Z</dcterms:modified>
</cp:coreProperties>
</file>