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90" yWindow="300" windowWidth="18850" windowHeight="7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61" i="1"/>
  <c r="T61"/>
  <c r="I61"/>
  <c r="J61"/>
  <c r="K61"/>
  <c r="L61"/>
  <c r="M61"/>
  <c r="N61"/>
  <c r="O61"/>
  <c r="P61"/>
  <c r="Q61"/>
  <c r="R61"/>
  <c r="E61"/>
  <c r="B61"/>
  <c r="C61"/>
  <c r="F61" s="1"/>
  <c r="D61"/>
  <c r="J45"/>
  <c r="N45"/>
  <c r="W48"/>
  <c r="U48"/>
  <c r="H48"/>
  <c r="G48"/>
  <c r="F48"/>
  <c r="M45"/>
  <c r="W51"/>
  <c r="U51"/>
  <c r="H51"/>
  <c r="G51"/>
  <c r="F51"/>
  <c r="W58"/>
  <c r="U58"/>
  <c r="H58"/>
  <c r="G58"/>
  <c r="F58"/>
  <c r="W55"/>
  <c r="U55"/>
  <c r="H55"/>
  <c r="G55"/>
  <c r="F55"/>
  <c r="W49"/>
  <c r="U49"/>
  <c r="W5"/>
  <c r="U5"/>
  <c r="S5"/>
  <c r="H5"/>
  <c r="G5"/>
  <c r="F5"/>
  <c r="W24"/>
  <c r="U24"/>
  <c r="S24"/>
  <c r="H24"/>
  <c r="G24"/>
  <c r="F24"/>
  <c r="W21"/>
  <c r="U21"/>
  <c r="S21"/>
  <c r="H21"/>
  <c r="G21"/>
  <c r="F21"/>
  <c r="W13"/>
  <c r="U13"/>
  <c r="S13"/>
  <c r="H13"/>
  <c r="G13"/>
  <c r="F13"/>
  <c r="I45"/>
  <c r="W61" l="1"/>
  <c r="H61"/>
  <c r="G61"/>
  <c r="U61"/>
  <c r="X13"/>
  <c r="X58"/>
  <c r="X49"/>
  <c r="X55"/>
  <c r="X48"/>
  <c r="X51"/>
  <c r="X5"/>
  <c r="X24"/>
  <c r="X21"/>
  <c r="U37"/>
  <c r="U3"/>
  <c r="S2"/>
  <c r="V45"/>
  <c r="T45"/>
  <c r="R45"/>
  <c r="Q45"/>
  <c r="P45"/>
  <c r="O45"/>
  <c r="L45"/>
  <c r="K45"/>
  <c r="E45"/>
  <c r="D45"/>
  <c r="C45"/>
  <c r="B45"/>
  <c r="W43"/>
  <c r="U43"/>
  <c r="S43"/>
  <c r="H43"/>
  <c r="G43"/>
  <c r="F43"/>
  <c r="W42"/>
  <c r="U42"/>
  <c r="S42"/>
  <c r="H42"/>
  <c r="G42"/>
  <c r="F42"/>
  <c r="W41"/>
  <c r="S41"/>
  <c r="H41"/>
  <c r="G41"/>
  <c r="F41"/>
  <c r="W40"/>
  <c r="U40"/>
  <c r="S40"/>
  <c r="H40"/>
  <c r="G40"/>
  <c r="F40"/>
  <c r="W38"/>
  <c r="U38"/>
  <c r="S38"/>
  <c r="H38"/>
  <c r="G38"/>
  <c r="F38"/>
  <c r="W37"/>
  <c r="S37"/>
  <c r="H37"/>
  <c r="G37"/>
  <c r="F37"/>
  <c r="W36"/>
  <c r="U36"/>
  <c r="S36"/>
  <c r="H36"/>
  <c r="G36"/>
  <c r="F36"/>
  <c r="W33"/>
  <c r="U33"/>
  <c r="S33"/>
  <c r="H33"/>
  <c r="G33"/>
  <c r="F33"/>
  <c r="W32"/>
  <c r="U32"/>
  <c r="S32"/>
  <c r="H32"/>
  <c r="G32"/>
  <c r="F32"/>
  <c r="W31"/>
  <c r="U31"/>
  <c r="S31"/>
  <c r="H31"/>
  <c r="G31"/>
  <c r="F31"/>
  <c r="W29"/>
  <c r="U29"/>
  <c r="S29"/>
  <c r="H29"/>
  <c r="G29"/>
  <c r="F29"/>
  <c r="W26"/>
  <c r="U26"/>
  <c r="S26"/>
  <c r="H26"/>
  <c r="G26"/>
  <c r="F26"/>
  <c r="W23"/>
  <c r="U23"/>
  <c r="S23"/>
  <c r="H23"/>
  <c r="G23"/>
  <c r="F23"/>
  <c r="W20"/>
  <c r="U20"/>
  <c r="S20"/>
  <c r="H20"/>
  <c r="G20"/>
  <c r="F20"/>
  <c r="W19"/>
  <c r="U19"/>
  <c r="S19"/>
  <c r="H19"/>
  <c r="G19"/>
  <c r="F19"/>
  <c r="W18"/>
  <c r="U18"/>
  <c r="S18"/>
  <c r="H18"/>
  <c r="G18"/>
  <c r="F18"/>
  <c r="W17"/>
  <c r="U17"/>
  <c r="S17"/>
  <c r="H17"/>
  <c r="G17"/>
  <c r="F17"/>
  <c r="W16"/>
  <c r="U16"/>
  <c r="S16"/>
  <c r="H16"/>
  <c r="G16"/>
  <c r="F16"/>
  <c r="W15"/>
  <c r="U15"/>
  <c r="S15"/>
  <c r="H15"/>
  <c r="G15"/>
  <c r="F15"/>
  <c r="W12"/>
  <c r="U12"/>
  <c r="S12"/>
  <c r="H12"/>
  <c r="G12"/>
  <c r="F12"/>
  <c r="W10"/>
  <c r="U10"/>
  <c r="S10"/>
  <c r="H10"/>
  <c r="G10"/>
  <c r="F10"/>
  <c r="W9"/>
  <c r="U9"/>
  <c r="S9"/>
  <c r="H9"/>
  <c r="G9"/>
  <c r="F9"/>
  <c r="W8"/>
  <c r="U8"/>
  <c r="S8"/>
  <c r="H8"/>
  <c r="G8"/>
  <c r="F8"/>
  <c r="W7"/>
  <c r="U7"/>
  <c r="S7"/>
  <c r="H7"/>
  <c r="G7"/>
  <c r="F7"/>
  <c r="W4"/>
  <c r="U4"/>
  <c r="S4"/>
  <c r="H4"/>
  <c r="G4"/>
  <c r="F4"/>
  <c r="W3"/>
  <c r="S3"/>
  <c r="H3"/>
  <c r="G3"/>
  <c r="F3"/>
  <c r="W2"/>
  <c r="U2"/>
  <c r="H2"/>
  <c r="G2"/>
  <c r="F2"/>
  <c r="X61" l="1"/>
  <c r="X42"/>
  <c r="X40"/>
  <c r="X38"/>
  <c r="X41"/>
  <c r="X7"/>
  <c r="X32"/>
  <c r="X17"/>
  <c r="X31"/>
  <c r="X3"/>
  <c r="S45"/>
  <c r="X18"/>
  <c r="G45"/>
  <c r="F45"/>
  <c r="W45"/>
  <c r="U45"/>
  <c r="X37"/>
  <c r="X9"/>
  <c r="X16"/>
  <c r="X29"/>
  <c r="X4"/>
  <c r="X8"/>
  <c r="X12"/>
  <c r="X20"/>
  <c r="X15"/>
  <c r="X36"/>
  <c r="X23"/>
  <c r="X33"/>
  <c r="X43"/>
  <c r="X2"/>
  <c r="X26"/>
  <c r="X10"/>
  <c r="X19"/>
  <c r="H45"/>
  <c r="X45" l="1"/>
</calcChain>
</file>

<file path=xl/sharedStrings.xml><?xml version="1.0" encoding="utf-8"?>
<sst xmlns="http://schemas.openxmlformats.org/spreadsheetml/2006/main" count="69" uniqueCount="43">
  <si>
    <t>Ins</t>
  </si>
  <si>
    <t>Runs</t>
  </si>
  <si>
    <t xml:space="preserve">Wkts </t>
  </si>
  <si>
    <t xml:space="preserve">Balls </t>
  </si>
  <si>
    <t>R/W</t>
  </si>
  <si>
    <t>S/R</t>
  </si>
  <si>
    <t>R/O</t>
  </si>
  <si>
    <t>250+</t>
  </si>
  <si>
    <t>100 part</t>
  </si>
  <si>
    <t xml:space="preserve">50 part </t>
  </si>
  <si>
    <t>r/inns</t>
  </si>
  <si>
    <t>Fours</t>
  </si>
  <si>
    <t>% of runs</t>
  </si>
  <si>
    <t>Sixes</t>
  </si>
  <si>
    <t>Total%</t>
  </si>
  <si>
    <t>Timaru</t>
  </si>
  <si>
    <t>Saxton Oval</t>
  </si>
  <si>
    <t>Eden Park 2</t>
  </si>
  <si>
    <t>Mt Maunganui</t>
  </si>
  <si>
    <t xml:space="preserve">Basin Reserve   </t>
  </si>
  <si>
    <t>Total</t>
  </si>
  <si>
    <t>50 part f</t>
  </si>
  <si>
    <t>New Ply</t>
  </si>
  <si>
    <t>Alexandra</t>
  </si>
  <si>
    <t>Queenstown</t>
  </si>
  <si>
    <t>300+</t>
  </si>
  <si>
    <t>400+</t>
  </si>
  <si>
    <t>Bat 1</t>
  </si>
  <si>
    <t>Bat 2</t>
  </si>
  <si>
    <t>Fitzherbert Park</t>
  </si>
  <si>
    <t>Rangiora</t>
  </si>
  <si>
    <t>Harry Barker</t>
  </si>
  <si>
    <r>
      <t xml:space="preserve">Uni Oval </t>
    </r>
    <r>
      <rPr>
        <b/>
        <sz val="9"/>
        <color rgb="FFFF0000"/>
        <rFont val="Arial"/>
        <family val="2"/>
      </rPr>
      <t xml:space="preserve"> rain</t>
    </r>
  </si>
  <si>
    <t>Colin Maiden</t>
  </si>
  <si>
    <t>Basin Reserve</t>
  </si>
  <si>
    <t>Pukekura Park</t>
  </si>
  <si>
    <t>University Oval</t>
  </si>
  <si>
    <t>Mainpower Oval</t>
  </si>
  <si>
    <t xml:space="preserve">Colin Maiden </t>
  </si>
  <si>
    <t>Aorangi Oval</t>
  </si>
  <si>
    <t>Eden Park Outer</t>
  </si>
  <si>
    <t>Molyneux Park</t>
  </si>
  <si>
    <t>2014/15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</si>
</sst>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Times New Roman"/>
      <family val="1"/>
    </font>
    <font>
      <sz val="8"/>
      <color theme="1"/>
      <name val="Calibri"/>
      <family val="2"/>
      <scheme val="minor"/>
    </font>
    <font>
      <b/>
      <sz val="9"/>
      <color theme="1"/>
      <name val="Times New Roman"/>
      <family val="2"/>
    </font>
    <font>
      <b/>
      <sz val="9"/>
      <color theme="1"/>
      <name val="Times New Roman"/>
      <family val="1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90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2" borderId="1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9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0" borderId="1" xfId="1" applyFont="1" applyFill="1" applyBorder="1"/>
    <xf numFmtId="0" fontId="3" fillId="0" borderId="1" xfId="1" applyFont="1" applyFill="1" applyBorder="1"/>
    <xf numFmtId="0" fontId="8" fillId="0" borderId="1" xfId="1" applyFont="1" applyBorder="1"/>
    <xf numFmtId="0" fontId="8" fillId="4" borderId="1" xfId="0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2" xfId="1" applyFont="1" applyFill="1" applyBorder="1"/>
    <xf numFmtId="1" fontId="8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9" fillId="2" borderId="1" xfId="0" applyFont="1" applyFill="1" applyBorder="1"/>
    <xf numFmtId="0" fontId="8" fillId="0" borderId="0" xfId="1" applyFont="1" applyFill="1" applyBorder="1"/>
    <xf numFmtId="0" fontId="0" fillId="0" borderId="0" xfId="0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/>
    <xf numFmtId="0" fontId="8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0" xfId="1" applyFont="1" applyFill="1" applyBorder="1"/>
    <xf numFmtId="0" fontId="1" fillId="0" borderId="0" xfId="1" applyFont="1" applyFill="1" applyBorder="1"/>
    <xf numFmtId="0" fontId="3" fillId="0" borderId="0" xfId="1" applyFon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0" fontId="8" fillId="0" borderId="0" xfId="1" applyFont="1" applyBorder="1"/>
    <xf numFmtId="0" fontId="1" fillId="0" borderId="0" xfId="0" applyFont="1" applyBorder="1"/>
    <xf numFmtId="0" fontId="14" fillId="0" borderId="0" xfId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5" fillId="0" borderId="0" xfId="0" applyFont="1"/>
    <xf numFmtId="0" fontId="1" fillId="2" borderId="1" xfId="0" applyFont="1" applyFill="1" applyBorder="1"/>
    <xf numFmtId="0" fontId="14" fillId="2" borderId="1" xfId="0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0" fontId="14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1"/>
  <sheetViews>
    <sheetView tabSelected="1" topLeftCell="A46" workbookViewId="0">
      <selection activeCell="U65" sqref="U65"/>
    </sheetView>
  </sheetViews>
  <sheetFormatPr defaultRowHeight="14.5"/>
  <cols>
    <col min="1" max="1" width="12.36328125" customWidth="1"/>
    <col min="2" max="2" width="5.1796875" customWidth="1"/>
    <col min="3" max="3" width="5.08984375" customWidth="1"/>
    <col min="4" max="4" width="5.6328125" customWidth="1"/>
    <col min="5" max="5" width="5.453125" customWidth="1"/>
    <col min="6" max="6" width="7.453125" customWidth="1"/>
    <col min="7" max="7" width="7.54296875" customWidth="1"/>
    <col min="8" max="8" width="7" customWidth="1"/>
    <col min="9" max="9" width="5.453125" customWidth="1"/>
    <col min="10" max="10" width="5.08984375" customWidth="1"/>
    <col min="11" max="11" width="4.36328125" customWidth="1"/>
    <col min="12" max="12" width="4.1796875" customWidth="1"/>
    <col min="13" max="14" width="4.54296875" customWidth="1"/>
    <col min="15" max="15" width="4.1796875" customWidth="1"/>
    <col min="16" max="16" width="5" customWidth="1"/>
    <col min="17" max="17" width="6.453125" customWidth="1"/>
    <col min="18" max="18" width="5.36328125" customWidth="1"/>
    <col min="19" max="19" width="7.453125" customWidth="1"/>
    <col min="20" max="20" width="4.90625" customWidth="1"/>
    <col min="21" max="21" width="7.36328125" customWidth="1"/>
    <col min="22" max="22" width="4.81640625" customWidth="1"/>
    <col min="23" max="23" width="8" customWidth="1"/>
  </cols>
  <sheetData>
    <row r="1" spans="1:24">
      <c r="A1" s="5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27</v>
      </c>
      <c r="J1" s="2" t="s">
        <v>28</v>
      </c>
      <c r="K1" s="6" t="s">
        <v>26</v>
      </c>
      <c r="L1" s="6" t="s">
        <v>25</v>
      </c>
      <c r="M1" s="6" t="s">
        <v>7</v>
      </c>
      <c r="N1" s="6">
        <v>-250</v>
      </c>
      <c r="O1" s="6">
        <v>100</v>
      </c>
      <c r="P1" s="2">
        <v>50</v>
      </c>
      <c r="Q1" s="2" t="s">
        <v>8</v>
      </c>
      <c r="R1" s="2" t="s">
        <v>9</v>
      </c>
      <c r="S1" s="2" t="s">
        <v>10</v>
      </c>
      <c r="T1" s="1" t="s">
        <v>11</v>
      </c>
      <c r="U1" s="1" t="s">
        <v>12</v>
      </c>
      <c r="V1" s="1" t="s">
        <v>13</v>
      </c>
      <c r="W1" s="1" t="s">
        <v>12</v>
      </c>
      <c r="X1" s="1" t="s">
        <v>14</v>
      </c>
    </row>
    <row r="2" spans="1:24">
      <c r="A2" s="53" t="s">
        <v>22</v>
      </c>
      <c r="B2" s="18">
        <v>2</v>
      </c>
      <c r="C2" s="18">
        <v>593</v>
      </c>
      <c r="D2" s="18">
        <v>20</v>
      </c>
      <c r="E2" s="18">
        <v>475</v>
      </c>
      <c r="F2" s="19">
        <f t="shared" ref="F2:F10" si="0">C2/D2</f>
        <v>29.65</v>
      </c>
      <c r="G2" s="19">
        <f t="shared" ref="G2:G10" si="1">E2/D2</f>
        <v>23.75</v>
      </c>
      <c r="H2" s="3">
        <f t="shared" ref="H2:H10" si="2">C2/(E2/6)</f>
        <v>7.4905263157894728</v>
      </c>
      <c r="I2" s="26">
        <v>1</v>
      </c>
      <c r="J2" s="26"/>
      <c r="K2" s="27">
        <v>1</v>
      </c>
      <c r="L2" s="27"/>
      <c r="M2" s="30"/>
      <c r="N2" s="27">
        <v>1</v>
      </c>
      <c r="O2" s="18">
        <v>1</v>
      </c>
      <c r="P2" s="18">
        <v>2</v>
      </c>
      <c r="Q2" s="18">
        <v>1</v>
      </c>
      <c r="R2" s="18">
        <v>1</v>
      </c>
      <c r="S2" s="20">
        <f>C2/B2</f>
        <v>296.5</v>
      </c>
      <c r="T2" s="18">
        <v>46</v>
      </c>
      <c r="U2" s="21">
        <f t="shared" ref="U2:U10" si="3">T2*4/C2</f>
        <v>0.3102866779089376</v>
      </c>
      <c r="V2" s="18">
        <v>32</v>
      </c>
      <c r="W2" s="21">
        <f t="shared" ref="W2:W10" si="4">V2*6/C2</f>
        <v>0.32377740303541314</v>
      </c>
      <c r="X2" s="21">
        <f>U2+W2</f>
        <v>0.63406408094435074</v>
      </c>
    </row>
    <row r="3" spans="1:24">
      <c r="A3" s="15"/>
      <c r="B3" s="18">
        <v>2</v>
      </c>
      <c r="C3" s="18">
        <v>581</v>
      </c>
      <c r="D3" s="18">
        <v>19</v>
      </c>
      <c r="E3" s="18">
        <v>597</v>
      </c>
      <c r="F3" s="19">
        <f t="shared" si="0"/>
        <v>30.578947368421051</v>
      </c>
      <c r="G3" s="19">
        <f t="shared" si="1"/>
        <v>31.421052631578949</v>
      </c>
      <c r="H3" s="3">
        <f t="shared" si="2"/>
        <v>5.8391959798994977</v>
      </c>
      <c r="I3" s="26">
        <v>1</v>
      </c>
      <c r="J3" s="26"/>
      <c r="K3" s="27"/>
      <c r="L3" s="27"/>
      <c r="M3" s="30">
        <v>2</v>
      </c>
      <c r="N3" s="27"/>
      <c r="O3" s="18">
        <v>1</v>
      </c>
      <c r="P3" s="18">
        <v>3</v>
      </c>
      <c r="Q3" s="18">
        <v>0</v>
      </c>
      <c r="R3" s="18">
        <v>4</v>
      </c>
      <c r="S3" s="20">
        <f>C3/B3</f>
        <v>290.5</v>
      </c>
      <c r="T3" s="18">
        <v>50</v>
      </c>
      <c r="U3" s="21">
        <f t="shared" si="3"/>
        <v>0.34423407917383819</v>
      </c>
      <c r="V3" s="18">
        <v>14</v>
      </c>
      <c r="W3" s="21">
        <f t="shared" si="4"/>
        <v>0.14457831325301204</v>
      </c>
      <c r="X3" s="21">
        <f>U3+W3</f>
        <v>0.48881239242685026</v>
      </c>
    </row>
    <row r="4" spans="1:24">
      <c r="A4" s="14"/>
      <c r="B4" s="18">
        <v>2</v>
      </c>
      <c r="C4" s="18">
        <v>475</v>
      </c>
      <c r="D4" s="18">
        <v>20</v>
      </c>
      <c r="E4" s="18">
        <v>558</v>
      </c>
      <c r="F4" s="19">
        <f t="shared" si="0"/>
        <v>23.75</v>
      </c>
      <c r="G4" s="19">
        <f t="shared" si="1"/>
        <v>27.9</v>
      </c>
      <c r="H4" s="3">
        <f t="shared" si="2"/>
        <v>5.10752688172043</v>
      </c>
      <c r="I4" s="26">
        <v>1</v>
      </c>
      <c r="J4" s="26"/>
      <c r="K4" s="27"/>
      <c r="L4" s="27"/>
      <c r="M4" s="30">
        <v>1</v>
      </c>
      <c r="N4" s="27">
        <v>1</v>
      </c>
      <c r="O4" s="18">
        <v>0</v>
      </c>
      <c r="P4" s="18">
        <v>4</v>
      </c>
      <c r="Q4" s="18">
        <v>0</v>
      </c>
      <c r="R4" s="18">
        <v>4</v>
      </c>
      <c r="S4" s="20">
        <f>C4/B4</f>
        <v>237.5</v>
      </c>
      <c r="T4" s="18">
        <v>41</v>
      </c>
      <c r="U4" s="21">
        <f t="shared" si="3"/>
        <v>0.34526315789473683</v>
      </c>
      <c r="V4" s="18">
        <v>14</v>
      </c>
      <c r="W4" s="21">
        <f t="shared" si="4"/>
        <v>0.17684210526315788</v>
      </c>
      <c r="X4" s="21">
        <f>U4+W4</f>
        <v>0.52210526315789474</v>
      </c>
    </row>
    <row r="5" spans="1:24">
      <c r="A5" s="14"/>
      <c r="B5" s="18">
        <v>2</v>
      </c>
      <c r="C5" s="18">
        <v>455</v>
      </c>
      <c r="D5" s="18">
        <v>20</v>
      </c>
      <c r="E5" s="18">
        <v>540</v>
      </c>
      <c r="F5" s="19">
        <f t="shared" si="0"/>
        <v>22.75</v>
      </c>
      <c r="G5" s="19">
        <f t="shared" si="1"/>
        <v>27</v>
      </c>
      <c r="H5" s="3">
        <f t="shared" si="2"/>
        <v>5.0555555555555554</v>
      </c>
      <c r="I5" s="26">
        <v>1</v>
      </c>
      <c r="J5" s="26"/>
      <c r="K5" s="27"/>
      <c r="L5" s="27"/>
      <c r="M5" s="30">
        <v>1</v>
      </c>
      <c r="N5" s="27">
        <v>1</v>
      </c>
      <c r="O5" s="18">
        <v>0</v>
      </c>
      <c r="P5" s="18">
        <v>1</v>
      </c>
      <c r="Q5" s="18">
        <v>1</v>
      </c>
      <c r="R5" s="18">
        <v>3</v>
      </c>
      <c r="S5" s="20">
        <f>C5/B5</f>
        <v>227.5</v>
      </c>
      <c r="T5" s="18">
        <v>46</v>
      </c>
      <c r="U5" s="21">
        <f t="shared" si="3"/>
        <v>0.4043956043956044</v>
      </c>
      <c r="V5" s="18">
        <v>12</v>
      </c>
      <c r="W5" s="21">
        <f t="shared" si="4"/>
        <v>0.15824175824175823</v>
      </c>
      <c r="X5" s="21">
        <f>U5+W5</f>
        <v>0.56263736263736264</v>
      </c>
    </row>
    <row r="6" spans="1:24">
      <c r="A6" s="14"/>
      <c r="B6" s="18"/>
      <c r="C6" s="18"/>
      <c r="D6" s="18"/>
      <c r="E6" s="18"/>
      <c r="F6" s="19"/>
      <c r="G6" s="19"/>
      <c r="H6" s="3"/>
      <c r="I6" s="26"/>
      <c r="J6" s="26"/>
      <c r="K6" s="27"/>
      <c r="L6" s="27"/>
      <c r="M6" s="27"/>
      <c r="N6" s="27"/>
      <c r="O6" s="18"/>
      <c r="P6" s="18"/>
      <c r="Q6" s="18"/>
      <c r="R6" s="18"/>
      <c r="S6" s="20"/>
      <c r="T6" s="18"/>
      <c r="U6" s="21"/>
      <c r="V6" s="18"/>
      <c r="W6" s="21"/>
      <c r="X6" s="21"/>
    </row>
    <row r="7" spans="1:24">
      <c r="A7" s="53" t="s">
        <v>31</v>
      </c>
      <c r="B7" s="18">
        <v>2</v>
      </c>
      <c r="C7" s="18">
        <v>493</v>
      </c>
      <c r="D7" s="18">
        <v>13</v>
      </c>
      <c r="E7" s="18">
        <v>538</v>
      </c>
      <c r="F7" s="19">
        <f t="shared" si="0"/>
        <v>37.92307692307692</v>
      </c>
      <c r="G7" s="19">
        <f t="shared" si="1"/>
        <v>41.384615384615387</v>
      </c>
      <c r="H7" s="3">
        <f t="shared" si="2"/>
        <v>5.4981412639405205</v>
      </c>
      <c r="I7" s="26">
        <v>1</v>
      </c>
      <c r="J7" s="26"/>
      <c r="K7" s="27"/>
      <c r="L7" s="27">
        <v>1</v>
      </c>
      <c r="M7" s="30"/>
      <c r="N7" s="27">
        <v>1</v>
      </c>
      <c r="O7" s="18">
        <v>2</v>
      </c>
      <c r="P7" s="18">
        <v>3</v>
      </c>
      <c r="Q7" s="18">
        <v>2</v>
      </c>
      <c r="R7" s="18">
        <v>2</v>
      </c>
      <c r="S7" s="20">
        <f t="shared" ref="S7:S28" si="5">C7/B7</f>
        <v>246.5</v>
      </c>
      <c r="T7" s="18">
        <v>34</v>
      </c>
      <c r="U7" s="21">
        <f t="shared" si="3"/>
        <v>0.27586206896551724</v>
      </c>
      <c r="V7" s="18">
        <v>7</v>
      </c>
      <c r="W7" s="21">
        <f t="shared" si="4"/>
        <v>8.5192697768762676E-2</v>
      </c>
      <c r="X7" s="21">
        <f t="shared" ref="X7:X28" si="6">U7+W7</f>
        <v>0.36105476673427994</v>
      </c>
    </row>
    <row r="8" spans="1:24">
      <c r="A8" s="14"/>
      <c r="B8" s="18"/>
      <c r="C8" s="18"/>
      <c r="D8" s="18"/>
      <c r="E8" s="18"/>
      <c r="F8" s="19" t="e">
        <f t="shared" si="0"/>
        <v>#DIV/0!</v>
      </c>
      <c r="G8" s="19" t="e">
        <f t="shared" si="1"/>
        <v>#DIV/0!</v>
      </c>
      <c r="H8" s="3" t="e">
        <f t="shared" si="2"/>
        <v>#DIV/0!</v>
      </c>
      <c r="I8" s="26"/>
      <c r="J8" s="26"/>
      <c r="K8" s="26"/>
      <c r="L8" s="26"/>
      <c r="M8" s="31"/>
      <c r="N8" s="26"/>
      <c r="O8" s="4"/>
      <c r="P8" s="18"/>
      <c r="Q8" s="18"/>
      <c r="R8" s="18"/>
      <c r="S8" s="20" t="e">
        <f t="shared" si="5"/>
        <v>#DIV/0!</v>
      </c>
      <c r="T8" s="20"/>
      <c r="U8" s="21" t="e">
        <f t="shared" si="3"/>
        <v>#DIV/0!</v>
      </c>
      <c r="V8" s="18"/>
      <c r="W8" s="21" t="e">
        <f t="shared" si="4"/>
        <v>#DIV/0!</v>
      </c>
      <c r="X8" s="21" t="e">
        <f t="shared" si="6"/>
        <v>#DIV/0!</v>
      </c>
    </row>
    <row r="9" spans="1:24">
      <c r="A9" s="53" t="s">
        <v>23</v>
      </c>
      <c r="B9" s="18">
        <v>2</v>
      </c>
      <c r="C9" s="18">
        <v>448</v>
      </c>
      <c r="D9" s="18">
        <v>17</v>
      </c>
      <c r="E9" s="18">
        <v>465</v>
      </c>
      <c r="F9" s="19">
        <f t="shared" si="0"/>
        <v>26.352941176470587</v>
      </c>
      <c r="G9" s="19">
        <f t="shared" si="1"/>
        <v>27.352941176470587</v>
      </c>
      <c r="H9" s="3">
        <f t="shared" si="2"/>
        <v>5.7806451612903222</v>
      </c>
      <c r="I9" s="26">
        <v>1</v>
      </c>
      <c r="J9" s="26"/>
      <c r="K9" s="27"/>
      <c r="L9" s="27">
        <v>1</v>
      </c>
      <c r="M9" s="30"/>
      <c r="N9" s="27">
        <v>1</v>
      </c>
      <c r="O9" s="18">
        <v>0</v>
      </c>
      <c r="P9" s="18">
        <v>2</v>
      </c>
      <c r="Q9" s="18">
        <v>0</v>
      </c>
      <c r="R9" s="18">
        <v>3</v>
      </c>
      <c r="S9" s="20">
        <f t="shared" si="5"/>
        <v>224</v>
      </c>
      <c r="T9" s="20">
        <v>32</v>
      </c>
      <c r="U9" s="21">
        <f t="shared" si="3"/>
        <v>0.2857142857142857</v>
      </c>
      <c r="V9" s="18">
        <v>14</v>
      </c>
      <c r="W9" s="21">
        <f t="shared" si="4"/>
        <v>0.1875</v>
      </c>
      <c r="X9" s="21">
        <f t="shared" si="6"/>
        <v>0.4732142857142857</v>
      </c>
    </row>
    <row r="10" spans="1:24">
      <c r="A10" s="14"/>
      <c r="B10" s="18"/>
      <c r="C10" s="18"/>
      <c r="D10" s="18"/>
      <c r="E10" s="18"/>
      <c r="F10" s="19" t="e">
        <f t="shared" si="0"/>
        <v>#DIV/0!</v>
      </c>
      <c r="G10" s="19" t="e">
        <f t="shared" si="1"/>
        <v>#DIV/0!</v>
      </c>
      <c r="H10" s="3" t="e">
        <f t="shared" si="2"/>
        <v>#DIV/0!</v>
      </c>
      <c r="I10" s="26"/>
      <c r="J10" s="26"/>
      <c r="K10" s="27"/>
      <c r="L10" s="27"/>
      <c r="M10" s="30"/>
      <c r="N10" s="27"/>
      <c r="O10" s="18"/>
      <c r="P10" s="18"/>
      <c r="Q10" s="18"/>
      <c r="R10" s="18"/>
      <c r="S10" s="20" t="e">
        <f t="shared" si="5"/>
        <v>#DIV/0!</v>
      </c>
      <c r="T10" s="18"/>
      <c r="U10" s="21" t="e">
        <f t="shared" si="3"/>
        <v>#DIV/0!</v>
      </c>
      <c r="V10" s="18"/>
      <c r="W10" s="21" t="e">
        <f t="shared" si="4"/>
        <v>#DIV/0!</v>
      </c>
      <c r="X10" s="21" t="e">
        <f t="shared" si="6"/>
        <v>#DIV/0!</v>
      </c>
    </row>
    <row r="11" spans="1:24">
      <c r="A11" s="14"/>
      <c r="B11" s="18"/>
      <c r="C11" s="18"/>
      <c r="D11" s="18"/>
      <c r="E11" s="18"/>
      <c r="F11" s="19"/>
      <c r="G11" s="19"/>
      <c r="H11" s="3"/>
      <c r="I11" s="26"/>
      <c r="J11" s="26"/>
      <c r="K11" s="27"/>
      <c r="L11" s="27"/>
      <c r="M11" s="30"/>
      <c r="N11" s="27"/>
      <c r="O11" s="18"/>
      <c r="P11" s="18"/>
      <c r="Q11" s="18"/>
      <c r="R11" s="18"/>
      <c r="S11" s="20"/>
      <c r="T11" s="18"/>
      <c r="U11" s="21"/>
      <c r="V11" s="18"/>
      <c r="W11" s="21"/>
      <c r="X11" s="21"/>
    </row>
    <row r="12" spans="1:24">
      <c r="A12" s="53" t="s">
        <v>15</v>
      </c>
      <c r="B12" s="18">
        <v>2</v>
      </c>
      <c r="C12" s="18">
        <v>758</v>
      </c>
      <c r="D12" s="18">
        <v>16</v>
      </c>
      <c r="E12" s="18">
        <v>572</v>
      </c>
      <c r="F12" s="19">
        <f t="shared" ref="F12:F13" si="7">C12/D12</f>
        <v>47.375</v>
      </c>
      <c r="G12" s="19">
        <f t="shared" ref="G12:G13" si="8">E12/D12</f>
        <v>35.75</v>
      </c>
      <c r="H12" s="3">
        <f t="shared" ref="H12:H13" si="9">C12/(E12/6)</f>
        <v>7.9510489510489517</v>
      </c>
      <c r="I12" s="26">
        <v>1</v>
      </c>
      <c r="J12" s="26"/>
      <c r="K12" s="27">
        <v>1</v>
      </c>
      <c r="L12" s="27">
        <v>1</v>
      </c>
      <c r="M12" s="30"/>
      <c r="N12" s="27"/>
      <c r="O12" s="18">
        <v>1</v>
      </c>
      <c r="P12" s="18">
        <v>5</v>
      </c>
      <c r="Q12" s="18"/>
      <c r="R12" s="18">
        <v>8</v>
      </c>
      <c r="S12" s="20">
        <f t="shared" si="5"/>
        <v>379</v>
      </c>
      <c r="T12" s="18">
        <v>77</v>
      </c>
      <c r="U12" s="21">
        <f t="shared" ref="U12:U24" si="10">T12*4/C12</f>
        <v>0.40633245382585753</v>
      </c>
      <c r="V12" s="18">
        <v>24</v>
      </c>
      <c r="W12" s="21">
        <f t="shared" ref="W12:W24" si="11">V12*6/C12</f>
        <v>0.18997361477572558</v>
      </c>
      <c r="X12" s="21">
        <f t="shared" si="6"/>
        <v>0.59630606860158308</v>
      </c>
    </row>
    <row r="13" spans="1:24">
      <c r="A13" s="14"/>
      <c r="B13" s="18">
        <v>2</v>
      </c>
      <c r="C13" s="18">
        <v>605</v>
      </c>
      <c r="D13" s="18">
        <v>15</v>
      </c>
      <c r="E13" s="18">
        <v>600</v>
      </c>
      <c r="F13" s="19">
        <f t="shared" si="7"/>
        <v>40.333333333333336</v>
      </c>
      <c r="G13" s="19">
        <f t="shared" si="8"/>
        <v>40</v>
      </c>
      <c r="H13" s="3">
        <f t="shared" si="9"/>
        <v>6.05</v>
      </c>
      <c r="I13" s="26">
        <v>1</v>
      </c>
      <c r="J13" s="26"/>
      <c r="K13" s="27"/>
      <c r="L13" s="27">
        <v>1</v>
      </c>
      <c r="M13" s="30">
        <v>1</v>
      </c>
      <c r="N13" s="27"/>
      <c r="O13" s="18">
        <v>0</v>
      </c>
      <c r="P13" s="18">
        <v>4</v>
      </c>
      <c r="Q13" s="18">
        <v>2</v>
      </c>
      <c r="R13" s="18">
        <v>2</v>
      </c>
      <c r="S13" s="20">
        <f t="shared" ref="S13" si="12">C13/B13</f>
        <v>302.5</v>
      </c>
      <c r="T13" s="18">
        <v>49</v>
      </c>
      <c r="U13" s="21">
        <f t="shared" si="10"/>
        <v>0.32396694214876032</v>
      </c>
      <c r="V13" s="18">
        <v>19</v>
      </c>
      <c r="W13" s="21">
        <f t="shared" si="11"/>
        <v>0.1884297520661157</v>
      </c>
      <c r="X13" s="21">
        <f t="shared" ref="X13" si="13">U13+W13</f>
        <v>0.51239669421487599</v>
      </c>
    </row>
    <row r="14" spans="1:24">
      <c r="A14" s="14"/>
      <c r="B14" s="18"/>
      <c r="C14" s="18"/>
      <c r="D14" s="18"/>
      <c r="E14" s="18"/>
      <c r="F14" s="19"/>
      <c r="G14" s="19"/>
      <c r="H14" s="3"/>
      <c r="I14" s="26"/>
      <c r="J14" s="26"/>
      <c r="K14" s="27"/>
      <c r="L14" s="27"/>
      <c r="M14" s="30"/>
      <c r="N14" s="27"/>
      <c r="O14" s="18"/>
      <c r="P14" s="18"/>
      <c r="Q14" s="18"/>
      <c r="R14" s="18"/>
      <c r="S14" s="20"/>
      <c r="T14" s="18"/>
      <c r="U14" s="21"/>
      <c r="V14" s="18"/>
      <c r="W14" s="21"/>
      <c r="X14" s="21"/>
    </row>
    <row r="15" spans="1:24">
      <c r="A15" s="53" t="s">
        <v>16</v>
      </c>
      <c r="B15" s="18">
        <v>2</v>
      </c>
      <c r="C15" s="18">
        <v>514</v>
      </c>
      <c r="D15" s="18">
        <v>12</v>
      </c>
      <c r="E15" s="18">
        <v>565</v>
      </c>
      <c r="F15" s="19">
        <f>C15/D15</f>
        <v>42.833333333333336</v>
      </c>
      <c r="G15" s="19">
        <f>E15/D15</f>
        <v>47.083333333333336</v>
      </c>
      <c r="H15" s="3">
        <f>C15/(E15/6)</f>
        <v>5.4584070796460171</v>
      </c>
      <c r="I15" s="26"/>
      <c r="J15" s="26">
        <v>1</v>
      </c>
      <c r="K15" s="27"/>
      <c r="L15" s="27"/>
      <c r="M15" s="30">
        <v>2</v>
      </c>
      <c r="N15" s="27"/>
      <c r="O15" s="18">
        <v>0</v>
      </c>
      <c r="P15" s="18">
        <v>5</v>
      </c>
      <c r="Q15" s="18">
        <v>1</v>
      </c>
      <c r="R15" s="18">
        <v>2</v>
      </c>
      <c r="S15" s="20">
        <f t="shared" si="5"/>
        <v>257</v>
      </c>
      <c r="T15" s="18">
        <v>53</v>
      </c>
      <c r="U15" s="21">
        <f t="shared" si="10"/>
        <v>0.41245136186770426</v>
      </c>
      <c r="V15" s="18">
        <v>7</v>
      </c>
      <c r="W15" s="21">
        <f t="shared" si="11"/>
        <v>8.171206225680934E-2</v>
      </c>
      <c r="X15" s="21">
        <f t="shared" si="6"/>
        <v>0.49416342412451358</v>
      </c>
    </row>
    <row r="16" spans="1:24">
      <c r="A16" s="14"/>
      <c r="B16" s="18"/>
      <c r="C16" s="18"/>
      <c r="D16" s="18"/>
      <c r="E16" s="18"/>
      <c r="F16" s="19" t="e">
        <f t="shared" ref="F16:F28" si="14">C16/D16</f>
        <v>#DIV/0!</v>
      </c>
      <c r="G16" s="19" t="e">
        <f t="shared" ref="G16:G28" si="15">E16/D16</f>
        <v>#DIV/0!</v>
      </c>
      <c r="H16" s="3" t="e">
        <f t="shared" ref="H16:H28" si="16">C16/(E16/6)</f>
        <v>#DIV/0!</v>
      </c>
      <c r="I16" s="26"/>
      <c r="J16" s="26"/>
      <c r="K16" s="27"/>
      <c r="L16" s="27"/>
      <c r="M16" s="30"/>
      <c r="N16" s="27"/>
      <c r="O16" s="18"/>
      <c r="P16" s="18"/>
      <c r="Q16" s="18"/>
      <c r="R16" s="18"/>
      <c r="S16" s="20" t="e">
        <f t="shared" si="5"/>
        <v>#DIV/0!</v>
      </c>
      <c r="T16" s="18"/>
      <c r="U16" s="21" t="e">
        <f t="shared" si="10"/>
        <v>#DIV/0!</v>
      </c>
      <c r="V16" s="18"/>
      <c r="W16" s="21" t="e">
        <f t="shared" si="11"/>
        <v>#DIV/0!</v>
      </c>
      <c r="X16" s="21" t="e">
        <f t="shared" si="6"/>
        <v>#DIV/0!</v>
      </c>
    </row>
    <row r="17" spans="1:24">
      <c r="A17" s="14"/>
      <c r="B17" s="18"/>
      <c r="C17" s="18"/>
      <c r="D17" s="18"/>
      <c r="E17" s="18"/>
      <c r="F17" s="19" t="e">
        <f t="shared" si="14"/>
        <v>#DIV/0!</v>
      </c>
      <c r="G17" s="19" t="e">
        <f t="shared" si="15"/>
        <v>#DIV/0!</v>
      </c>
      <c r="H17" s="3" t="e">
        <f t="shared" si="16"/>
        <v>#DIV/0!</v>
      </c>
      <c r="I17" s="26"/>
      <c r="J17" s="26"/>
      <c r="K17" s="27"/>
      <c r="L17" s="27"/>
      <c r="M17" s="30"/>
      <c r="N17" s="27"/>
      <c r="O17" s="18"/>
      <c r="P17" s="18"/>
      <c r="Q17" s="18"/>
      <c r="R17" s="18"/>
      <c r="S17" s="20" t="e">
        <f t="shared" si="5"/>
        <v>#DIV/0!</v>
      </c>
      <c r="T17" s="18"/>
      <c r="U17" s="21" t="e">
        <f t="shared" si="10"/>
        <v>#DIV/0!</v>
      </c>
      <c r="V17" s="18"/>
      <c r="W17" s="21" t="e">
        <f t="shared" si="11"/>
        <v>#DIV/0!</v>
      </c>
      <c r="X17" s="21" t="e">
        <f t="shared" si="6"/>
        <v>#DIV/0!</v>
      </c>
    </row>
    <row r="18" spans="1:24">
      <c r="A18" s="53" t="s">
        <v>17</v>
      </c>
      <c r="B18" s="18">
        <v>2</v>
      </c>
      <c r="C18" s="18">
        <v>577</v>
      </c>
      <c r="D18" s="18">
        <v>15</v>
      </c>
      <c r="E18" s="18">
        <v>502</v>
      </c>
      <c r="F18" s="19">
        <f t="shared" si="14"/>
        <v>38.466666666666669</v>
      </c>
      <c r="G18" s="19">
        <f t="shared" si="15"/>
        <v>33.466666666666669</v>
      </c>
      <c r="H18" s="3">
        <f t="shared" si="16"/>
        <v>6.8964143426294813</v>
      </c>
      <c r="I18" s="26">
        <v>1</v>
      </c>
      <c r="J18" s="26"/>
      <c r="K18" s="30"/>
      <c r="L18" s="30">
        <v>1</v>
      </c>
      <c r="M18" s="30"/>
      <c r="N18" s="27">
        <v>1</v>
      </c>
      <c r="O18" s="18">
        <v>1</v>
      </c>
      <c r="P18" s="18">
        <v>5</v>
      </c>
      <c r="Q18" s="18">
        <v>2</v>
      </c>
      <c r="R18" s="18">
        <v>2</v>
      </c>
      <c r="S18" s="20">
        <f t="shared" si="5"/>
        <v>288.5</v>
      </c>
      <c r="T18" s="18">
        <v>44</v>
      </c>
      <c r="U18" s="21">
        <f t="shared" si="10"/>
        <v>0.30502599653379547</v>
      </c>
      <c r="V18" s="18">
        <v>29</v>
      </c>
      <c r="W18" s="21">
        <f t="shared" si="11"/>
        <v>0.30155979202772965</v>
      </c>
      <c r="X18" s="21">
        <f t="shared" si="6"/>
        <v>0.60658578856152512</v>
      </c>
    </row>
    <row r="19" spans="1:24">
      <c r="A19" s="16"/>
      <c r="B19" s="18">
        <v>2</v>
      </c>
      <c r="C19" s="18">
        <v>401</v>
      </c>
      <c r="D19" s="18">
        <v>13</v>
      </c>
      <c r="E19" s="18">
        <v>467</v>
      </c>
      <c r="F19" s="19">
        <f t="shared" si="14"/>
        <v>30.846153846153847</v>
      </c>
      <c r="G19" s="19">
        <f t="shared" si="15"/>
        <v>35.92307692307692</v>
      </c>
      <c r="H19" s="3">
        <f t="shared" si="16"/>
        <v>5.1520342612419707</v>
      </c>
      <c r="I19" s="26"/>
      <c r="J19" s="26">
        <v>1</v>
      </c>
      <c r="K19" s="30"/>
      <c r="L19" s="30"/>
      <c r="M19" s="30"/>
      <c r="N19" s="27">
        <v>2</v>
      </c>
      <c r="O19" s="18">
        <v>0</v>
      </c>
      <c r="P19" s="18">
        <v>5</v>
      </c>
      <c r="Q19" s="18">
        <v>1</v>
      </c>
      <c r="R19" s="18">
        <v>2</v>
      </c>
      <c r="S19" s="20">
        <f t="shared" si="5"/>
        <v>200.5</v>
      </c>
      <c r="T19" s="18">
        <v>37</v>
      </c>
      <c r="U19" s="21">
        <f t="shared" si="10"/>
        <v>0.36907730673316708</v>
      </c>
      <c r="V19" s="18">
        <v>9</v>
      </c>
      <c r="W19" s="21">
        <f t="shared" si="11"/>
        <v>0.13466334164588528</v>
      </c>
      <c r="X19" s="21">
        <f t="shared" si="6"/>
        <v>0.5037406483790523</v>
      </c>
    </row>
    <row r="20" spans="1:24">
      <c r="A20" s="14"/>
      <c r="B20" s="18">
        <v>2</v>
      </c>
      <c r="C20" s="18">
        <v>591</v>
      </c>
      <c r="D20" s="18">
        <v>19</v>
      </c>
      <c r="E20" s="18">
        <v>577</v>
      </c>
      <c r="F20" s="19">
        <f t="shared" si="14"/>
        <v>31.105263157894736</v>
      </c>
      <c r="G20" s="19">
        <f t="shared" si="15"/>
        <v>30.368421052631579</v>
      </c>
      <c r="H20" s="3">
        <f t="shared" si="16"/>
        <v>6.1455805892547657</v>
      </c>
      <c r="I20" s="26">
        <v>1</v>
      </c>
      <c r="J20" s="26"/>
      <c r="K20" s="30"/>
      <c r="L20" s="30">
        <v>1</v>
      </c>
      <c r="M20" s="30"/>
      <c r="N20" s="27">
        <v>1</v>
      </c>
      <c r="O20" s="18">
        <v>2</v>
      </c>
      <c r="P20" s="18">
        <v>1</v>
      </c>
      <c r="Q20" s="18">
        <v>1</v>
      </c>
      <c r="R20" s="18">
        <v>3</v>
      </c>
      <c r="S20" s="20">
        <f t="shared" si="5"/>
        <v>295.5</v>
      </c>
      <c r="T20" s="18">
        <v>56</v>
      </c>
      <c r="U20" s="21">
        <f t="shared" si="10"/>
        <v>0.3790186125211506</v>
      </c>
      <c r="V20" s="18">
        <v>19</v>
      </c>
      <c r="W20" s="21">
        <f t="shared" si="11"/>
        <v>0.19289340101522842</v>
      </c>
      <c r="X20" s="21">
        <f t="shared" si="6"/>
        <v>0.57191201353637899</v>
      </c>
    </row>
    <row r="21" spans="1:24">
      <c r="A21" s="14"/>
      <c r="B21" s="20">
        <v>2</v>
      </c>
      <c r="C21" s="20">
        <v>603</v>
      </c>
      <c r="D21" s="4">
        <v>19</v>
      </c>
      <c r="E21" s="26">
        <v>600</v>
      </c>
      <c r="F21" s="19">
        <f t="shared" si="14"/>
        <v>31.736842105263158</v>
      </c>
      <c r="G21" s="19">
        <f t="shared" si="15"/>
        <v>31.578947368421051</v>
      </c>
      <c r="H21" s="3">
        <f t="shared" si="16"/>
        <v>6.03</v>
      </c>
      <c r="I21" s="26"/>
      <c r="J21" s="26">
        <v>1</v>
      </c>
      <c r="K21" s="30"/>
      <c r="L21" s="30">
        <v>2</v>
      </c>
      <c r="M21" s="30"/>
      <c r="N21" s="27"/>
      <c r="O21" s="18">
        <v>1</v>
      </c>
      <c r="P21" s="18">
        <v>1</v>
      </c>
      <c r="Q21" s="18">
        <v>2</v>
      </c>
      <c r="R21" s="18">
        <v>2</v>
      </c>
      <c r="S21" s="20">
        <f t="shared" si="5"/>
        <v>301.5</v>
      </c>
      <c r="T21" s="18">
        <v>53</v>
      </c>
      <c r="U21" s="21">
        <f t="shared" si="10"/>
        <v>0.351575456053068</v>
      </c>
      <c r="V21" s="18">
        <v>16</v>
      </c>
      <c r="W21" s="21">
        <f t="shared" si="11"/>
        <v>0.15920398009950248</v>
      </c>
      <c r="X21" s="21">
        <f t="shared" si="6"/>
        <v>0.51077943615257049</v>
      </c>
    </row>
    <row r="22" spans="1:24">
      <c r="A22" s="14"/>
      <c r="B22" s="45"/>
      <c r="C22" s="45"/>
      <c r="D22" s="46"/>
      <c r="E22" s="47"/>
      <c r="F22" s="48"/>
      <c r="G22" s="48"/>
      <c r="H22" s="49"/>
      <c r="I22" s="47"/>
      <c r="J22" s="47"/>
      <c r="K22" s="50"/>
      <c r="L22" s="50"/>
      <c r="M22" s="50"/>
      <c r="N22" s="50"/>
      <c r="O22" s="51"/>
      <c r="P22" s="51"/>
      <c r="Q22" s="51"/>
      <c r="R22" s="51"/>
      <c r="S22" s="45"/>
      <c r="T22" s="51"/>
      <c r="U22" s="52"/>
      <c r="V22" s="51"/>
      <c r="W22" s="52"/>
      <c r="X22" s="52"/>
    </row>
    <row r="23" spans="1:24">
      <c r="A23" s="53" t="s">
        <v>24</v>
      </c>
      <c r="B23" s="18">
        <v>2</v>
      </c>
      <c r="C23" s="18">
        <v>556</v>
      </c>
      <c r="D23" s="18">
        <v>17</v>
      </c>
      <c r="E23" s="18">
        <v>600</v>
      </c>
      <c r="F23" s="19">
        <f>C23/D23</f>
        <v>32.705882352941174</v>
      </c>
      <c r="G23" s="19">
        <f>E23/D23</f>
        <v>35.294117647058826</v>
      </c>
      <c r="H23" s="3">
        <f>C23/(E23/6)</f>
        <v>5.56</v>
      </c>
      <c r="I23" s="26">
        <v>1</v>
      </c>
      <c r="J23" s="26"/>
      <c r="K23" s="27"/>
      <c r="L23" s="27"/>
      <c r="M23" s="30">
        <v>2</v>
      </c>
      <c r="N23" s="27"/>
      <c r="O23" s="18">
        <v>1</v>
      </c>
      <c r="P23" s="18">
        <v>3</v>
      </c>
      <c r="Q23" s="18">
        <v>1</v>
      </c>
      <c r="R23" s="18">
        <v>4</v>
      </c>
      <c r="S23" s="20">
        <f>C23/B23</f>
        <v>278</v>
      </c>
      <c r="T23" s="18">
        <v>41</v>
      </c>
      <c r="U23" s="21">
        <f t="shared" si="10"/>
        <v>0.29496402877697842</v>
      </c>
      <c r="V23" s="18">
        <v>15</v>
      </c>
      <c r="W23" s="21">
        <f t="shared" si="11"/>
        <v>0.16187050359712229</v>
      </c>
      <c r="X23" s="21">
        <f>U23+W23</f>
        <v>0.45683453237410071</v>
      </c>
    </row>
    <row r="24" spans="1:24">
      <c r="A24" s="14"/>
      <c r="B24" s="18">
        <v>2</v>
      </c>
      <c r="C24" s="18">
        <v>491</v>
      </c>
      <c r="D24" s="18">
        <v>15</v>
      </c>
      <c r="E24" s="18">
        <v>596</v>
      </c>
      <c r="F24" s="19">
        <f t="shared" ref="F24" si="17">C24/D24</f>
        <v>32.733333333333334</v>
      </c>
      <c r="G24" s="19">
        <f t="shared" ref="G24" si="18">E24/D24</f>
        <v>39.733333333333334</v>
      </c>
      <c r="H24" s="3">
        <f t="shared" ref="H24" si="19">C24/(E24/6)</f>
        <v>4.9429530201342287</v>
      </c>
      <c r="I24" s="26"/>
      <c r="J24" s="26">
        <v>2</v>
      </c>
      <c r="K24" s="27"/>
      <c r="L24" s="27"/>
      <c r="M24" s="30"/>
      <c r="N24" s="27">
        <v>2</v>
      </c>
      <c r="O24" s="18">
        <v>0</v>
      </c>
      <c r="P24" s="18">
        <v>3</v>
      </c>
      <c r="Q24" s="18">
        <v>0</v>
      </c>
      <c r="R24" s="18">
        <v>2</v>
      </c>
      <c r="S24" s="20">
        <f t="shared" ref="S24" si="20">C24/B24</f>
        <v>245.5</v>
      </c>
      <c r="T24" s="18">
        <v>43</v>
      </c>
      <c r="U24" s="21">
        <f t="shared" si="10"/>
        <v>0.35030549898167007</v>
      </c>
      <c r="V24" s="18">
        <v>5</v>
      </c>
      <c r="W24" s="21">
        <f t="shared" si="11"/>
        <v>6.1099796334012219E-2</v>
      </c>
      <c r="X24" s="21">
        <f t="shared" ref="X24" si="21">U24+W24</f>
        <v>0.41140529531568226</v>
      </c>
    </row>
    <row r="25" spans="1:24">
      <c r="A25" s="14"/>
      <c r="B25" s="18"/>
      <c r="C25" s="18"/>
      <c r="D25" s="18"/>
      <c r="E25" s="18"/>
      <c r="F25" s="19"/>
      <c r="G25" s="19"/>
      <c r="H25" s="3"/>
      <c r="I25" s="26"/>
      <c r="J25" s="26"/>
      <c r="K25" s="27"/>
      <c r="L25" s="27"/>
      <c r="M25" s="30"/>
      <c r="N25" s="27"/>
      <c r="O25" s="18"/>
      <c r="P25" s="18"/>
      <c r="Q25" s="18"/>
      <c r="R25" s="18"/>
      <c r="S25" s="20"/>
      <c r="T25" s="18"/>
      <c r="U25" s="21"/>
      <c r="V25" s="18"/>
      <c r="W25" s="21"/>
      <c r="X25" s="21"/>
    </row>
    <row r="26" spans="1:24">
      <c r="A26" s="53" t="s">
        <v>29</v>
      </c>
      <c r="B26" s="18">
        <v>2</v>
      </c>
      <c r="C26" s="18">
        <v>451</v>
      </c>
      <c r="D26" s="18">
        <v>15</v>
      </c>
      <c r="E26" s="19">
        <v>574</v>
      </c>
      <c r="F26" s="19">
        <f t="shared" ref="F26" si="22">C26/D26</f>
        <v>30.066666666666666</v>
      </c>
      <c r="G26" s="19">
        <f t="shared" ref="G26" si="23">E26/D26</f>
        <v>38.266666666666666</v>
      </c>
      <c r="H26" s="3">
        <f t="shared" ref="H26" si="24">C26/(E26/6)</f>
        <v>4.7142857142857144</v>
      </c>
      <c r="I26" s="26"/>
      <c r="J26" s="26">
        <v>1</v>
      </c>
      <c r="K26" s="30">
        <v>0</v>
      </c>
      <c r="L26" s="30">
        <v>0</v>
      </c>
      <c r="M26" s="30">
        <v>0</v>
      </c>
      <c r="N26" s="27">
        <v>2</v>
      </c>
      <c r="O26" s="18"/>
      <c r="P26" s="18">
        <v>2</v>
      </c>
      <c r="Q26" s="18"/>
      <c r="R26" s="18">
        <v>3</v>
      </c>
      <c r="S26" s="20">
        <f t="shared" ref="S26" si="25">C26/B26</f>
        <v>225.5</v>
      </c>
      <c r="T26" s="18">
        <v>37</v>
      </c>
      <c r="U26" s="21">
        <f>T26*4/C26</f>
        <v>0.32815964523281599</v>
      </c>
      <c r="V26" s="18">
        <v>6</v>
      </c>
      <c r="W26" s="21">
        <f>V26*6/C26</f>
        <v>7.9822616407982258E-2</v>
      </c>
      <c r="X26" s="21">
        <f t="shared" ref="X26" si="26">U26+W26</f>
        <v>0.40798226164079826</v>
      </c>
    </row>
    <row r="27" spans="1:24">
      <c r="A27" s="14"/>
      <c r="B27" s="18"/>
      <c r="C27" s="18"/>
      <c r="D27" s="18"/>
      <c r="E27" s="19"/>
      <c r="F27" s="19"/>
      <c r="G27" s="3"/>
      <c r="H27" s="18"/>
      <c r="I27" s="27"/>
      <c r="J27" s="27"/>
      <c r="K27" s="27"/>
      <c r="L27" s="27"/>
      <c r="M27" s="30"/>
      <c r="N27" s="27"/>
      <c r="O27" s="18"/>
      <c r="P27" s="18"/>
      <c r="Q27" s="18"/>
      <c r="R27" s="20"/>
      <c r="S27" s="18"/>
      <c r="T27" s="21"/>
      <c r="U27" s="18"/>
      <c r="V27" s="21"/>
      <c r="W27" s="21"/>
      <c r="X27" s="13"/>
    </row>
    <row r="28" spans="1:24">
      <c r="A28" s="53" t="s">
        <v>32</v>
      </c>
    </row>
    <row r="29" spans="1:24">
      <c r="A29" s="32"/>
      <c r="B29" s="33">
        <v>2</v>
      </c>
      <c r="C29" s="33">
        <v>512</v>
      </c>
      <c r="D29" s="18">
        <v>16</v>
      </c>
      <c r="E29" s="18">
        <v>593</v>
      </c>
      <c r="F29" s="19">
        <f>C29/D29</f>
        <v>32</v>
      </c>
      <c r="G29" s="19">
        <f>E29/D29</f>
        <v>37.0625</v>
      </c>
      <c r="H29" s="3">
        <f>C29/(E29/6)</f>
        <v>5.1804384485666111</v>
      </c>
      <c r="I29" s="26"/>
      <c r="J29" s="26">
        <v>1</v>
      </c>
      <c r="K29" s="30"/>
      <c r="L29" s="30"/>
      <c r="M29" s="30">
        <v>2</v>
      </c>
      <c r="N29" s="27"/>
      <c r="O29" s="18">
        <v>1</v>
      </c>
      <c r="P29" s="18">
        <v>2</v>
      </c>
      <c r="Q29" s="18">
        <v>1</v>
      </c>
      <c r="R29" s="18">
        <v>3</v>
      </c>
      <c r="S29" s="20">
        <f>C29/B29</f>
        <v>256</v>
      </c>
      <c r="T29" s="18">
        <v>55</v>
      </c>
      <c r="U29" s="21">
        <f>T29*4/C29</f>
        <v>0.4296875</v>
      </c>
      <c r="V29" s="18">
        <v>7</v>
      </c>
      <c r="W29" s="21">
        <f>V29*6/C29</f>
        <v>8.203125E-2</v>
      </c>
      <c r="X29" s="21">
        <f>U29+W29</f>
        <v>0.51171875</v>
      </c>
    </row>
    <row r="30" spans="1:24">
      <c r="A30" s="14"/>
    </row>
    <row r="31" spans="1:24">
      <c r="A31" s="53" t="s">
        <v>33</v>
      </c>
      <c r="B31" s="18">
        <v>2</v>
      </c>
      <c r="C31" s="18">
        <v>464</v>
      </c>
      <c r="D31" s="18">
        <v>17</v>
      </c>
      <c r="E31" s="18">
        <v>530</v>
      </c>
      <c r="F31" s="19">
        <f t="shared" ref="F31:F38" si="27">C31/D31</f>
        <v>27.294117647058822</v>
      </c>
      <c r="G31" s="19">
        <f t="shared" ref="G31:G38" si="28">E31/D31</f>
        <v>31.176470588235293</v>
      </c>
      <c r="H31" s="3">
        <f t="shared" ref="H31:H38" si="29">C31/(E31/6)</f>
        <v>5.2528301886792459</v>
      </c>
      <c r="I31" s="26">
        <v>1</v>
      </c>
      <c r="J31" s="26"/>
      <c r="K31" s="27"/>
      <c r="L31" s="27"/>
      <c r="M31" s="30">
        <v>1</v>
      </c>
      <c r="N31" s="27">
        <v>1</v>
      </c>
      <c r="O31" s="18">
        <v>0</v>
      </c>
      <c r="P31" s="18">
        <v>2</v>
      </c>
      <c r="Q31" s="18">
        <v>0</v>
      </c>
      <c r="R31" s="18">
        <v>2</v>
      </c>
      <c r="S31" s="20">
        <f t="shared" ref="S31:S38" si="30">C31/B31</f>
        <v>232</v>
      </c>
      <c r="T31" s="18">
        <v>41</v>
      </c>
      <c r="U31" s="21">
        <f t="shared" ref="U31:U38" si="31">T31*4/C31</f>
        <v>0.35344827586206895</v>
      </c>
      <c r="V31" s="18">
        <v>12</v>
      </c>
      <c r="W31" s="21">
        <f t="shared" ref="W31:W38" si="32">V31*6/C31</f>
        <v>0.15517241379310345</v>
      </c>
      <c r="X31" s="21">
        <f t="shared" ref="X31:X38" si="33">U31+W31</f>
        <v>0.50862068965517238</v>
      </c>
    </row>
    <row r="32" spans="1:24">
      <c r="A32" s="14"/>
      <c r="B32" s="18"/>
      <c r="C32" s="18"/>
      <c r="D32" s="18"/>
      <c r="E32" s="18"/>
      <c r="F32" s="19" t="e">
        <f t="shared" si="27"/>
        <v>#DIV/0!</v>
      </c>
      <c r="G32" s="19" t="e">
        <f t="shared" si="28"/>
        <v>#DIV/0!</v>
      </c>
      <c r="H32" s="3" t="e">
        <f t="shared" si="29"/>
        <v>#DIV/0!</v>
      </c>
      <c r="I32" s="26"/>
      <c r="J32" s="26"/>
      <c r="K32" s="27"/>
      <c r="L32" s="27"/>
      <c r="M32" s="30"/>
      <c r="N32" s="27"/>
      <c r="O32" s="18"/>
      <c r="P32" s="18"/>
      <c r="Q32" s="18"/>
      <c r="R32" s="18"/>
      <c r="S32" s="20" t="e">
        <f t="shared" si="30"/>
        <v>#DIV/0!</v>
      </c>
      <c r="T32" s="18"/>
      <c r="U32" s="21" t="e">
        <f t="shared" si="31"/>
        <v>#DIV/0!</v>
      </c>
      <c r="V32" s="18"/>
      <c r="W32" s="21" t="e">
        <f t="shared" si="32"/>
        <v>#DIV/0!</v>
      </c>
      <c r="X32" s="21" t="e">
        <f t="shared" si="33"/>
        <v>#DIV/0!</v>
      </c>
    </row>
    <row r="33" spans="1:24">
      <c r="A33" s="53" t="s">
        <v>30</v>
      </c>
      <c r="B33" s="18">
        <v>2</v>
      </c>
      <c r="C33" s="18">
        <v>495</v>
      </c>
      <c r="D33" s="18">
        <v>13</v>
      </c>
      <c r="E33" s="18">
        <v>581</v>
      </c>
      <c r="F33" s="19">
        <f t="shared" si="27"/>
        <v>38.07692307692308</v>
      </c>
      <c r="G33" s="19">
        <f t="shared" si="28"/>
        <v>44.692307692307693</v>
      </c>
      <c r="H33" s="3">
        <f t="shared" si="29"/>
        <v>5.111876075731498</v>
      </c>
      <c r="I33" s="26"/>
      <c r="J33" s="26">
        <v>1</v>
      </c>
      <c r="K33" s="30"/>
      <c r="L33" s="30"/>
      <c r="M33" s="30"/>
      <c r="N33" s="27">
        <v>2</v>
      </c>
      <c r="O33" s="18">
        <v>0</v>
      </c>
      <c r="P33" s="18">
        <v>4</v>
      </c>
      <c r="Q33" s="18">
        <v>1</v>
      </c>
      <c r="R33" s="18">
        <v>2</v>
      </c>
      <c r="S33" s="20">
        <f t="shared" si="30"/>
        <v>247.5</v>
      </c>
      <c r="T33" s="18">
        <v>57</v>
      </c>
      <c r="U33" s="21">
        <f t="shared" si="31"/>
        <v>0.46060606060606063</v>
      </c>
      <c r="V33" s="18">
        <v>4</v>
      </c>
      <c r="W33" s="21">
        <f t="shared" si="32"/>
        <v>4.8484848484848485E-2</v>
      </c>
      <c r="X33" s="21">
        <f t="shared" si="33"/>
        <v>0.50909090909090915</v>
      </c>
    </row>
    <row r="34" spans="1:24">
      <c r="A34" s="14"/>
      <c r="B34" s="18"/>
      <c r="C34" s="18"/>
      <c r="D34" s="18"/>
      <c r="E34" s="18"/>
      <c r="F34" s="19"/>
      <c r="G34" s="19"/>
      <c r="H34" s="3"/>
      <c r="I34" s="26"/>
      <c r="J34" s="26"/>
      <c r="K34" s="30"/>
      <c r="L34" s="30"/>
      <c r="M34" s="30"/>
      <c r="N34" s="27"/>
      <c r="O34" s="18"/>
      <c r="P34" s="18"/>
      <c r="Q34" s="18"/>
      <c r="R34" s="18"/>
      <c r="S34" s="20"/>
      <c r="T34" s="18"/>
      <c r="U34" s="21"/>
      <c r="V34" s="18"/>
      <c r="W34" s="21"/>
      <c r="X34" s="21"/>
    </row>
    <row r="35" spans="1:24">
      <c r="A35" s="14"/>
      <c r="B35" s="37"/>
      <c r="C35" s="37"/>
      <c r="D35" s="37"/>
      <c r="E35" s="37"/>
      <c r="F35" s="38"/>
      <c r="G35" s="38"/>
      <c r="H35" s="39"/>
      <c r="I35" s="40"/>
      <c r="J35" s="40"/>
      <c r="K35" s="41"/>
      <c r="L35" s="41"/>
      <c r="M35" s="41"/>
      <c r="N35" s="41"/>
      <c r="O35" s="37"/>
      <c r="P35" s="37"/>
      <c r="Q35" s="37"/>
      <c r="R35" s="37"/>
      <c r="S35" s="42"/>
      <c r="T35" s="37"/>
      <c r="U35" s="43"/>
      <c r="V35" s="37"/>
      <c r="W35" s="43"/>
      <c r="X35" s="43"/>
    </row>
    <row r="36" spans="1:24">
      <c r="A36" s="53" t="s">
        <v>18</v>
      </c>
      <c r="B36" s="18">
        <v>2</v>
      </c>
      <c r="C36" s="18">
        <v>503</v>
      </c>
      <c r="D36" s="18">
        <v>19</v>
      </c>
      <c r="E36" s="18">
        <v>593</v>
      </c>
      <c r="F36" s="19">
        <f t="shared" si="27"/>
        <v>26.473684210526315</v>
      </c>
      <c r="G36" s="19">
        <f t="shared" si="28"/>
        <v>31.210526315789473</v>
      </c>
      <c r="H36" s="3">
        <f t="shared" si="29"/>
        <v>5.0893760539629005</v>
      </c>
      <c r="I36" s="26">
        <v>1</v>
      </c>
      <c r="J36" s="26"/>
      <c r="K36" s="27"/>
      <c r="L36" s="27"/>
      <c r="M36" s="30">
        <v>1</v>
      </c>
      <c r="N36" s="27">
        <v>1</v>
      </c>
      <c r="O36" s="18">
        <v>0</v>
      </c>
      <c r="P36" s="18">
        <v>4</v>
      </c>
      <c r="Q36" s="18">
        <v>1</v>
      </c>
      <c r="R36" s="18">
        <v>1</v>
      </c>
      <c r="S36" s="20">
        <f t="shared" si="30"/>
        <v>251.5</v>
      </c>
      <c r="T36" s="18">
        <v>36</v>
      </c>
      <c r="U36" s="21">
        <f t="shared" si="31"/>
        <v>0.28628230616302186</v>
      </c>
      <c r="V36" s="18">
        <v>6</v>
      </c>
      <c r="W36" s="21">
        <f t="shared" si="32"/>
        <v>7.1570576540755465E-2</v>
      </c>
      <c r="X36" s="21">
        <f t="shared" si="33"/>
        <v>0.35785288270377735</v>
      </c>
    </row>
    <row r="37" spans="1:24">
      <c r="A37" s="14"/>
      <c r="B37" s="18">
        <v>2</v>
      </c>
      <c r="C37" s="18">
        <v>617</v>
      </c>
      <c r="D37" s="18">
        <v>13</v>
      </c>
      <c r="E37" s="18">
        <v>597</v>
      </c>
      <c r="F37" s="19">
        <f t="shared" si="27"/>
        <v>47.46153846153846</v>
      </c>
      <c r="G37" s="19">
        <f t="shared" si="28"/>
        <v>45.92307692307692</v>
      </c>
      <c r="H37" s="3">
        <f t="shared" si="29"/>
        <v>6.2010050251256281</v>
      </c>
      <c r="I37" s="26"/>
      <c r="J37" s="26">
        <v>1</v>
      </c>
      <c r="K37" s="27"/>
      <c r="L37" s="27">
        <v>2</v>
      </c>
      <c r="M37" s="30"/>
      <c r="N37" s="27"/>
      <c r="O37" s="18">
        <v>1</v>
      </c>
      <c r="P37" s="18">
        <v>4</v>
      </c>
      <c r="Q37" s="18">
        <v>2</v>
      </c>
      <c r="R37" s="18">
        <v>4</v>
      </c>
      <c r="S37" s="20">
        <f t="shared" si="30"/>
        <v>308.5</v>
      </c>
      <c r="T37" s="18">
        <v>57</v>
      </c>
      <c r="U37" s="21">
        <f t="shared" si="31"/>
        <v>0.36952998379254459</v>
      </c>
      <c r="V37" s="18">
        <v>11</v>
      </c>
      <c r="W37" s="21">
        <f t="shared" si="32"/>
        <v>0.10696920583468396</v>
      </c>
      <c r="X37" s="21">
        <f t="shared" si="33"/>
        <v>0.47649918962722854</v>
      </c>
    </row>
    <row r="38" spans="1:24">
      <c r="A38" s="14"/>
      <c r="B38" s="18">
        <v>2</v>
      </c>
      <c r="C38" s="18">
        <v>321</v>
      </c>
      <c r="D38" s="18">
        <v>18</v>
      </c>
      <c r="E38" s="18">
        <v>524</v>
      </c>
      <c r="F38" s="19">
        <f t="shared" si="27"/>
        <v>17.833333333333332</v>
      </c>
      <c r="G38" s="19">
        <f t="shared" si="28"/>
        <v>29.111111111111111</v>
      </c>
      <c r="H38" s="3">
        <f t="shared" si="29"/>
        <v>3.6755725190839699</v>
      </c>
      <c r="I38" s="26"/>
      <c r="J38" s="26">
        <v>1</v>
      </c>
      <c r="K38" s="27"/>
      <c r="L38" s="27"/>
      <c r="M38" s="30"/>
      <c r="N38" s="27"/>
      <c r="O38" s="18"/>
      <c r="P38" s="18">
        <v>2</v>
      </c>
      <c r="Q38" s="18"/>
      <c r="R38" s="18">
        <v>2</v>
      </c>
      <c r="S38" s="20">
        <f t="shared" si="30"/>
        <v>160.5</v>
      </c>
      <c r="T38" s="18">
        <v>32</v>
      </c>
      <c r="U38" s="21">
        <f t="shared" si="31"/>
        <v>0.39875389408099687</v>
      </c>
      <c r="V38" s="18">
        <v>5</v>
      </c>
      <c r="W38" s="21">
        <f t="shared" si="32"/>
        <v>9.3457943925233641E-2</v>
      </c>
      <c r="X38" s="21">
        <f t="shared" si="33"/>
        <v>0.49221183800623053</v>
      </c>
    </row>
    <row r="39" spans="1:24">
      <c r="A39" s="14"/>
      <c r="B39" s="37"/>
      <c r="C39" s="37"/>
      <c r="D39" s="37"/>
      <c r="E39" s="37"/>
      <c r="F39" s="38"/>
      <c r="G39" s="38"/>
      <c r="H39" s="39"/>
      <c r="I39" s="40"/>
      <c r="J39" s="40"/>
      <c r="K39" s="41"/>
      <c r="L39" s="41"/>
      <c r="M39" s="41"/>
      <c r="N39" s="41"/>
      <c r="O39" s="37"/>
      <c r="P39" s="37"/>
      <c r="Q39" s="37"/>
      <c r="R39" s="37"/>
      <c r="S39" s="42"/>
      <c r="T39" s="37"/>
      <c r="U39" s="43"/>
      <c r="V39" s="37"/>
      <c r="W39" s="43"/>
      <c r="X39" s="43"/>
    </row>
    <row r="40" spans="1:24">
      <c r="A40" s="53" t="s">
        <v>19</v>
      </c>
      <c r="B40" s="33">
        <v>2</v>
      </c>
      <c r="C40" s="22">
        <v>467</v>
      </c>
      <c r="D40" s="22">
        <v>20</v>
      </c>
      <c r="E40" s="22">
        <v>579</v>
      </c>
      <c r="F40" s="23">
        <f>C40/D40</f>
        <v>23.35</v>
      </c>
      <c r="G40" s="23">
        <f>E40/D40</f>
        <v>28.95</v>
      </c>
      <c r="H40" s="3">
        <f>C40/(E40/6)</f>
        <v>4.8393782383419692</v>
      </c>
      <c r="I40" s="26">
        <v>1</v>
      </c>
      <c r="J40" s="26"/>
      <c r="K40" s="30"/>
      <c r="L40" s="30"/>
      <c r="M40" s="30">
        <v>1</v>
      </c>
      <c r="N40" s="28">
        <v>1</v>
      </c>
      <c r="O40" s="22">
        <v>1</v>
      </c>
      <c r="P40" s="22">
        <v>2</v>
      </c>
      <c r="Q40" s="22">
        <v>0</v>
      </c>
      <c r="R40" s="22">
        <v>3</v>
      </c>
      <c r="S40" s="24">
        <f>C40/B40</f>
        <v>233.5</v>
      </c>
      <c r="T40" s="22">
        <v>50</v>
      </c>
      <c r="U40" s="25">
        <f t="shared" ref="U40:U45" si="34">T40*4/C40</f>
        <v>0.42826552462526768</v>
      </c>
      <c r="V40" s="22">
        <v>6</v>
      </c>
      <c r="W40" s="25">
        <f t="shared" ref="W40:W45" si="35">V40*6/C40</f>
        <v>7.7087794432548179E-2</v>
      </c>
      <c r="X40" s="25">
        <f>U40+W40</f>
        <v>0.50535331905781589</v>
      </c>
    </row>
    <row r="41" spans="1:24">
      <c r="A41" s="14"/>
      <c r="B41" s="22">
        <v>2</v>
      </c>
      <c r="C41" s="22">
        <v>417</v>
      </c>
      <c r="D41" s="22">
        <v>13</v>
      </c>
      <c r="E41" s="22">
        <v>535</v>
      </c>
      <c r="F41" s="23">
        <f>C41/D41</f>
        <v>32.07692307692308</v>
      </c>
      <c r="G41" s="23">
        <f>E41/D41</f>
        <v>41.153846153846153</v>
      </c>
      <c r="H41" s="3">
        <f>C41/(E41/6)</f>
        <v>4.6766355140186917</v>
      </c>
      <c r="I41" s="26"/>
      <c r="J41" s="26">
        <v>1</v>
      </c>
      <c r="K41" s="30"/>
      <c r="L41" s="30"/>
      <c r="M41" s="30"/>
      <c r="N41" s="28">
        <v>2</v>
      </c>
      <c r="O41" s="22">
        <v>0</v>
      </c>
      <c r="P41" s="22">
        <v>2</v>
      </c>
      <c r="Q41" s="22">
        <v>0</v>
      </c>
      <c r="R41" s="22">
        <v>3</v>
      </c>
      <c r="S41" s="24">
        <f>C41/B41</f>
        <v>208.5</v>
      </c>
      <c r="T41" s="22">
        <v>40</v>
      </c>
      <c r="U41" s="25">
        <v>0.06</v>
      </c>
      <c r="V41" s="22">
        <v>6</v>
      </c>
      <c r="W41" s="25">
        <f t="shared" si="35"/>
        <v>8.6330935251798566E-2</v>
      </c>
      <c r="X41" s="25">
        <f>U41+W41</f>
        <v>0.14633093525179858</v>
      </c>
    </row>
    <row r="42" spans="1:24">
      <c r="A42" s="14"/>
      <c r="B42" s="22">
        <v>2</v>
      </c>
      <c r="C42" s="22">
        <v>627</v>
      </c>
      <c r="D42" s="22">
        <v>13</v>
      </c>
      <c r="E42" s="22">
        <v>583</v>
      </c>
      <c r="F42" s="23">
        <f>C42/D42</f>
        <v>48.230769230769234</v>
      </c>
      <c r="G42" s="23">
        <f>E42/D42</f>
        <v>44.846153846153847</v>
      </c>
      <c r="H42" s="3">
        <f>C42/(E42/6)</f>
        <v>6.4528301886792452</v>
      </c>
      <c r="I42" s="26">
        <v>1</v>
      </c>
      <c r="J42" s="26"/>
      <c r="K42" s="30"/>
      <c r="L42" s="30">
        <v>1</v>
      </c>
      <c r="M42" s="30">
        <v>1</v>
      </c>
      <c r="N42" s="28"/>
      <c r="O42" s="22">
        <v>3</v>
      </c>
      <c r="P42" s="22">
        <v>1</v>
      </c>
      <c r="Q42" s="22">
        <v>1</v>
      </c>
      <c r="R42" s="22">
        <v>3</v>
      </c>
      <c r="S42" s="24">
        <f>C42/B42</f>
        <v>313.5</v>
      </c>
      <c r="T42" s="22">
        <v>62</v>
      </c>
      <c r="U42" s="25">
        <f t="shared" si="34"/>
        <v>0.39553429027113235</v>
      </c>
      <c r="V42" s="22">
        <v>11</v>
      </c>
      <c r="W42" s="25">
        <f t="shared" si="35"/>
        <v>0.10526315789473684</v>
      </c>
      <c r="X42" s="25">
        <f>U42+W42</f>
        <v>0.50079744816586924</v>
      </c>
    </row>
    <row r="43" spans="1:24">
      <c r="A43" s="14"/>
      <c r="B43" s="22">
        <v>2</v>
      </c>
      <c r="C43" s="22">
        <v>466</v>
      </c>
      <c r="D43" s="22">
        <v>17</v>
      </c>
      <c r="E43" s="22">
        <v>585</v>
      </c>
      <c r="F43" s="23">
        <f>C43/D43</f>
        <v>27.411764705882351</v>
      </c>
      <c r="G43" s="23">
        <f>E43/D43</f>
        <v>34.411764705882355</v>
      </c>
      <c r="H43" s="3">
        <f>C43/(E43/6)</f>
        <v>4.7794871794871794</v>
      </c>
      <c r="I43" s="26">
        <v>1</v>
      </c>
      <c r="J43" s="26"/>
      <c r="K43" s="30"/>
      <c r="L43" s="30"/>
      <c r="M43" s="30"/>
      <c r="N43" s="28"/>
      <c r="O43" s="22"/>
      <c r="P43" s="22">
        <v>3</v>
      </c>
      <c r="Q43" s="22">
        <v>0</v>
      </c>
      <c r="R43" s="22">
        <v>5</v>
      </c>
      <c r="S43" s="24">
        <f>C43/B43</f>
        <v>233</v>
      </c>
      <c r="T43" s="22">
        <v>34</v>
      </c>
      <c r="U43" s="25">
        <f t="shared" si="34"/>
        <v>0.29184549356223177</v>
      </c>
      <c r="V43" s="22">
        <v>5</v>
      </c>
      <c r="W43" s="25">
        <f t="shared" si="35"/>
        <v>6.4377682403433473E-2</v>
      </c>
      <c r="X43" s="25">
        <f>U43+W43</f>
        <v>0.35622317596566522</v>
      </c>
    </row>
    <row r="44" spans="1:24">
      <c r="A44" s="14"/>
      <c r="B44" s="22"/>
      <c r="C44" s="22"/>
      <c r="D44" s="22"/>
      <c r="E44" s="22"/>
      <c r="F44" s="23"/>
      <c r="G44" s="23"/>
      <c r="H44" s="3"/>
      <c r="I44" s="26"/>
      <c r="J44" s="26"/>
      <c r="K44" s="30"/>
      <c r="L44" s="30"/>
      <c r="M44" s="30"/>
      <c r="N44" s="28"/>
      <c r="O44" s="22"/>
      <c r="P44" s="22"/>
      <c r="Q44" s="22"/>
      <c r="R44" s="22"/>
      <c r="S44" s="24"/>
      <c r="T44" s="22"/>
      <c r="U44" s="25"/>
      <c r="V44" s="22"/>
      <c r="W44" s="25"/>
      <c r="X44" s="25"/>
    </row>
    <row r="45" spans="1:24">
      <c r="A45" s="17" t="s">
        <v>20</v>
      </c>
      <c r="B45" s="8">
        <f>SUM(B2:B44)</f>
        <v>52</v>
      </c>
      <c r="C45" s="8">
        <f>SUM(C2:C44)</f>
        <v>13481</v>
      </c>
      <c r="D45" s="8">
        <f>SUM(D2:D44)</f>
        <v>424</v>
      </c>
      <c r="E45" s="8">
        <f>SUM(E2:E44)</f>
        <v>14526</v>
      </c>
      <c r="F45" s="9">
        <f t="shared" ref="F45" si="36">C45/D45</f>
        <v>31.794811320754718</v>
      </c>
      <c r="G45" s="9">
        <f t="shared" ref="G45" si="37">E45/D45</f>
        <v>34.259433962264154</v>
      </c>
      <c r="H45" s="10">
        <f t="shared" ref="H45" si="38">C45/(E45/6)</f>
        <v>5.5683601817430812</v>
      </c>
      <c r="I45" s="29">
        <f>SUM(I2:I44)</f>
        <v>16</v>
      </c>
      <c r="J45" s="29">
        <f>SUM(J2:J44)</f>
        <v>11</v>
      </c>
      <c r="K45" s="8">
        <f t="shared" ref="K45:R45" si="39">SUM(K2:K44)</f>
        <v>2</v>
      </c>
      <c r="L45" s="8">
        <f t="shared" si="39"/>
        <v>11</v>
      </c>
      <c r="M45" s="8">
        <f>SUM(M2:M44)</f>
        <v>15</v>
      </c>
      <c r="N45" s="8">
        <f>SUM(N2:N44)</f>
        <v>20</v>
      </c>
      <c r="O45" s="8">
        <f t="shared" si="39"/>
        <v>16</v>
      </c>
      <c r="P45" s="8">
        <f t="shared" si="39"/>
        <v>75</v>
      </c>
      <c r="Q45" s="8">
        <f t="shared" si="39"/>
        <v>20</v>
      </c>
      <c r="R45" s="8">
        <f t="shared" si="39"/>
        <v>75</v>
      </c>
      <c r="S45" s="11">
        <f t="shared" ref="S45" si="40">C45/B45</f>
        <v>259.25</v>
      </c>
      <c r="T45" s="8">
        <f>SUM(T2:T44)</f>
        <v>1203</v>
      </c>
      <c r="U45" s="12">
        <f t="shared" si="34"/>
        <v>0.35694681403456718</v>
      </c>
      <c r="V45" s="8">
        <f>SUM(V2:V44)</f>
        <v>315</v>
      </c>
      <c r="W45" s="12">
        <f t="shared" si="35"/>
        <v>0.14019731473926267</v>
      </c>
      <c r="X45" s="12">
        <f t="shared" ref="X45" si="41">U45+W45</f>
        <v>0.49714412877382985</v>
      </c>
    </row>
    <row r="46" spans="1:24">
      <c r="A46" s="7"/>
      <c r="B46" s="1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27</v>
      </c>
      <c r="J46" s="2" t="s">
        <v>28</v>
      </c>
      <c r="K46" s="6" t="s">
        <v>26</v>
      </c>
      <c r="L46" s="6" t="s">
        <v>25</v>
      </c>
      <c r="M46" s="6" t="s">
        <v>7</v>
      </c>
      <c r="N46" s="6">
        <v>-250</v>
      </c>
      <c r="O46" s="6">
        <v>100</v>
      </c>
      <c r="P46" s="2">
        <v>50</v>
      </c>
      <c r="Q46" s="2" t="s">
        <v>8</v>
      </c>
      <c r="R46" s="2" t="s">
        <v>21</v>
      </c>
      <c r="S46" s="2" t="s">
        <v>10</v>
      </c>
      <c r="T46" s="1" t="s">
        <v>11</v>
      </c>
      <c r="U46" s="1" t="s">
        <v>12</v>
      </c>
      <c r="V46" s="1" t="s">
        <v>13</v>
      </c>
      <c r="W46" s="1" t="s">
        <v>12</v>
      </c>
      <c r="X46" s="1" t="s">
        <v>14</v>
      </c>
    </row>
    <row r="47" spans="1:24">
      <c r="A47" s="84" t="s">
        <v>42</v>
      </c>
    </row>
    <row r="48" spans="1:24">
      <c r="A48" s="34" t="s">
        <v>39</v>
      </c>
      <c r="B48" s="18">
        <v>4</v>
      </c>
      <c r="C48" s="18">
        <v>1363</v>
      </c>
      <c r="D48" s="18">
        <v>31</v>
      </c>
      <c r="E48" s="18">
        <v>1172</v>
      </c>
      <c r="F48" s="19">
        <f>C48/D48</f>
        <v>43.967741935483872</v>
      </c>
      <c r="G48" s="19">
        <f>E48/D48</f>
        <v>37.806451612903224</v>
      </c>
      <c r="H48" s="3">
        <f>C48/(E48/6)</f>
        <v>6.9778156996587031</v>
      </c>
      <c r="I48" s="18">
        <v>2</v>
      </c>
      <c r="J48" s="18"/>
      <c r="K48" s="18">
        <v>1</v>
      </c>
      <c r="L48" s="18">
        <v>2</v>
      </c>
      <c r="M48" s="18">
        <v>1</v>
      </c>
      <c r="N48" s="18"/>
      <c r="O48" s="18">
        <v>1</v>
      </c>
      <c r="P48" s="18">
        <v>9</v>
      </c>
      <c r="Q48" s="18">
        <v>2</v>
      </c>
      <c r="R48" s="18">
        <v>10</v>
      </c>
      <c r="S48" s="18"/>
      <c r="T48" s="18">
        <v>126</v>
      </c>
      <c r="U48" s="21">
        <f>T48*4/C48</f>
        <v>0.36977256052824653</v>
      </c>
      <c r="V48" s="18">
        <v>43</v>
      </c>
      <c r="W48" s="21">
        <f>V48*6/C48</f>
        <v>0.1892883345561262</v>
      </c>
      <c r="X48" s="21">
        <f>U48+W48</f>
        <v>0.55906089508437273</v>
      </c>
    </row>
    <row r="49" spans="1:25">
      <c r="A49" s="34" t="s">
        <v>34</v>
      </c>
      <c r="B49" s="18">
        <v>8</v>
      </c>
      <c r="C49" s="18">
        <v>1977</v>
      </c>
      <c r="D49" s="18">
        <v>63</v>
      </c>
      <c r="E49" s="18">
        <v>2282</v>
      </c>
      <c r="F49" s="19">
        <v>31.38095238095238</v>
      </c>
      <c r="G49" s="19">
        <v>36.222222222222221</v>
      </c>
      <c r="H49" s="19">
        <v>5.1980718667835237</v>
      </c>
      <c r="I49" s="18">
        <v>3</v>
      </c>
      <c r="J49" s="18">
        <v>1</v>
      </c>
      <c r="K49" s="18"/>
      <c r="L49" s="18">
        <v>1</v>
      </c>
      <c r="M49" s="18">
        <v>2</v>
      </c>
      <c r="N49" s="18">
        <v>3</v>
      </c>
      <c r="O49" s="18">
        <v>4</v>
      </c>
      <c r="P49" s="18">
        <v>8</v>
      </c>
      <c r="Q49" s="18">
        <v>1</v>
      </c>
      <c r="R49" s="18">
        <v>14</v>
      </c>
      <c r="S49" s="18">
        <v>247.125</v>
      </c>
      <c r="T49" s="18">
        <v>186</v>
      </c>
      <c r="U49" s="21">
        <f>T49*4/C49</f>
        <v>0.37632776934749623</v>
      </c>
      <c r="V49" s="18">
        <v>28</v>
      </c>
      <c r="W49" s="21">
        <f>V49*6/C49</f>
        <v>8.4977238239757211E-2</v>
      </c>
      <c r="X49" s="21">
        <f>U49+W49</f>
        <v>0.46130500758725346</v>
      </c>
    </row>
    <row r="50" spans="1:25">
      <c r="A50" s="44" t="s">
        <v>38</v>
      </c>
      <c r="B50" s="18">
        <v>2</v>
      </c>
      <c r="C50" s="18">
        <v>464</v>
      </c>
      <c r="D50" s="18">
        <v>17</v>
      </c>
      <c r="E50" s="18">
        <v>530</v>
      </c>
      <c r="F50" s="19">
        <v>27.294117647058822</v>
      </c>
      <c r="G50" s="19">
        <v>31.176470588235293</v>
      </c>
      <c r="H50" s="3">
        <v>5.2528301886792459</v>
      </c>
      <c r="I50" s="18">
        <v>1</v>
      </c>
      <c r="J50" s="18"/>
      <c r="K50" s="18"/>
      <c r="L50" s="18"/>
      <c r="M50" s="18">
        <v>1</v>
      </c>
      <c r="N50" s="18">
        <v>1</v>
      </c>
      <c r="O50" s="18">
        <v>0</v>
      </c>
      <c r="P50" s="18">
        <v>2</v>
      </c>
      <c r="Q50" s="18">
        <v>0</v>
      </c>
      <c r="R50" s="18">
        <v>2</v>
      </c>
      <c r="S50" s="18">
        <v>232</v>
      </c>
      <c r="T50" s="18">
        <v>41</v>
      </c>
      <c r="U50" s="21">
        <v>0.35344827586206895</v>
      </c>
      <c r="V50" s="18">
        <v>12</v>
      </c>
      <c r="W50" s="21">
        <v>0.15517241379310345</v>
      </c>
      <c r="X50" s="21">
        <v>0.50862068965517238</v>
      </c>
    </row>
    <row r="51" spans="1:25">
      <c r="A51" s="34" t="s">
        <v>40</v>
      </c>
      <c r="B51" s="18">
        <v>8</v>
      </c>
      <c r="C51" s="18">
        <v>2172</v>
      </c>
      <c r="D51" s="18">
        <v>66</v>
      </c>
      <c r="E51" s="18">
        <v>2146</v>
      </c>
      <c r="F51" s="19">
        <f>C51/D51</f>
        <v>32.909090909090907</v>
      </c>
      <c r="G51" s="19">
        <f>E51/D51</f>
        <v>32.515151515151516</v>
      </c>
      <c r="H51" s="3">
        <f>C51/(E51/6)</f>
        <v>6.0726933830382102</v>
      </c>
      <c r="I51" s="18">
        <v>2</v>
      </c>
      <c r="J51" s="18">
        <v>2</v>
      </c>
      <c r="K51" s="18"/>
      <c r="L51" s="18">
        <v>4</v>
      </c>
      <c r="M51" s="18"/>
      <c r="N51" s="18">
        <v>4</v>
      </c>
      <c r="O51" s="18">
        <v>4</v>
      </c>
      <c r="P51" s="18">
        <v>12</v>
      </c>
      <c r="Q51" s="18">
        <v>6</v>
      </c>
      <c r="R51" s="18">
        <v>9</v>
      </c>
      <c r="S51" s="18"/>
      <c r="T51" s="18">
        <v>190</v>
      </c>
      <c r="U51" s="21">
        <f>T51*4/C51</f>
        <v>0.34990791896869244</v>
      </c>
      <c r="V51" s="18">
        <v>73</v>
      </c>
      <c r="W51" s="21">
        <f>V51*6/C51</f>
        <v>0.20165745856353592</v>
      </c>
      <c r="X51" s="21">
        <f>U51+W51</f>
        <v>0.55156537753222834</v>
      </c>
    </row>
    <row r="52" spans="1:25">
      <c r="A52" s="36" t="s">
        <v>29</v>
      </c>
      <c r="B52" s="18">
        <v>2</v>
      </c>
      <c r="C52" s="18">
        <v>451</v>
      </c>
      <c r="D52" s="18">
        <v>15</v>
      </c>
      <c r="E52" s="18">
        <v>574</v>
      </c>
      <c r="F52" s="19">
        <v>30.066666666666666</v>
      </c>
      <c r="G52" s="19">
        <v>38.266666666666666</v>
      </c>
      <c r="H52" s="3">
        <v>4.7142857142857144</v>
      </c>
      <c r="I52" s="18"/>
      <c r="J52" s="18">
        <v>1</v>
      </c>
      <c r="K52" s="18">
        <v>0</v>
      </c>
      <c r="L52" s="18">
        <v>0</v>
      </c>
      <c r="M52" s="18">
        <v>0</v>
      </c>
      <c r="N52" s="18">
        <v>2</v>
      </c>
      <c r="O52" s="18"/>
      <c r="P52" s="18">
        <v>2</v>
      </c>
      <c r="Q52" s="18"/>
      <c r="R52" s="18">
        <v>3</v>
      </c>
      <c r="S52" s="18">
        <v>225.5</v>
      </c>
      <c r="T52" s="18">
        <v>37</v>
      </c>
      <c r="U52" s="21">
        <v>0.32815964523281599</v>
      </c>
      <c r="V52" s="18">
        <v>6</v>
      </c>
      <c r="W52" s="21">
        <v>7.9822616407982258E-2</v>
      </c>
      <c r="X52" s="21">
        <v>0.40798226164079826</v>
      </c>
    </row>
    <row r="53" spans="1:25">
      <c r="A53" s="35" t="s">
        <v>31</v>
      </c>
      <c r="B53" s="18">
        <v>2</v>
      </c>
      <c r="C53" s="18">
        <v>493</v>
      </c>
      <c r="D53" s="18">
        <v>13</v>
      </c>
      <c r="E53" s="18">
        <v>538</v>
      </c>
      <c r="F53" s="19">
        <v>37.92307692307692</v>
      </c>
      <c r="G53" s="19">
        <v>41.384615384615387</v>
      </c>
      <c r="H53" s="3">
        <v>5.4981412639405205</v>
      </c>
      <c r="I53" s="18">
        <v>1</v>
      </c>
      <c r="J53" s="18"/>
      <c r="K53" s="18"/>
      <c r="L53" s="18">
        <v>1</v>
      </c>
      <c r="M53" s="18"/>
      <c r="N53" s="18">
        <v>1</v>
      </c>
      <c r="O53" s="18">
        <v>2</v>
      </c>
      <c r="P53" s="18">
        <v>3</v>
      </c>
      <c r="Q53" s="18">
        <v>2</v>
      </c>
      <c r="R53" s="18">
        <v>2</v>
      </c>
      <c r="S53" s="18">
        <v>246.5</v>
      </c>
      <c r="T53" s="18">
        <v>34</v>
      </c>
      <c r="U53" s="21">
        <v>0.27586206896551724</v>
      </c>
      <c r="V53" s="18">
        <v>7</v>
      </c>
      <c r="W53" s="21">
        <v>8.5192697768762676E-2</v>
      </c>
      <c r="X53" s="21">
        <v>0.36105476673427994</v>
      </c>
    </row>
    <row r="54" spans="1:25">
      <c r="A54" s="35" t="s">
        <v>35</v>
      </c>
      <c r="B54" s="18">
        <v>8</v>
      </c>
      <c r="C54" s="18">
        <v>2104</v>
      </c>
      <c r="D54" s="18">
        <v>79</v>
      </c>
      <c r="E54" s="18">
        <v>2170</v>
      </c>
      <c r="F54" s="19">
        <v>26.632911392405063</v>
      </c>
      <c r="G54" s="19">
        <v>27.468354430379748</v>
      </c>
      <c r="H54" s="3">
        <v>5.8175115207373267</v>
      </c>
      <c r="I54" s="18">
        <v>4</v>
      </c>
      <c r="J54" s="18"/>
      <c r="K54" s="18">
        <v>1</v>
      </c>
      <c r="L54" s="18"/>
      <c r="M54" s="18">
        <v>4</v>
      </c>
      <c r="N54" s="18">
        <v>3</v>
      </c>
      <c r="O54" s="18">
        <v>2</v>
      </c>
      <c r="P54" s="18">
        <v>10</v>
      </c>
      <c r="Q54" s="18">
        <v>2</v>
      </c>
      <c r="R54" s="18">
        <v>12</v>
      </c>
      <c r="S54" s="18">
        <v>263</v>
      </c>
      <c r="T54" s="18">
        <v>183</v>
      </c>
      <c r="U54" s="21">
        <v>0.34790874524714827</v>
      </c>
      <c r="V54" s="18">
        <v>72</v>
      </c>
      <c r="W54" s="21">
        <v>0.20532319391634982</v>
      </c>
      <c r="X54" s="21">
        <v>0.55323193916349811</v>
      </c>
    </row>
    <row r="55" spans="1:25">
      <c r="A55" s="36" t="s">
        <v>18</v>
      </c>
      <c r="B55" s="18">
        <v>6</v>
      </c>
      <c r="C55" s="18">
        <v>1441</v>
      </c>
      <c r="D55" s="18">
        <v>50</v>
      </c>
      <c r="E55" s="18">
        <v>1714</v>
      </c>
      <c r="F55" s="19">
        <f>C55/D55</f>
        <v>28.82</v>
      </c>
      <c r="G55" s="19">
        <f>E55/D55</f>
        <v>34.28</v>
      </c>
      <c r="H55" s="3">
        <f>C55/(E55/6)</f>
        <v>5.0443407234539084</v>
      </c>
      <c r="I55" s="18">
        <v>1</v>
      </c>
      <c r="J55" s="18">
        <v>2</v>
      </c>
      <c r="K55" s="18"/>
      <c r="L55" s="18">
        <v>2</v>
      </c>
      <c r="M55" s="18">
        <v>1</v>
      </c>
      <c r="N55" s="18">
        <v>1</v>
      </c>
      <c r="O55" s="18">
        <v>1</v>
      </c>
      <c r="P55" s="18">
        <v>10</v>
      </c>
      <c r="Q55" s="18">
        <v>3</v>
      </c>
      <c r="R55" s="18">
        <v>7</v>
      </c>
      <c r="S55" s="18"/>
      <c r="T55" s="18">
        <v>125</v>
      </c>
      <c r="U55" s="21">
        <f>T55*4/C55</f>
        <v>0.34698126301179738</v>
      </c>
      <c r="V55" s="18">
        <v>22</v>
      </c>
      <c r="W55" s="21">
        <f>V55*6/C55</f>
        <v>9.1603053435114504E-2</v>
      </c>
      <c r="X55" s="21">
        <f>U55+W55</f>
        <v>0.43858431644691187</v>
      </c>
    </row>
    <row r="56" spans="1:25">
      <c r="A56" s="34" t="s">
        <v>37</v>
      </c>
      <c r="B56" s="18">
        <v>2</v>
      </c>
      <c r="C56" s="18">
        <v>495</v>
      </c>
      <c r="D56" s="18">
        <v>13</v>
      </c>
      <c r="E56" s="18">
        <v>581</v>
      </c>
      <c r="F56" s="19">
        <v>38.07692307692308</v>
      </c>
      <c r="G56" s="19">
        <v>44.692307692307693</v>
      </c>
      <c r="H56" s="3">
        <v>5.111876075731498</v>
      </c>
      <c r="I56" s="18"/>
      <c r="J56" s="18">
        <v>1</v>
      </c>
      <c r="K56" s="18"/>
      <c r="L56" s="18"/>
      <c r="M56" s="18"/>
      <c r="N56" s="18">
        <v>2</v>
      </c>
      <c r="O56" s="18">
        <v>0</v>
      </c>
      <c r="P56" s="18">
        <v>4</v>
      </c>
      <c r="Q56" s="18">
        <v>1</v>
      </c>
      <c r="R56" s="18">
        <v>2</v>
      </c>
      <c r="S56" s="18">
        <v>247.5</v>
      </c>
      <c r="T56" s="18">
        <v>57</v>
      </c>
      <c r="U56" s="21">
        <v>0.46060606060606063</v>
      </c>
      <c r="V56" s="18">
        <v>4</v>
      </c>
      <c r="W56" s="21">
        <v>4.8484848484848485E-2</v>
      </c>
      <c r="X56" s="21">
        <v>0.50909090909090915</v>
      </c>
    </row>
    <row r="57" spans="1:25">
      <c r="A57" s="34" t="s">
        <v>41</v>
      </c>
      <c r="B57" s="18">
        <v>2</v>
      </c>
      <c r="C57" s="18">
        <v>448</v>
      </c>
      <c r="D57" s="18">
        <v>17</v>
      </c>
      <c r="E57" s="18">
        <v>465</v>
      </c>
      <c r="F57" s="19">
        <v>26.352941176470587</v>
      </c>
      <c r="G57" s="19">
        <v>27.352941176470587</v>
      </c>
      <c r="H57" s="3">
        <v>5.7806451612903222</v>
      </c>
      <c r="I57" s="18">
        <v>1</v>
      </c>
      <c r="J57" s="18"/>
      <c r="K57" s="18"/>
      <c r="L57" s="18">
        <v>1</v>
      </c>
      <c r="M57" s="18"/>
      <c r="N57" s="18">
        <v>1</v>
      </c>
      <c r="O57" s="18">
        <v>0</v>
      </c>
      <c r="P57" s="18">
        <v>2</v>
      </c>
      <c r="Q57" s="18">
        <v>0</v>
      </c>
      <c r="R57" s="18">
        <v>3</v>
      </c>
      <c r="S57" s="18">
        <v>224</v>
      </c>
      <c r="T57" s="18">
        <v>32</v>
      </c>
      <c r="U57" s="21">
        <v>0.2857142857142857</v>
      </c>
      <c r="V57" s="18">
        <v>14</v>
      </c>
      <c r="W57" s="21">
        <v>0.1875</v>
      </c>
      <c r="X57" s="21">
        <v>0.4732142857142857</v>
      </c>
    </row>
    <row r="58" spans="1:25">
      <c r="A58" s="34" t="s">
        <v>24</v>
      </c>
      <c r="B58" s="18">
        <v>4</v>
      </c>
      <c r="C58" s="18">
        <v>1047</v>
      </c>
      <c r="D58" s="18">
        <v>32</v>
      </c>
      <c r="E58" s="18">
        <v>1196</v>
      </c>
      <c r="F58" s="19">
        <f>C58/D58</f>
        <v>32.71875</v>
      </c>
      <c r="G58" s="19">
        <f>E58/D58</f>
        <v>37.375</v>
      </c>
      <c r="H58" s="3">
        <f>C58/(E58/6)</f>
        <v>5.2525083612040131</v>
      </c>
      <c r="I58" s="18">
        <v>1</v>
      </c>
      <c r="J58" s="18">
        <v>2</v>
      </c>
      <c r="K58" s="18"/>
      <c r="L58" s="18"/>
      <c r="M58" s="18">
        <v>2</v>
      </c>
      <c r="N58" s="18">
        <v>2</v>
      </c>
      <c r="O58" s="18">
        <v>1</v>
      </c>
      <c r="P58" s="18">
        <v>6</v>
      </c>
      <c r="Q58" s="18">
        <v>1</v>
      </c>
      <c r="R58" s="18">
        <v>6</v>
      </c>
      <c r="S58" s="18"/>
      <c r="T58" s="18">
        <v>84</v>
      </c>
      <c r="U58" s="21">
        <f>T58*4/C58</f>
        <v>0.3209169054441261</v>
      </c>
      <c r="V58" s="18">
        <v>20</v>
      </c>
      <c r="W58" s="21">
        <f>V58*6/C58</f>
        <v>0.11461318051575932</v>
      </c>
      <c r="X58" s="21">
        <f>U58+W58</f>
        <v>0.4355300859598854</v>
      </c>
    </row>
    <row r="59" spans="1:25">
      <c r="A59" s="34" t="s">
        <v>16</v>
      </c>
      <c r="B59" s="18">
        <v>2</v>
      </c>
      <c r="C59" s="18">
        <v>514</v>
      </c>
      <c r="D59" s="18">
        <v>12</v>
      </c>
      <c r="E59" s="18">
        <v>565</v>
      </c>
      <c r="F59" s="19">
        <v>42.833333333333336</v>
      </c>
      <c r="G59" s="19">
        <v>47.083333333333336</v>
      </c>
      <c r="H59" s="3">
        <v>5.4584070796460171</v>
      </c>
      <c r="I59" s="18"/>
      <c r="J59" s="18">
        <v>1</v>
      </c>
      <c r="K59" s="18"/>
      <c r="L59" s="18"/>
      <c r="M59" s="18">
        <v>2</v>
      </c>
      <c r="N59" s="18"/>
      <c r="O59" s="18">
        <v>0</v>
      </c>
      <c r="P59" s="18">
        <v>5</v>
      </c>
      <c r="Q59" s="18">
        <v>1</v>
      </c>
      <c r="R59" s="18">
        <v>2</v>
      </c>
      <c r="S59" s="18">
        <v>257</v>
      </c>
      <c r="T59" s="18">
        <v>53</v>
      </c>
      <c r="U59" s="21">
        <v>0.41245136186770426</v>
      </c>
      <c r="V59" s="18">
        <v>7</v>
      </c>
      <c r="W59" s="21">
        <v>8.171206225680934E-2</v>
      </c>
      <c r="X59" s="21">
        <v>0.49416342412451358</v>
      </c>
    </row>
    <row r="60" spans="1:25">
      <c r="A60" s="34" t="s">
        <v>36</v>
      </c>
      <c r="B60" s="18">
        <v>2</v>
      </c>
      <c r="C60" s="18">
        <v>512</v>
      </c>
      <c r="D60" s="18">
        <v>16</v>
      </c>
      <c r="E60" s="18">
        <v>593</v>
      </c>
      <c r="F60" s="19">
        <v>32</v>
      </c>
      <c r="G60" s="19">
        <v>37.0625</v>
      </c>
      <c r="H60" s="3">
        <v>5.1804384485666111</v>
      </c>
      <c r="I60" s="26"/>
      <c r="J60" s="26">
        <v>1</v>
      </c>
      <c r="K60" s="27"/>
      <c r="L60" s="27"/>
      <c r="M60" s="27">
        <v>2</v>
      </c>
      <c r="N60" s="27"/>
      <c r="O60" s="18">
        <v>1</v>
      </c>
      <c r="P60" s="18">
        <v>2</v>
      </c>
      <c r="Q60" s="18">
        <v>1</v>
      </c>
      <c r="R60" s="18">
        <v>3</v>
      </c>
      <c r="S60" s="20">
        <v>256</v>
      </c>
      <c r="T60" s="18">
        <v>55</v>
      </c>
      <c r="U60" s="21">
        <v>0.4296875</v>
      </c>
      <c r="V60" s="18">
        <v>7</v>
      </c>
      <c r="W60" s="21">
        <v>8.203125E-2</v>
      </c>
      <c r="X60" s="21">
        <v>0.51171875</v>
      </c>
    </row>
    <row r="61" spans="1:25">
      <c r="A61" s="85" t="s">
        <v>20</v>
      </c>
      <c r="B61" s="86">
        <f>SUM(B48:B60)</f>
        <v>52</v>
      </c>
      <c r="C61" s="86">
        <f>SUM(C48:C60)</f>
        <v>13481</v>
      </c>
      <c r="D61" s="86">
        <f>SUM(D48:D60)</f>
        <v>424</v>
      </c>
      <c r="E61" s="86">
        <f>SUM(E48:E60)</f>
        <v>14526</v>
      </c>
      <c r="F61" s="87">
        <f>C61/D61</f>
        <v>31.794811320754718</v>
      </c>
      <c r="G61" s="87">
        <f>E61/D61</f>
        <v>34.259433962264154</v>
      </c>
      <c r="H61" s="88">
        <f>C61/(E61/6)</f>
        <v>5.5683601817430812</v>
      </c>
      <c r="I61" s="86">
        <f>SUM(I48:I60)</f>
        <v>16</v>
      </c>
      <c r="J61" s="86">
        <f>SUM(J48:J60)</f>
        <v>11</v>
      </c>
      <c r="K61" s="86">
        <f>SUM(K48:K60)</f>
        <v>2</v>
      </c>
      <c r="L61" s="86">
        <f>SUM(L48:L60)</f>
        <v>11</v>
      </c>
      <c r="M61" s="86">
        <f>SUM(M48:M60)</f>
        <v>15</v>
      </c>
      <c r="N61" s="86">
        <f>SUM(N48:N60)</f>
        <v>20</v>
      </c>
      <c r="O61" s="86">
        <f>SUM(O48:O60)</f>
        <v>16</v>
      </c>
      <c r="P61" s="86">
        <f>SUM(P48:P60)</f>
        <v>75</v>
      </c>
      <c r="Q61" s="86">
        <f>SUM(Q48:Q60)</f>
        <v>20</v>
      </c>
      <c r="R61" s="86">
        <f>SUM(R48:R60)</f>
        <v>75</v>
      </c>
      <c r="S61" s="86"/>
      <c r="T61" s="86">
        <f>SUM(T48:T60)</f>
        <v>1203</v>
      </c>
      <c r="U61" s="89">
        <f>T61*4/C61</f>
        <v>0.35694681403456718</v>
      </c>
      <c r="V61" s="86">
        <f>SUM(V48:V60)</f>
        <v>315</v>
      </c>
      <c r="W61" s="89">
        <f>V61*6/C61</f>
        <v>0.14019731473926267</v>
      </c>
      <c r="X61" s="89">
        <f>U61+W61</f>
        <v>0.49714412877382985</v>
      </c>
    </row>
    <row r="63" spans="1:25">
      <c r="A63" s="54"/>
      <c r="B63" s="56"/>
      <c r="C63" s="56"/>
      <c r="D63" s="56"/>
      <c r="E63" s="56"/>
      <c r="F63" s="57"/>
      <c r="G63" s="57"/>
      <c r="H63" s="58"/>
      <c r="I63" s="59"/>
      <c r="J63" s="59"/>
      <c r="K63" s="60"/>
      <c r="L63" s="60"/>
      <c r="M63" s="60"/>
      <c r="N63" s="60"/>
      <c r="O63" s="56"/>
      <c r="P63" s="56"/>
      <c r="Q63" s="56"/>
      <c r="R63" s="56"/>
      <c r="S63" s="61"/>
      <c r="T63" s="56"/>
      <c r="U63" s="62"/>
      <c r="V63" s="56"/>
      <c r="W63" s="62"/>
      <c r="X63" s="62"/>
      <c r="Y63" s="63"/>
    </row>
    <row r="64" spans="1:25">
      <c r="B64" s="55"/>
      <c r="C64" s="55"/>
      <c r="D64" s="55"/>
      <c r="E64" s="55"/>
      <c r="F64" s="55"/>
      <c r="G64" s="55"/>
      <c r="H64" s="55"/>
      <c r="I64" s="55"/>
    </row>
    <row r="67" spans="1:17">
      <c r="A67" s="64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6"/>
      <c r="M67" s="67"/>
      <c r="N67" s="67"/>
      <c r="O67" s="67"/>
      <c r="P67" s="67"/>
      <c r="Q67" s="67"/>
    </row>
    <row r="68" spans="1:17">
      <c r="A68" s="54"/>
      <c r="B68" s="68"/>
      <c r="C68" s="68"/>
      <c r="D68" s="69"/>
      <c r="E68" s="69"/>
      <c r="F68" s="70"/>
      <c r="G68" s="70"/>
      <c r="H68" s="68"/>
      <c r="I68" s="68"/>
      <c r="J68" s="71"/>
      <c r="K68" s="71"/>
      <c r="L68" s="72"/>
      <c r="M68" s="67"/>
      <c r="N68" s="67"/>
      <c r="O68" s="67"/>
      <c r="P68" s="67"/>
      <c r="Q68" s="67"/>
    </row>
    <row r="69" spans="1:17">
      <c r="A69" s="54"/>
      <c r="B69" s="73"/>
      <c r="C69" s="73"/>
      <c r="D69" s="69"/>
      <c r="E69" s="69"/>
      <c r="F69" s="70"/>
      <c r="G69" s="70"/>
      <c r="H69" s="73"/>
      <c r="I69" s="73"/>
      <c r="J69" s="71"/>
      <c r="K69" s="71"/>
      <c r="L69" s="72"/>
      <c r="M69" s="67"/>
      <c r="N69" s="67"/>
      <c r="O69" s="67"/>
      <c r="P69" s="67"/>
      <c r="Q69" s="67"/>
    </row>
    <row r="70" spans="1:17">
      <c r="A70" s="74"/>
      <c r="B70" s="73"/>
      <c r="C70" s="73"/>
      <c r="D70" s="69"/>
      <c r="E70" s="69"/>
      <c r="F70" s="70"/>
      <c r="G70" s="70"/>
      <c r="H70" s="73"/>
      <c r="I70" s="73"/>
      <c r="J70" s="71"/>
      <c r="K70" s="71"/>
      <c r="L70" s="72"/>
      <c r="M70" s="67"/>
      <c r="N70" s="67"/>
      <c r="O70" s="67"/>
      <c r="P70" s="67"/>
      <c r="Q70" s="67"/>
    </row>
    <row r="71" spans="1:17">
      <c r="A71" s="75"/>
      <c r="B71" s="76"/>
      <c r="C71" s="76"/>
      <c r="D71" s="69"/>
      <c r="E71" s="69"/>
      <c r="F71" s="70"/>
      <c r="G71" s="70"/>
      <c r="H71" s="77"/>
      <c r="I71" s="76"/>
      <c r="J71" s="71"/>
      <c r="K71" s="71"/>
      <c r="L71" s="72"/>
      <c r="M71" s="67"/>
      <c r="N71" s="67"/>
      <c r="O71" s="67"/>
      <c r="P71" s="67"/>
      <c r="Q71" s="67"/>
    </row>
    <row r="72" spans="1:17">
      <c r="A72" s="78"/>
      <c r="B72" s="68"/>
      <c r="C72" s="68"/>
      <c r="D72" s="69"/>
      <c r="E72" s="69"/>
      <c r="F72" s="70"/>
      <c r="G72" s="70"/>
      <c r="H72" s="68"/>
      <c r="I72" s="68"/>
      <c r="J72" s="71"/>
      <c r="K72" s="71"/>
      <c r="L72" s="72"/>
      <c r="M72" s="67"/>
      <c r="N72" s="67"/>
      <c r="O72" s="67"/>
      <c r="P72" s="67"/>
      <c r="Q72" s="67"/>
    </row>
    <row r="73" spans="1:17">
      <c r="A73" s="78"/>
      <c r="B73" s="68"/>
      <c r="C73" s="68"/>
      <c r="D73" s="69"/>
      <c r="E73" s="69"/>
      <c r="F73" s="70"/>
      <c r="G73" s="70"/>
      <c r="H73" s="68"/>
      <c r="I73" s="68"/>
      <c r="J73" s="71"/>
      <c r="K73" s="71"/>
      <c r="L73" s="72"/>
      <c r="M73" s="67"/>
      <c r="N73" s="67"/>
      <c r="O73" s="67"/>
      <c r="P73" s="67"/>
      <c r="Q73" s="67"/>
    </row>
    <row r="74" spans="1:17">
      <c r="A74" s="54"/>
      <c r="B74" s="73"/>
      <c r="C74" s="73"/>
      <c r="D74" s="69"/>
      <c r="E74" s="69"/>
      <c r="F74" s="70"/>
      <c r="G74" s="70"/>
      <c r="H74" s="73"/>
      <c r="I74" s="73"/>
      <c r="J74" s="71"/>
      <c r="K74" s="71"/>
      <c r="L74" s="72"/>
      <c r="M74" s="67"/>
      <c r="N74" s="67"/>
      <c r="O74" s="67"/>
      <c r="P74" s="67"/>
      <c r="Q74" s="67"/>
    </row>
    <row r="75" spans="1:17">
      <c r="A75" s="54"/>
      <c r="B75" s="73"/>
      <c r="C75" s="73"/>
      <c r="D75" s="69"/>
      <c r="E75" s="69"/>
      <c r="F75" s="70"/>
      <c r="G75" s="70"/>
      <c r="H75" s="73"/>
      <c r="I75" s="73"/>
      <c r="J75" s="71"/>
      <c r="K75" s="71"/>
      <c r="L75" s="72"/>
      <c r="M75" s="67"/>
      <c r="N75" s="67"/>
      <c r="O75" s="67"/>
      <c r="P75" s="67"/>
      <c r="Q75" s="67"/>
    </row>
    <row r="76" spans="1:17">
      <c r="A76" s="54"/>
      <c r="B76" s="73"/>
      <c r="C76" s="73"/>
      <c r="D76" s="69"/>
      <c r="E76" s="69"/>
      <c r="F76" s="70"/>
      <c r="G76" s="70"/>
      <c r="H76" s="73"/>
      <c r="I76" s="73"/>
      <c r="J76" s="71"/>
      <c r="K76" s="71"/>
      <c r="L76" s="72"/>
      <c r="M76" s="67"/>
      <c r="N76" s="67"/>
      <c r="O76" s="67"/>
      <c r="P76" s="67"/>
      <c r="Q76" s="67"/>
    </row>
    <row r="77" spans="1:17">
      <c r="A77" s="54"/>
      <c r="B77" s="73"/>
      <c r="C77" s="73"/>
      <c r="D77" s="69"/>
      <c r="E77" s="69"/>
      <c r="F77" s="70"/>
      <c r="G77" s="70"/>
      <c r="H77" s="73"/>
      <c r="I77" s="73"/>
      <c r="J77" s="71"/>
      <c r="K77" s="71"/>
      <c r="L77" s="72"/>
      <c r="M77" s="67"/>
      <c r="N77" s="67"/>
      <c r="O77" s="67"/>
      <c r="P77" s="67"/>
      <c r="Q77" s="67"/>
    </row>
    <row r="78" spans="1:17">
      <c r="A78" s="54"/>
      <c r="B78" s="73"/>
      <c r="C78" s="73"/>
      <c r="D78" s="69"/>
      <c r="E78" s="69"/>
      <c r="F78" s="70"/>
      <c r="G78" s="70"/>
      <c r="H78" s="73"/>
      <c r="I78" s="73"/>
      <c r="J78" s="71"/>
      <c r="K78" s="71"/>
      <c r="L78" s="72"/>
      <c r="M78" s="67"/>
      <c r="N78" s="67"/>
      <c r="O78" s="67"/>
      <c r="P78" s="67"/>
      <c r="Q78" s="67"/>
    </row>
    <row r="79" spans="1:17">
      <c r="A79" s="79"/>
      <c r="B79" s="80"/>
      <c r="C79" s="80"/>
      <c r="D79" s="81"/>
      <c r="E79" s="81"/>
      <c r="F79" s="79"/>
      <c r="G79" s="79"/>
      <c r="H79" s="80"/>
      <c r="I79" s="80"/>
      <c r="J79" s="82"/>
      <c r="K79" s="82"/>
      <c r="L79" s="83"/>
      <c r="M79" s="67"/>
      <c r="N79" s="67"/>
      <c r="O79" s="67"/>
      <c r="P79" s="67"/>
      <c r="Q79" s="67"/>
    </row>
    <row r="80" spans="1:17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</row>
    <row r="81" spans="1:17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2014-12-27T08:52:34Z</dcterms:created>
  <dcterms:modified xsi:type="dcterms:W3CDTF">2020-02-03T00:36:42Z</dcterms:modified>
</cp:coreProperties>
</file>