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60" yWindow="830" windowWidth="18280" windowHeight="6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F4" s="1"/>
  <c r="X19"/>
  <c r="W19"/>
  <c r="U19"/>
  <c r="S19"/>
  <c r="H19"/>
  <c r="G19"/>
  <c r="F19"/>
  <c r="X25"/>
  <c r="W25"/>
  <c r="U25"/>
  <c r="S25"/>
  <c r="H25"/>
  <c r="G25"/>
  <c r="F25"/>
  <c r="U24"/>
  <c r="X24" s="1"/>
  <c r="W24"/>
  <c r="E43"/>
  <c r="P43"/>
  <c r="B43"/>
  <c r="V43"/>
  <c r="T43"/>
  <c r="R43"/>
  <c r="Q43"/>
  <c r="O43"/>
  <c r="N43"/>
  <c r="M43"/>
  <c r="L43"/>
  <c r="K43"/>
  <c r="J43"/>
  <c r="I43"/>
  <c r="D43"/>
  <c r="W42"/>
  <c r="X42" s="1"/>
  <c r="U42"/>
  <c r="S42"/>
  <c r="H42"/>
  <c r="G42"/>
  <c r="F42"/>
  <c r="W41"/>
  <c r="U41"/>
  <c r="X41" s="1"/>
  <c r="S41"/>
  <c r="H41"/>
  <c r="G41"/>
  <c r="F41"/>
  <c r="W40"/>
  <c r="U40"/>
  <c r="S40"/>
  <c r="H40"/>
  <c r="G40"/>
  <c r="F40"/>
  <c r="X39"/>
  <c r="W39"/>
  <c r="S39"/>
  <c r="H39"/>
  <c r="G39"/>
  <c r="F39"/>
  <c r="W38"/>
  <c r="U38"/>
  <c r="S38"/>
  <c r="H38"/>
  <c r="G38"/>
  <c r="F38"/>
  <c r="W36"/>
  <c r="U36"/>
  <c r="X36" s="1"/>
  <c r="S36"/>
  <c r="H36"/>
  <c r="G36"/>
  <c r="F36"/>
  <c r="W35"/>
  <c r="U35"/>
  <c r="S35"/>
  <c r="H35"/>
  <c r="G35"/>
  <c r="F35"/>
  <c r="W34"/>
  <c r="U34"/>
  <c r="S34"/>
  <c r="H34"/>
  <c r="G34"/>
  <c r="F34"/>
  <c r="W33"/>
  <c r="U33"/>
  <c r="S33"/>
  <c r="H33"/>
  <c r="G33"/>
  <c r="F33"/>
  <c r="W32"/>
  <c r="U32"/>
  <c r="S32"/>
  <c r="H32"/>
  <c r="G32"/>
  <c r="F32"/>
  <c r="W30"/>
  <c r="U30"/>
  <c r="S30"/>
  <c r="H30"/>
  <c r="G30"/>
  <c r="F30"/>
  <c r="W28"/>
  <c r="U28"/>
  <c r="S28"/>
  <c r="H28"/>
  <c r="G28"/>
  <c r="F28"/>
  <c r="W27"/>
  <c r="U27"/>
  <c r="S27"/>
  <c r="H27"/>
  <c r="G27"/>
  <c r="F27"/>
  <c r="S24"/>
  <c r="H24"/>
  <c r="G24"/>
  <c r="F24"/>
  <c r="W23"/>
  <c r="U23"/>
  <c r="S23"/>
  <c r="H23"/>
  <c r="G23"/>
  <c r="F23"/>
  <c r="W22"/>
  <c r="U22"/>
  <c r="S22"/>
  <c r="H22"/>
  <c r="G22"/>
  <c r="F22"/>
  <c r="W21"/>
  <c r="U21"/>
  <c r="S21"/>
  <c r="H21"/>
  <c r="G21"/>
  <c r="F21"/>
  <c r="W18"/>
  <c r="U18"/>
  <c r="S18"/>
  <c r="H18"/>
  <c r="G18"/>
  <c r="F18"/>
  <c r="W16"/>
  <c r="U16"/>
  <c r="S16"/>
  <c r="H16"/>
  <c r="G16"/>
  <c r="F16"/>
  <c r="W15"/>
  <c r="U15"/>
  <c r="S15"/>
  <c r="H15"/>
  <c r="G15"/>
  <c r="F15"/>
  <c r="W14"/>
  <c r="U14"/>
  <c r="S14"/>
  <c r="H14"/>
  <c r="G14"/>
  <c r="F14"/>
  <c r="W13"/>
  <c r="U13"/>
  <c r="S13"/>
  <c r="H13"/>
  <c r="G13"/>
  <c r="F13"/>
  <c r="W11"/>
  <c r="X11" s="1"/>
  <c r="U11"/>
  <c r="S11"/>
  <c r="H11"/>
  <c r="G11"/>
  <c r="F11"/>
  <c r="W10"/>
  <c r="U10"/>
  <c r="S10"/>
  <c r="H10"/>
  <c r="G10"/>
  <c r="F10"/>
  <c r="W8"/>
  <c r="U8"/>
  <c r="S8"/>
  <c r="H8"/>
  <c r="G8"/>
  <c r="F8"/>
  <c r="W7"/>
  <c r="U7"/>
  <c r="S7"/>
  <c r="H7"/>
  <c r="G7"/>
  <c r="F7"/>
  <c r="W6"/>
  <c r="X6" s="1"/>
  <c r="U6"/>
  <c r="S6"/>
  <c r="H6"/>
  <c r="G6"/>
  <c r="F6"/>
  <c r="W5"/>
  <c r="U5"/>
  <c r="S5"/>
  <c r="H5"/>
  <c r="G5"/>
  <c r="F5"/>
  <c r="S4"/>
  <c r="H4"/>
  <c r="G4"/>
  <c r="W3"/>
  <c r="U3"/>
  <c r="S3"/>
  <c r="H3"/>
  <c r="G3"/>
  <c r="F3"/>
  <c r="W2"/>
  <c r="U2"/>
  <c r="S2"/>
  <c r="H2"/>
  <c r="G2"/>
  <c r="F2"/>
  <c r="C43" l="1"/>
  <c r="W4"/>
  <c r="U4"/>
  <c r="X18"/>
  <c r="X27"/>
  <c r="X33"/>
  <c r="X13"/>
  <c r="U43"/>
  <c r="X3"/>
  <c r="X7"/>
  <c r="X22"/>
  <c r="X23"/>
  <c r="X32"/>
  <c r="X35"/>
  <c r="X10"/>
  <c r="X2"/>
  <c r="X34"/>
  <c r="X40"/>
  <c r="X8"/>
  <c r="X15"/>
  <c r="X16"/>
  <c r="X38"/>
  <c r="X5"/>
  <c r="G43"/>
  <c r="X21"/>
  <c r="X28"/>
  <c r="X14"/>
  <c r="X30"/>
  <c r="S43"/>
  <c r="H43"/>
  <c r="W43"/>
  <c r="F43"/>
  <c r="X4" l="1"/>
  <c r="X43"/>
</calcChain>
</file>

<file path=xl/sharedStrings.xml><?xml version="1.0" encoding="utf-8"?>
<sst xmlns="http://schemas.openxmlformats.org/spreadsheetml/2006/main" count="56" uniqueCount="36">
  <si>
    <t>Ins</t>
  </si>
  <si>
    <t>Runs</t>
  </si>
  <si>
    <t xml:space="preserve">Wkts 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</si>
  <si>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</si>
  <si>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</si>
  <si>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</si>
  <si>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</si>
  <si>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</si>
  <si>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</si>
  <si>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</si>
  <si>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</si>
  <si>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</si>
  <si>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>100 part</t>
  </si>
  <si>
    <t xml:space="preserve">50 part </t>
  </si>
  <si>
    <t>r/inns</t>
  </si>
  <si>
    <t>Fours</t>
  </si>
  <si>
    <t>% of runs</t>
  </si>
  <si>
    <t>Sixes</t>
  </si>
  <si>
    <t>Total%</t>
  </si>
  <si>
    <t>New Ply</t>
  </si>
  <si>
    <t>Alexandra</t>
  </si>
  <si>
    <t>Eden Park 2</t>
  </si>
  <si>
    <t>Mt Maunganui</t>
  </si>
  <si>
    <t xml:space="preserve">Basin Reserve   </t>
  </si>
  <si>
    <t>Total</t>
  </si>
  <si>
    <t>50 part f</t>
  </si>
  <si>
    <r>
      <t xml:space="preserve">Uni Oval </t>
    </r>
    <r>
      <rPr>
        <b/>
        <sz val="9"/>
        <color rgb="FFFF0000"/>
        <rFont val="Arial"/>
        <family val="2"/>
      </rPr>
      <t xml:space="preserve"> </t>
    </r>
  </si>
  <si>
    <t>McLean</t>
  </si>
  <si>
    <t>Seddon Park</t>
  </si>
  <si>
    <t>Hagley</t>
  </si>
  <si>
    <t>Cobham Oval</t>
  </si>
  <si>
    <t>fitzherbert</t>
  </si>
  <si>
    <t>1 (d/l)</t>
  </si>
  <si>
    <t>tie d/l</t>
  </si>
  <si>
    <t>invercargill</t>
  </si>
  <si>
    <t>d/l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</si>
</sst>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name val="Times New Roman"/>
      <family val="1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Times New Roman"/>
      <family val="2"/>
    </font>
    <font>
      <b/>
      <sz val="9"/>
      <name val="Arial"/>
      <family val="2"/>
    </font>
    <font>
      <b/>
      <sz val="9"/>
      <color theme="1"/>
      <name val="Times New Roman"/>
      <family val="1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10" fontId="9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9" fillId="3" borderId="1" xfId="0" applyFont="1" applyFill="1" applyBorder="1" applyAlignment="1">
      <alignment horizontal="center"/>
    </xf>
    <xf numFmtId="0" fontId="0" fillId="4" borderId="0" xfId="0" applyFill="1"/>
    <xf numFmtId="0" fontId="3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4" fillId="5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0" xfId="0" applyFill="1"/>
    <xf numFmtId="1" fontId="4" fillId="5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5"/>
  <sheetViews>
    <sheetView tabSelected="1" workbookViewId="0">
      <selection activeCell="M48" sqref="M48"/>
    </sheetView>
  </sheetViews>
  <sheetFormatPr defaultRowHeight="14.5"/>
  <cols>
    <col min="1" max="1" width="10.90625" customWidth="1"/>
    <col min="2" max="2" width="4.90625" customWidth="1"/>
    <col min="3" max="4" width="5.81640625" customWidth="1"/>
    <col min="5" max="5" width="6.08984375" customWidth="1"/>
    <col min="6" max="6" width="7" customWidth="1"/>
    <col min="7" max="7" width="6.54296875" customWidth="1"/>
    <col min="8" max="8" width="7" customWidth="1"/>
    <col min="9" max="9" width="6.1796875" customWidth="1"/>
    <col min="10" max="10" width="6.36328125" customWidth="1"/>
    <col min="11" max="11" width="5.54296875" customWidth="1"/>
    <col min="12" max="12" width="5.453125" customWidth="1"/>
    <col min="13" max="13" width="5.36328125" customWidth="1"/>
    <col min="14" max="14" width="5.54296875" customWidth="1"/>
    <col min="15" max="15" width="5.36328125" customWidth="1"/>
    <col min="16" max="16" width="5.6328125" customWidth="1"/>
    <col min="17" max="17" width="6.6328125" customWidth="1"/>
    <col min="18" max="18" width="6.54296875" customWidth="1"/>
    <col min="19" max="19" width="7.08984375" customWidth="1"/>
    <col min="20" max="20" width="6.1796875" customWidth="1"/>
    <col min="21" max="21" width="8.08984375" customWidth="1"/>
    <col min="22" max="22" width="7" customWidth="1"/>
    <col min="23" max="23" width="7.90625" customWidth="1"/>
    <col min="24" max="24" width="7.54296875" customWidth="1"/>
  </cols>
  <sheetData>
    <row r="1" spans="1:24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4">
        <v>-250</v>
      </c>
      <c r="O1" s="4">
        <v>100</v>
      </c>
      <c r="P1" s="3">
        <v>50</v>
      </c>
      <c r="Q1" s="3" t="s">
        <v>12</v>
      </c>
      <c r="R1" s="3" t="s">
        <v>13</v>
      </c>
      <c r="S1" s="3" t="s">
        <v>14</v>
      </c>
      <c r="T1" s="2" t="s">
        <v>15</v>
      </c>
      <c r="U1" s="2" t="s">
        <v>16</v>
      </c>
      <c r="V1" s="2" t="s">
        <v>17</v>
      </c>
      <c r="W1" s="2" t="s">
        <v>16</v>
      </c>
      <c r="X1" s="2" t="s">
        <v>18</v>
      </c>
    </row>
    <row r="2" spans="1:24">
      <c r="A2" s="30" t="s">
        <v>19</v>
      </c>
      <c r="B2" s="31">
        <v>2</v>
      </c>
      <c r="C2" s="6">
        <v>645</v>
      </c>
      <c r="D2" s="6">
        <v>19</v>
      </c>
      <c r="E2" s="6">
        <v>575</v>
      </c>
      <c r="F2" s="7">
        <f t="shared" ref="F2:F11" si="0">C2/D2</f>
        <v>33.94736842105263</v>
      </c>
      <c r="G2" s="7">
        <f t="shared" ref="G2:G11" si="1">E2/D2</f>
        <v>30.263157894736842</v>
      </c>
      <c r="H2" s="8">
        <f t="shared" ref="H2:H11" si="2">C2/(E2/6)</f>
        <v>6.7304347826086959</v>
      </c>
      <c r="I2" s="9">
        <v>1</v>
      </c>
      <c r="J2" s="9"/>
      <c r="K2" s="33">
        <v>0</v>
      </c>
      <c r="L2" s="33">
        <v>1</v>
      </c>
      <c r="M2" s="33">
        <v>2</v>
      </c>
      <c r="N2" s="10">
        <v>0</v>
      </c>
      <c r="O2" s="6">
        <v>1</v>
      </c>
      <c r="P2" s="6">
        <v>4</v>
      </c>
      <c r="Q2" s="6">
        <v>2</v>
      </c>
      <c r="R2" s="6">
        <v>2</v>
      </c>
      <c r="S2" s="11">
        <f>C2/B2</f>
        <v>322.5</v>
      </c>
      <c r="T2" s="6">
        <v>50</v>
      </c>
      <c r="U2" s="12">
        <f t="shared" ref="U2:U11" si="3">T2*4/C2</f>
        <v>0.31007751937984496</v>
      </c>
      <c r="V2" s="6">
        <v>32</v>
      </c>
      <c r="W2" s="12">
        <f t="shared" ref="W2:W11" si="4">V2*6/C2</f>
        <v>0.29767441860465116</v>
      </c>
      <c r="X2" s="12">
        <f>U2+W2</f>
        <v>0.60775193798449612</v>
      </c>
    </row>
    <row r="3" spans="1:24">
      <c r="A3" s="32"/>
      <c r="B3" s="31">
        <v>2</v>
      </c>
      <c r="C3" s="6">
        <v>654</v>
      </c>
      <c r="D3" s="6">
        <v>15</v>
      </c>
      <c r="E3" s="6">
        <v>527</v>
      </c>
      <c r="F3" s="7">
        <f t="shared" si="0"/>
        <v>43.6</v>
      </c>
      <c r="G3" s="7">
        <f t="shared" si="1"/>
        <v>35.133333333333333</v>
      </c>
      <c r="H3" s="8">
        <f t="shared" si="2"/>
        <v>7.4459203036053134</v>
      </c>
      <c r="I3" s="9">
        <v>1</v>
      </c>
      <c r="J3" s="9"/>
      <c r="K3" s="33">
        <v>1</v>
      </c>
      <c r="L3" s="33">
        <v>1</v>
      </c>
      <c r="M3" s="33">
        <v>1</v>
      </c>
      <c r="N3" s="10">
        <v>1</v>
      </c>
      <c r="O3" s="6">
        <v>2</v>
      </c>
      <c r="P3" s="6">
        <v>4</v>
      </c>
      <c r="Q3" s="6">
        <v>2</v>
      </c>
      <c r="R3" s="6">
        <v>3</v>
      </c>
      <c r="S3" s="11">
        <f>C3/B3</f>
        <v>327</v>
      </c>
      <c r="T3" s="6">
        <v>61</v>
      </c>
      <c r="U3" s="12">
        <f t="shared" si="3"/>
        <v>0.37308868501529052</v>
      </c>
      <c r="V3" s="6">
        <v>30</v>
      </c>
      <c r="W3" s="12">
        <f t="shared" si="4"/>
        <v>0.27522935779816515</v>
      </c>
      <c r="X3" s="12">
        <f>U3+W3</f>
        <v>0.64831804281345562</v>
      </c>
    </row>
    <row r="4" spans="1:24">
      <c r="A4" s="5"/>
      <c r="B4" s="6"/>
      <c r="C4" s="6">
        <f>SUM(C2:C3)</f>
        <v>1299</v>
      </c>
      <c r="D4" s="6"/>
      <c r="E4" s="6"/>
      <c r="F4" s="7" t="e">
        <f t="shared" si="0"/>
        <v>#DIV/0!</v>
      </c>
      <c r="G4" s="7" t="e">
        <f t="shared" si="1"/>
        <v>#DIV/0!</v>
      </c>
      <c r="H4" s="8" t="e">
        <f t="shared" si="2"/>
        <v>#DIV/0!</v>
      </c>
      <c r="I4" s="9"/>
      <c r="J4" s="9"/>
      <c r="K4" s="33"/>
      <c r="L4" s="33"/>
      <c r="M4" s="33"/>
      <c r="N4" s="10"/>
      <c r="O4" s="6"/>
      <c r="P4" s="6"/>
      <c r="Q4" s="6"/>
      <c r="R4" s="6"/>
      <c r="S4" s="11" t="e">
        <f>C4/B4</f>
        <v>#DIV/0!</v>
      </c>
      <c r="T4" s="6"/>
      <c r="U4" s="12">
        <f t="shared" si="3"/>
        <v>0</v>
      </c>
      <c r="V4" s="6"/>
      <c r="W4" s="12">
        <f t="shared" si="4"/>
        <v>0</v>
      </c>
      <c r="X4" s="12">
        <f>U4+W4</f>
        <v>0</v>
      </c>
    </row>
    <row r="5" spans="1:24">
      <c r="A5" s="5" t="s">
        <v>27</v>
      </c>
      <c r="B5" s="6">
        <v>2</v>
      </c>
      <c r="C5" s="6">
        <v>335</v>
      </c>
      <c r="D5" s="6">
        <v>14</v>
      </c>
      <c r="E5" s="6">
        <v>507</v>
      </c>
      <c r="F5" s="7">
        <f t="shared" si="0"/>
        <v>23.928571428571427</v>
      </c>
      <c r="G5" s="7">
        <f t="shared" si="1"/>
        <v>36.214285714285715</v>
      </c>
      <c r="H5" s="8">
        <f t="shared" si="2"/>
        <v>3.9644970414201182</v>
      </c>
      <c r="I5" s="9"/>
      <c r="J5" s="9">
        <v>1</v>
      </c>
      <c r="K5" s="10">
        <v>0</v>
      </c>
      <c r="L5" s="10">
        <v>0</v>
      </c>
      <c r="M5" s="10">
        <v>0</v>
      </c>
      <c r="N5" s="10">
        <v>2</v>
      </c>
      <c r="O5" s="6">
        <v>0</v>
      </c>
      <c r="P5" s="6">
        <v>1</v>
      </c>
      <c r="Q5" s="6">
        <v>0</v>
      </c>
      <c r="R5" s="6">
        <v>2</v>
      </c>
      <c r="S5" s="11">
        <f>C5/B5</f>
        <v>167.5</v>
      </c>
      <c r="T5" s="6">
        <v>28</v>
      </c>
      <c r="U5" s="12">
        <f t="shared" si="3"/>
        <v>0.33432835820895523</v>
      </c>
      <c r="V5" s="6">
        <v>1</v>
      </c>
      <c r="W5" s="12">
        <f t="shared" si="4"/>
        <v>1.7910447761194031E-2</v>
      </c>
      <c r="X5" s="12">
        <f>U5+W5</f>
        <v>0.35223880597014928</v>
      </c>
    </row>
    <row r="6" spans="1:24">
      <c r="A6" s="5"/>
      <c r="B6" s="6"/>
      <c r="C6" s="6"/>
      <c r="D6" s="6"/>
      <c r="E6" s="6"/>
      <c r="F6" s="7" t="e">
        <f t="shared" si="0"/>
        <v>#DIV/0!</v>
      </c>
      <c r="G6" s="7" t="e">
        <f t="shared" si="1"/>
        <v>#DIV/0!</v>
      </c>
      <c r="H6" s="8" t="e">
        <f t="shared" si="2"/>
        <v>#DIV/0!</v>
      </c>
      <c r="I6" s="9"/>
      <c r="J6" s="9"/>
      <c r="K6" s="10"/>
      <c r="L6" s="10"/>
      <c r="M6" s="10"/>
      <c r="N6" s="10"/>
      <c r="O6" s="6"/>
      <c r="P6" s="6"/>
      <c r="Q6" s="6"/>
      <c r="R6" s="6"/>
      <c r="S6" s="11" t="e">
        <f>C6/B6</f>
        <v>#DIV/0!</v>
      </c>
      <c r="T6" s="6"/>
      <c r="U6" s="12" t="e">
        <f t="shared" si="3"/>
        <v>#DIV/0!</v>
      </c>
      <c r="V6" s="6"/>
      <c r="W6" s="12" t="e">
        <f t="shared" si="4"/>
        <v>#DIV/0!</v>
      </c>
      <c r="X6" s="12" t="e">
        <f>U6+W6</f>
        <v>#DIV/0!</v>
      </c>
    </row>
    <row r="7" spans="1:24">
      <c r="A7" s="30" t="s">
        <v>30</v>
      </c>
      <c r="B7" s="31">
        <v>2</v>
      </c>
      <c r="C7" s="6">
        <v>593</v>
      </c>
      <c r="D7" s="6">
        <v>13</v>
      </c>
      <c r="E7" s="6">
        <v>600</v>
      </c>
      <c r="F7" s="7">
        <f t="shared" si="0"/>
        <v>45.615384615384613</v>
      </c>
      <c r="G7" s="7">
        <f t="shared" si="1"/>
        <v>46.153846153846153</v>
      </c>
      <c r="H7" s="8">
        <f t="shared" si="2"/>
        <v>5.93</v>
      </c>
      <c r="I7" s="9">
        <v>1</v>
      </c>
      <c r="J7" s="9"/>
      <c r="K7" s="33">
        <v>0</v>
      </c>
      <c r="L7" s="33">
        <v>0</v>
      </c>
      <c r="M7" s="33">
        <v>2</v>
      </c>
      <c r="N7" s="10">
        <v>0</v>
      </c>
      <c r="O7" s="6">
        <v>1</v>
      </c>
      <c r="P7" s="6">
        <v>4</v>
      </c>
      <c r="Q7" s="6">
        <v>2</v>
      </c>
      <c r="R7" s="6">
        <v>4</v>
      </c>
      <c r="S7" s="11">
        <f t="shared" ref="S7:S32" si="5">C7/B7</f>
        <v>296.5</v>
      </c>
      <c r="T7" s="6">
        <v>44</v>
      </c>
      <c r="U7" s="12">
        <f t="shared" si="3"/>
        <v>0.29679595278246207</v>
      </c>
      <c r="V7" s="6">
        <v>9</v>
      </c>
      <c r="W7" s="12">
        <f t="shared" si="4"/>
        <v>9.1062394603709948E-2</v>
      </c>
      <c r="X7" s="12">
        <f t="shared" ref="X7:X32" si="6">U7+W7</f>
        <v>0.38785834738617203</v>
      </c>
    </row>
    <row r="8" spans="1:24">
      <c r="A8" s="30"/>
      <c r="B8" s="31">
        <v>2</v>
      </c>
      <c r="C8" s="6">
        <v>451</v>
      </c>
      <c r="D8" s="6">
        <v>12</v>
      </c>
      <c r="E8" s="6">
        <v>550</v>
      </c>
      <c r="F8" s="7">
        <f t="shared" si="0"/>
        <v>37.583333333333336</v>
      </c>
      <c r="G8" s="7">
        <f t="shared" si="1"/>
        <v>45.833333333333336</v>
      </c>
      <c r="H8" s="8">
        <f t="shared" si="2"/>
        <v>4.92</v>
      </c>
      <c r="I8" s="9"/>
      <c r="J8" s="9">
        <v>1</v>
      </c>
      <c r="K8" s="34">
        <v>0</v>
      </c>
      <c r="L8" s="34">
        <v>0</v>
      </c>
      <c r="M8" s="34">
        <v>0</v>
      </c>
      <c r="N8" s="9">
        <v>2</v>
      </c>
      <c r="O8" s="13">
        <v>1</v>
      </c>
      <c r="P8" s="6">
        <v>3</v>
      </c>
      <c r="Q8" s="6">
        <v>2</v>
      </c>
      <c r="R8" s="6">
        <v>0</v>
      </c>
      <c r="S8" s="11">
        <f t="shared" si="5"/>
        <v>225.5</v>
      </c>
      <c r="T8" s="11">
        <v>40</v>
      </c>
      <c r="U8" s="12">
        <f t="shared" si="3"/>
        <v>0.35476718403547675</v>
      </c>
      <c r="V8" s="6">
        <v>5</v>
      </c>
      <c r="W8" s="12">
        <f t="shared" si="4"/>
        <v>6.6518847006651879E-2</v>
      </c>
      <c r="X8" s="12">
        <f t="shared" si="6"/>
        <v>0.42128603104212864</v>
      </c>
    </row>
    <row r="9" spans="1:24">
      <c r="A9" s="5"/>
      <c r="B9" s="6"/>
      <c r="C9" s="6"/>
      <c r="D9" s="6"/>
      <c r="E9" s="6"/>
      <c r="F9" s="7"/>
      <c r="G9" s="7"/>
      <c r="H9" s="8"/>
      <c r="I9" s="9"/>
      <c r="J9" s="9"/>
      <c r="K9" s="34"/>
      <c r="L9" s="34"/>
      <c r="M9" s="34"/>
      <c r="N9" s="9"/>
      <c r="O9" s="13"/>
      <c r="P9" s="6"/>
      <c r="Q9" s="6"/>
      <c r="R9" s="6"/>
      <c r="S9" s="11"/>
      <c r="T9" s="11"/>
      <c r="U9" s="12"/>
      <c r="V9" s="6"/>
      <c r="W9" s="12"/>
      <c r="X9" s="12"/>
    </row>
    <row r="10" spans="1:24">
      <c r="A10" s="5" t="s">
        <v>20</v>
      </c>
      <c r="B10" s="6">
        <v>2</v>
      </c>
      <c r="C10" s="6">
        <v>627</v>
      </c>
      <c r="D10" s="6">
        <v>16</v>
      </c>
      <c r="E10" s="6">
        <v>598</v>
      </c>
      <c r="F10" s="7">
        <f t="shared" si="0"/>
        <v>39.1875</v>
      </c>
      <c r="G10" s="7">
        <f t="shared" si="1"/>
        <v>37.375</v>
      </c>
      <c r="H10" s="8">
        <f t="shared" si="2"/>
        <v>6.2909698996655514</v>
      </c>
      <c r="I10" s="9"/>
      <c r="J10" s="9">
        <v>1</v>
      </c>
      <c r="K10" s="10">
        <v>0</v>
      </c>
      <c r="L10" s="10">
        <v>2</v>
      </c>
      <c r="M10" s="10">
        <v>2</v>
      </c>
      <c r="N10" s="10">
        <v>0</v>
      </c>
      <c r="O10" s="6">
        <v>3</v>
      </c>
      <c r="P10" s="6">
        <v>1</v>
      </c>
      <c r="Q10" s="6">
        <v>1</v>
      </c>
      <c r="R10" s="6">
        <v>5</v>
      </c>
      <c r="S10" s="11">
        <f t="shared" si="5"/>
        <v>313.5</v>
      </c>
      <c r="T10" s="11">
        <v>54</v>
      </c>
      <c r="U10" s="12">
        <f t="shared" si="3"/>
        <v>0.34449760765550241</v>
      </c>
      <c r="V10" s="6">
        <v>16</v>
      </c>
      <c r="W10" s="12">
        <f t="shared" si="4"/>
        <v>0.15311004784688995</v>
      </c>
      <c r="X10" s="12">
        <f t="shared" si="6"/>
        <v>0.49760765550239239</v>
      </c>
    </row>
    <row r="11" spans="1:24">
      <c r="A11" s="5"/>
      <c r="B11" s="6">
        <v>2</v>
      </c>
      <c r="C11" s="6">
        <v>391</v>
      </c>
      <c r="D11" s="6">
        <v>20</v>
      </c>
      <c r="E11" s="6">
        <v>525</v>
      </c>
      <c r="F11" s="7">
        <f t="shared" si="0"/>
        <v>19.55</v>
      </c>
      <c r="G11" s="7">
        <f t="shared" si="1"/>
        <v>26.25</v>
      </c>
      <c r="H11" s="8">
        <f t="shared" si="2"/>
        <v>4.4685714285714289</v>
      </c>
      <c r="I11" s="9">
        <v>1</v>
      </c>
      <c r="J11" s="9"/>
      <c r="K11" s="10">
        <v>0</v>
      </c>
      <c r="L11" s="10">
        <v>0</v>
      </c>
      <c r="M11" s="10">
        <v>0</v>
      </c>
      <c r="N11" s="10">
        <v>2</v>
      </c>
      <c r="O11" s="6">
        <v>0</v>
      </c>
      <c r="P11" s="6">
        <v>1</v>
      </c>
      <c r="Q11" s="6">
        <v>0</v>
      </c>
      <c r="R11" s="6">
        <v>2</v>
      </c>
      <c r="S11" s="11">
        <f t="shared" si="5"/>
        <v>195.5</v>
      </c>
      <c r="T11" s="6">
        <v>44</v>
      </c>
      <c r="U11" s="12">
        <f t="shared" si="3"/>
        <v>0.45012787723785164</v>
      </c>
      <c r="V11" s="6">
        <v>3</v>
      </c>
      <c r="W11" s="12">
        <f t="shared" si="4"/>
        <v>4.6035805626598467E-2</v>
      </c>
      <c r="X11" s="12">
        <f t="shared" si="6"/>
        <v>0.49616368286445012</v>
      </c>
    </row>
    <row r="12" spans="1:24">
      <c r="A12" s="5"/>
      <c r="B12" s="6"/>
      <c r="C12" s="6"/>
      <c r="D12" s="6"/>
      <c r="E12" s="6"/>
      <c r="F12" s="7"/>
      <c r="G12" s="7"/>
      <c r="H12" s="8"/>
      <c r="I12" s="9"/>
      <c r="J12" s="9"/>
      <c r="K12" s="10"/>
      <c r="L12" s="10"/>
      <c r="M12" s="10"/>
      <c r="N12" s="10"/>
      <c r="O12" s="6"/>
      <c r="P12" s="6"/>
      <c r="Q12" s="6"/>
      <c r="R12" s="6"/>
      <c r="S12" s="11"/>
      <c r="T12" s="6"/>
      <c r="U12" s="12"/>
      <c r="V12" s="6"/>
      <c r="W12" s="12"/>
      <c r="X12" s="12"/>
    </row>
    <row r="13" spans="1:24">
      <c r="A13" s="30" t="s">
        <v>29</v>
      </c>
      <c r="B13" s="31">
        <v>2</v>
      </c>
      <c r="C13" s="6">
        <v>467</v>
      </c>
      <c r="D13" s="6">
        <v>17</v>
      </c>
      <c r="E13" s="6">
        <v>577</v>
      </c>
      <c r="F13" s="7">
        <f t="shared" ref="F13:F14" si="7">C13/D13</f>
        <v>27.470588235294116</v>
      </c>
      <c r="G13" s="7">
        <f t="shared" ref="G13:G14" si="8">E13/D13</f>
        <v>33.941176470588232</v>
      </c>
      <c r="H13" s="8">
        <f t="shared" ref="H13:H14" si="9">C13/(E13/6)</f>
        <v>4.8561525129982668</v>
      </c>
      <c r="I13" s="9">
        <v>1</v>
      </c>
      <c r="J13" s="9"/>
      <c r="K13" s="33">
        <v>0</v>
      </c>
      <c r="L13" s="33">
        <v>0</v>
      </c>
      <c r="M13" s="33">
        <v>1</v>
      </c>
      <c r="N13" s="10">
        <v>1</v>
      </c>
      <c r="O13" s="6">
        <v>0</v>
      </c>
      <c r="P13" s="6">
        <v>1</v>
      </c>
      <c r="Q13" s="6">
        <v>0</v>
      </c>
      <c r="R13" s="6">
        <v>3</v>
      </c>
      <c r="S13" s="11">
        <f t="shared" si="5"/>
        <v>233.5</v>
      </c>
      <c r="T13" s="6">
        <v>32</v>
      </c>
      <c r="U13" s="12">
        <f t="shared" ref="U13:U28" si="10">T13*4/C13</f>
        <v>0.27408993576017132</v>
      </c>
      <c r="V13" s="6">
        <v>6</v>
      </c>
      <c r="W13" s="12">
        <f t="shared" ref="W13:W28" si="11">V13*6/C13</f>
        <v>7.7087794432548179E-2</v>
      </c>
      <c r="X13" s="12">
        <f t="shared" si="6"/>
        <v>0.35117773019271947</v>
      </c>
    </row>
    <row r="14" spans="1:24">
      <c r="A14" s="30"/>
      <c r="B14" s="31">
        <v>2</v>
      </c>
      <c r="C14" s="6">
        <v>432</v>
      </c>
      <c r="D14" s="6">
        <v>20</v>
      </c>
      <c r="E14" s="6">
        <v>508</v>
      </c>
      <c r="F14" s="7">
        <f t="shared" si="7"/>
        <v>21.6</v>
      </c>
      <c r="G14" s="7">
        <f t="shared" si="8"/>
        <v>25.4</v>
      </c>
      <c r="H14" s="8">
        <f t="shared" si="9"/>
        <v>5.1023622047244093</v>
      </c>
      <c r="I14" s="9">
        <v>1</v>
      </c>
      <c r="J14" s="9"/>
      <c r="K14" s="33">
        <v>0</v>
      </c>
      <c r="L14" s="33">
        <v>0</v>
      </c>
      <c r="M14" s="33">
        <v>1</v>
      </c>
      <c r="N14" s="10">
        <v>1</v>
      </c>
      <c r="O14" s="6">
        <v>0</v>
      </c>
      <c r="P14" s="6">
        <v>2</v>
      </c>
      <c r="Q14" s="6">
        <v>0</v>
      </c>
      <c r="R14" s="6">
        <v>3</v>
      </c>
      <c r="S14" s="11">
        <f t="shared" si="5"/>
        <v>216</v>
      </c>
      <c r="T14" s="6">
        <v>43</v>
      </c>
      <c r="U14" s="12">
        <f t="shared" si="10"/>
        <v>0.39814814814814814</v>
      </c>
      <c r="V14" s="6">
        <v>1</v>
      </c>
      <c r="W14" s="12">
        <f t="shared" si="11"/>
        <v>1.3888888888888888E-2</v>
      </c>
      <c r="X14" s="12">
        <f t="shared" si="6"/>
        <v>0.41203703703703703</v>
      </c>
    </row>
    <row r="15" spans="1:24">
      <c r="A15" s="35"/>
      <c r="B15" s="31">
        <v>2</v>
      </c>
      <c r="C15" s="6">
        <v>589</v>
      </c>
      <c r="D15" s="6">
        <v>16</v>
      </c>
      <c r="E15" s="6">
        <v>597</v>
      </c>
      <c r="F15" s="7">
        <f>C15/D15</f>
        <v>36.8125</v>
      </c>
      <c r="G15" s="7">
        <f>E15/D15</f>
        <v>37.3125</v>
      </c>
      <c r="H15" s="8">
        <f>C15/(E15/6)</f>
        <v>5.9195979899497484</v>
      </c>
      <c r="I15" s="9"/>
      <c r="J15" s="9">
        <v>1</v>
      </c>
      <c r="K15" s="33">
        <v>0</v>
      </c>
      <c r="L15" s="33">
        <v>0</v>
      </c>
      <c r="M15" s="33">
        <v>2</v>
      </c>
      <c r="N15" s="10">
        <v>0</v>
      </c>
      <c r="O15" s="6">
        <v>2</v>
      </c>
      <c r="P15" s="6">
        <v>1</v>
      </c>
      <c r="Q15" s="6">
        <v>1</v>
      </c>
      <c r="R15" s="6">
        <v>4</v>
      </c>
      <c r="S15" s="11">
        <f t="shared" si="5"/>
        <v>294.5</v>
      </c>
      <c r="T15" s="6">
        <v>54</v>
      </c>
      <c r="U15" s="12">
        <f t="shared" si="10"/>
        <v>0.36672325976230902</v>
      </c>
      <c r="V15" s="6">
        <v>11</v>
      </c>
      <c r="W15" s="12">
        <f t="shared" si="11"/>
        <v>0.11205432937181664</v>
      </c>
      <c r="X15" s="12">
        <f t="shared" si="6"/>
        <v>0.47877758913412566</v>
      </c>
    </row>
    <row r="16" spans="1:24">
      <c r="A16" s="5"/>
      <c r="B16" s="6"/>
      <c r="C16" s="6"/>
      <c r="D16" s="6"/>
      <c r="E16" s="6"/>
      <c r="F16" s="7" t="e">
        <f t="shared" ref="F16:F32" si="12">C16/D16</f>
        <v>#DIV/0!</v>
      </c>
      <c r="G16" s="7" t="e">
        <f t="shared" ref="G16:G32" si="13">E16/D16</f>
        <v>#DIV/0!</v>
      </c>
      <c r="H16" s="8" t="e">
        <f t="shared" ref="H16:H32" si="14">C16/(E16/6)</f>
        <v>#DIV/0!</v>
      </c>
      <c r="I16" s="9"/>
      <c r="J16" s="9"/>
      <c r="K16" s="10"/>
      <c r="L16" s="10"/>
      <c r="M16" s="10"/>
      <c r="N16" s="10"/>
      <c r="O16" s="6"/>
      <c r="P16" s="6"/>
      <c r="Q16" s="6"/>
      <c r="R16" s="6"/>
      <c r="S16" s="11" t="e">
        <f t="shared" si="5"/>
        <v>#DIV/0!</v>
      </c>
      <c r="T16" s="6"/>
      <c r="U16" s="12" t="e">
        <f t="shared" si="10"/>
        <v>#DIV/0!</v>
      </c>
      <c r="V16" s="6"/>
      <c r="W16" s="12" t="e">
        <f t="shared" si="11"/>
        <v>#DIV/0!</v>
      </c>
      <c r="X16" s="12" t="e">
        <f t="shared" si="6"/>
        <v>#DIV/0!</v>
      </c>
    </row>
    <row r="17" spans="1:24">
      <c r="A17" s="5"/>
      <c r="B17" s="6"/>
      <c r="C17" s="6"/>
      <c r="D17" s="6"/>
      <c r="E17" s="6"/>
      <c r="F17" s="7"/>
      <c r="G17" s="7"/>
      <c r="H17" s="8"/>
      <c r="I17" s="9"/>
      <c r="J17" s="9"/>
      <c r="K17" s="10"/>
      <c r="L17" s="10"/>
      <c r="M17" s="10"/>
      <c r="N17" s="10"/>
      <c r="O17" s="6"/>
      <c r="P17" s="6"/>
      <c r="Q17" s="6"/>
      <c r="R17" s="6"/>
      <c r="S17" s="11"/>
      <c r="T17" s="6"/>
      <c r="U17" s="12"/>
      <c r="V17" s="6"/>
      <c r="W17" s="12"/>
      <c r="X17" s="12"/>
    </row>
    <row r="18" spans="1:24">
      <c r="A18" s="5" t="s">
        <v>34</v>
      </c>
      <c r="B18" s="6">
        <v>2</v>
      </c>
      <c r="C18" s="6">
        <v>503</v>
      </c>
      <c r="D18" s="6">
        <v>18</v>
      </c>
      <c r="E18" s="6">
        <v>441</v>
      </c>
      <c r="F18" s="7">
        <f t="shared" si="12"/>
        <v>27.944444444444443</v>
      </c>
      <c r="G18" s="7">
        <f t="shared" si="13"/>
        <v>24.5</v>
      </c>
      <c r="H18" s="8">
        <f t="shared" si="14"/>
        <v>6.8435374149659864</v>
      </c>
      <c r="I18" s="9">
        <v>1</v>
      </c>
      <c r="J18" s="9"/>
      <c r="K18" s="10">
        <v>0</v>
      </c>
      <c r="L18" s="10">
        <v>1</v>
      </c>
      <c r="M18" s="10">
        <v>1</v>
      </c>
      <c r="N18" s="10">
        <v>1</v>
      </c>
      <c r="O18" s="6">
        <v>1</v>
      </c>
      <c r="P18" s="6">
        <v>1</v>
      </c>
      <c r="Q18" s="6">
        <v>0</v>
      </c>
      <c r="R18" s="6">
        <v>4</v>
      </c>
      <c r="S18" s="11">
        <f t="shared" si="5"/>
        <v>251.5</v>
      </c>
      <c r="T18" s="6">
        <v>54</v>
      </c>
      <c r="U18" s="12">
        <f t="shared" si="10"/>
        <v>0.42942345924453279</v>
      </c>
      <c r="V18" s="6">
        <v>16</v>
      </c>
      <c r="W18" s="12">
        <f t="shared" si="11"/>
        <v>0.19085487077534791</v>
      </c>
      <c r="X18" s="12">
        <f t="shared" si="6"/>
        <v>0.62027833001988064</v>
      </c>
    </row>
    <row r="19" spans="1:24">
      <c r="A19" s="5" t="s">
        <v>35</v>
      </c>
      <c r="B19" s="6">
        <v>2</v>
      </c>
      <c r="C19" s="6">
        <v>471</v>
      </c>
      <c r="D19" s="6">
        <v>15</v>
      </c>
      <c r="E19" s="6">
        <v>504</v>
      </c>
      <c r="F19" s="7">
        <f t="shared" ref="F19" si="15">C19/D19</f>
        <v>31.4</v>
      </c>
      <c r="G19" s="7">
        <f t="shared" ref="G19" si="16">E19/D19</f>
        <v>33.6</v>
      </c>
      <c r="H19" s="8">
        <f t="shared" ref="H19" si="17">C19/(E19/6)</f>
        <v>5.6071428571428568</v>
      </c>
      <c r="I19" s="9">
        <v>1</v>
      </c>
      <c r="J19" s="9"/>
      <c r="K19" s="10">
        <v>0</v>
      </c>
      <c r="L19" s="10">
        <v>1</v>
      </c>
      <c r="M19" s="10">
        <v>1</v>
      </c>
      <c r="N19" s="10"/>
      <c r="O19" s="6">
        <v>1</v>
      </c>
      <c r="P19" s="6">
        <v>2</v>
      </c>
      <c r="Q19" s="6">
        <v>1</v>
      </c>
      <c r="R19" s="6">
        <v>1</v>
      </c>
      <c r="S19" s="11">
        <f t="shared" ref="S19" si="18">C19/B19</f>
        <v>235.5</v>
      </c>
      <c r="T19" s="6">
        <v>45</v>
      </c>
      <c r="U19" s="12">
        <f t="shared" ref="U19" si="19">T19*4/C19</f>
        <v>0.38216560509554143</v>
      </c>
      <c r="V19" s="6">
        <v>8</v>
      </c>
      <c r="W19" s="12">
        <f t="shared" ref="W19" si="20">V19*6/C19</f>
        <v>0.10191082802547771</v>
      </c>
      <c r="X19" s="12">
        <f t="shared" ref="X19" si="21">U19+W19</f>
        <v>0.48407643312101911</v>
      </c>
    </row>
    <row r="20" spans="1:24">
      <c r="A20" s="5"/>
      <c r="B20" s="6"/>
      <c r="C20" s="6"/>
      <c r="D20" s="6"/>
      <c r="E20" s="6"/>
      <c r="F20" s="7"/>
      <c r="G20" s="7"/>
      <c r="H20" s="8"/>
      <c r="I20" s="9"/>
      <c r="J20" s="9"/>
      <c r="K20" s="10"/>
      <c r="L20" s="10"/>
      <c r="M20" s="10"/>
      <c r="N20" s="10"/>
      <c r="O20" s="6"/>
      <c r="P20" s="6"/>
      <c r="Q20" s="6"/>
      <c r="R20" s="6"/>
      <c r="S20" s="11"/>
      <c r="T20" s="6"/>
      <c r="U20" s="12"/>
      <c r="V20" s="6"/>
      <c r="W20" s="12"/>
      <c r="X20" s="12"/>
    </row>
    <row r="21" spans="1:24">
      <c r="A21" s="30" t="s">
        <v>21</v>
      </c>
      <c r="B21" s="31">
        <v>2</v>
      </c>
      <c r="C21" s="31">
        <v>503</v>
      </c>
      <c r="D21" s="6">
        <v>18</v>
      </c>
      <c r="E21" s="6">
        <v>545</v>
      </c>
      <c r="F21" s="7">
        <f t="shared" si="12"/>
        <v>27.944444444444443</v>
      </c>
      <c r="G21" s="7">
        <f t="shared" si="13"/>
        <v>30.277777777777779</v>
      </c>
      <c r="H21" s="8">
        <f t="shared" si="14"/>
        <v>5.5376146788990832</v>
      </c>
      <c r="I21" s="9">
        <v>1</v>
      </c>
      <c r="J21" s="9"/>
      <c r="K21" s="33">
        <v>0</v>
      </c>
      <c r="L21" s="33">
        <v>1</v>
      </c>
      <c r="M21" s="33">
        <v>1</v>
      </c>
      <c r="N21" s="10">
        <v>1</v>
      </c>
      <c r="O21" s="6">
        <v>0</v>
      </c>
      <c r="P21" s="6">
        <v>4</v>
      </c>
      <c r="Q21" s="6">
        <v>1</v>
      </c>
      <c r="R21" s="6">
        <v>2</v>
      </c>
      <c r="S21" s="11">
        <f t="shared" si="5"/>
        <v>251.5</v>
      </c>
      <c r="T21" s="6">
        <v>50</v>
      </c>
      <c r="U21" s="12">
        <f t="shared" si="10"/>
        <v>0.39761431411530818</v>
      </c>
      <c r="V21" s="6">
        <v>10</v>
      </c>
      <c r="W21" s="12">
        <f t="shared" si="11"/>
        <v>0.11928429423459244</v>
      </c>
      <c r="X21" s="12">
        <f t="shared" si="6"/>
        <v>0.51689860834990065</v>
      </c>
    </row>
    <row r="22" spans="1:24">
      <c r="A22" s="30"/>
      <c r="B22" s="31">
        <v>2</v>
      </c>
      <c r="C22" s="31">
        <v>564</v>
      </c>
      <c r="D22" s="6">
        <v>19</v>
      </c>
      <c r="E22" s="6">
        <v>600</v>
      </c>
      <c r="F22" s="7">
        <f t="shared" si="12"/>
        <v>29.684210526315791</v>
      </c>
      <c r="G22" s="7">
        <f t="shared" si="13"/>
        <v>31.578947368421051</v>
      </c>
      <c r="H22" s="8">
        <f t="shared" si="14"/>
        <v>5.64</v>
      </c>
      <c r="I22" s="9">
        <v>1</v>
      </c>
      <c r="J22" s="9"/>
      <c r="K22" s="33">
        <v>0</v>
      </c>
      <c r="L22" s="33">
        <v>0</v>
      </c>
      <c r="M22" s="33">
        <v>2</v>
      </c>
      <c r="N22" s="10">
        <v>0</v>
      </c>
      <c r="O22" s="6">
        <v>0</v>
      </c>
      <c r="P22" s="6">
        <v>4</v>
      </c>
      <c r="Q22" s="6">
        <v>1</v>
      </c>
      <c r="R22" s="6">
        <v>2</v>
      </c>
      <c r="S22" s="11">
        <f t="shared" si="5"/>
        <v>282</v>
      </c>
      <c r="T22" s="6">
        <v>67</v>
      </c>
      <c r="U22" s="12">
        <f t="shared" si="10"/>
        <v>0.47517730496453903</v>
      </c>
      <c r="V22" s="6">
        <v>9</v>
      </c>
      <c r="W22" s="12">
        <f t="shared" si="11"/>
        <v>9.5744680851063829E-2</v>
      </c>
      <c r="X22" s="12">
        <f t="shared" si="6"/>
        <v>0.57092198581560283</v>
      </c>
    </row>
    <row r="23" spans="1:24">
      <c r="A23" s="41"/>
      <c r="B23" s="37">
        <v>2</v>
      </c>
      <c r="C23" s="37">
        <v>488</v>
      </c>
      <c r="D23" s="37">
        <v>11</v>
      </c>
      <c r="E23" s="37">
        <v>527</v>
      </c>
      <c r="F23" s="38">
        <f t="shared" si="12"/>
        <v>44.363636363636367</v>
      </c>
      <c r="G23" s="38">
        <f t="shared" si="13"/>
        <v>47.909090909090907</v>
      </c>
      <c r="H23" s="39">
        <f t="shared" si="14"/>
        <v>5.5559772296015186</v>
      </c>
      <c r="I23" s="40"/>
      <c r="J23" s="9">
        <v>1</v>
      </c>
      <c r="K23" s="33">
        <v>0</v>
      </c>
      <c r="L23" s="33">
        <v>0</v>
      </c>
      <c r="M23" s="33">
        <v>0</v>
      </c>
      <c r="N23" s="10">
        <v>2</v>
      </c>
      <c r="O23" s="6">
        <v>1</v>
      </c>
      <c r="P23" s="6">
        <v>2</v>
      </c>
      <c r="Q23" s="6">
        <v>0</v>
      </c>
      <c r="R23" s="6">
        <v>4</v>
      </c>
      <c r="S23" s="11">
        <f t="shared" si="5"/>
        <v>244</v>
      </c>
      <c r="T23" s="6">
        <v>52</v>
      </c>
      <c r="U23" s="12">
        <f t="shared" si="10"/>
        <v>0.42622950819672129</v>
      </c>
      <c r="V23" s="6">
        <v>10</v>
      </c>
      <c r="W23" s="12">
        <f t="shared" si="11"/>
        <v>0.12295081967213115</v>
      </c>
      <c r="X23" s="12">
        <f t="shared" si="6"/>
        <v>0.5491803278688524</v>
      </c>
    </row>
    <row r="24" spans="1:24">
      <c r="A24" s="5"/>
      <c r="B24" s="11">
        <v>2</v>
      </c>
      <c r="C24" s="11">
        <v>402</v>
      </c>
      <c r="D24" s="13">
        <v>13</v>
      </c>
      <c r="E24" s="9">
        <v>528</v>
      </c>
      <c r="F24" s="7">
        <f t="shared" si="12"/>
        <v>30.923076923076923</v>
      </c>
      <c r="G24" s="7">
        <f t="shared" si="13"/>
        <v>40.615384615384613</v>
      </c>
      <c r="H24" s="8">
        <f t="shared" si="14"/>
        <v>4.5681818181818183</v>
      </c>
      <c r="I24" s="9"/>
      <c r="J24" s="9">
        <v>1</v>
      </c>
      <c r="K24" s="33">
        <v>0</v>
      </c>
      <c r="L24" s="33">
        <v>0</v>
      </c>
      <c r="M24" s="33">
        <v>0</v>
      </c>
      <c r="N24" s="10">
        <v>2</v>
      </c>
      <c r="O24" s="6">
        <v>0</v>
      </c>
      <c r="P24" s="6">
        <v>3</v>
      </c>
      <c r="Q24" s="6">
        <v>1</v>
      </c>
      <c r="R24" s="6">
        <v>1</v>
      </c>
      <c r="S24" s="11">
        <f t="shared" si="5"/>
        <v>201</v>
      </c>
      <c r="T24" s="6">
        <v>37</v>
      </c>
      <c r="U24" s="12">
        <f t="shared" si="10"/>
        <v>0.36815920398009949</v>
      </c>
      <c r="V24" s="6">
        <v>7</v>
      </c>
      <c r="W24" s="12">
        <f t="shared" ref="W24:W25" si="22">V24*6/C24</f>
        <v>0.1044776119402985</v>
      </c>
      <c r="X24" s="12">
        <f t="shared" ref="X24:X25" si="23">U24+W24</f>
        <v>0.47263681592039797</v>
      </c>
    </row>
    <row r="25" spans="1:24">
      <c r="A25" s="30"/>
      <c r="B25" s="36">
        <v>2</v>
      </c>
      <c r="C25" s="36">
        <v>649</v>
      </c>
      <c r="D25" s="13">
        <v>16</v>
      </c>
      <c r="E25" s="9">
        <v>600</v>
      </c>
      <c r="F25" s="7">
        <f t="shared" ref="F25" si="24">C25/D25</f>
        <v>40.5625</v>
      </c>
      <c r="G25" s="7">
        <f t="shared" ref="G25" si="25">E25/D25</f>
        <v>37.5</v>
      </c>
      <c r="H25" s="8">
        <f t="shared" ref="H25" si="26">C25/(E25/6)</f>
        <v>6.49</v>
      </c>
      <c r="I25" s="9">
        <v>1</v>
      </c>
      <c r="J25" s="9"/>
      <c r="K25" s="33">
        <v>0</v>
      </c>
      <c r="L25" s="33">
        <v>2</v>
      </c>
      <c r="M25" s="33">
        <v>2</v>
      </c>
      <c r="N25" s="10">
        <v>0</v>
      </c>
      <c r="O25" s="6">
        <v>1</v>
      </c>
      <c r="P25" s="6">
        <v>5</v>
      </c>
      <c r="Q25" s="6">
        <v>2</v>
      </c>
      <c r="R25" s="6">
        <v>4</v>
      </c>
      <c r="S25" s="11">
        <f t="shared" ref="S25" si="27">C25/B25</f>
        <v>324.5</v>
      </c>
      <c r="T25" s="6">
        <v>64</v>
      </c>
      <c r="U25" s="12">
        <f t="shared" ref="U25" si="28">T25*4/C25</f>
        <v>0.39445300462249616</v>
      </c>
      <c r="V25" s="6">
        <v>21</v>
      </c>
      <c r="W25" s="12">
        <f t="shared" si="22"/>
        <v>0.19414483821263481</v>
      </c>
      <c r="X25" s="12">
        <f t="shared" si="23"/>
        <v>0.58859784283513095</v>
      </c>
    </row>
    <row r="26" spans="1:24">
      <c r="A26" s="5"/>
      <c r="B26" s="11"/>
      <c r="C26" s="11"/>
      <c r="D26" s="13"/>
      <c r="E26" s="9"/>
      <c r="F26" s="7"/>
      <c r="G26" s="7"/>
      <c r="H26" s="8"/>
      <c r="I26" s="9"/>
      <c r="J26" s="9"/>
      <c r="K26" s="10"/>
      <c r="L26" s="10"/>
      <c r="M26" s="10"/>
      <c r="N26" s="10"/>
      <c r="O26" s="6"/>
      <c r="P26" s="6"/>
      <c r="Q26" s="6"/>
      <c r="R26" s="6"/>
      <c r="S26" s="11"/>
      <c r="T26" s="6"/>
      <c r="U26" s="12"/>
      <c r="V26" s="6"/>
      <c r="W26" s="12"/>
      <c r="X26" s="12"/>
    </row>
    <row r="27" spans="1:24">
      <c r="A27" s="42" t="s">
        <v>31</v>
      </c>
      <c r="B27" s="43">
        <v>2</v>
      </c>
      <c r="C27" s="43">
        <v>465</v>
      </c>
      <c r="D27" s="6">
        <v>11</v>
      </c>
      <c r="E27" s="6">
        <v>477</v>
      </c>
      <c r="F27" s="7">
        <f>C27/D27</f>
        <v>42.272727272727273</v>
      </c>
      <c r="G27" s="7">
        <f>E27/D27</f>
        <v>43.363636363636367</v>
      </c>
      <c r="H27" s="8">
        <f>C27/(E27/6)</f>
        <v>5.8490566037735849</v>
      </c>
      <c r="I27" s="9">
        <v>1</v>
      </c>
      <c r="J27" s="9"/>
      <c r="K27" s="10">
        <v>0</v>
      </c>
      <c r="L27" s="44">
        <v>1</v>
      </c>
      <c r="M27" s="10">
        <v>1</v>
      </c>
      <c r="N27" s="10" t="s">
        <v>32</v>
      </c>
      <c r="O27" s="6">
        <v>0</v>
      </c>
      <c r="P27" s="6">
        <v>3</v>
      </c>
      <c r="Q27" s="6">
        <v>1</v>
      </c>
      <c r="R27" s="6">
        <v>2</v>
      </c>
      <c r="S27" s="11">
        <f>C27/B27</f>
        <v>232.5</v>
      </c>
      <c r="T27" s="6">
        <v>43</v>
      </c>
      <c r="U27" s="12">
        <f t="shared" si="10"/>
        <v>0.36989247311827955</v>
      </c>
      <c r="V27" s="6">
        <v>9</v>
      </c>
      <c r="W27" s="12">
        <f t="shared" si="11"/>
        <v>0.11612903225806452</v>
      </c>
      <c r="X27" s="12">
        <f>U27+W27</f>
        <v>0.48602150537634409</v>
      </c>
    </row>
    <row r="28" spans="1:24">
      <c r="A28" s="5"/>
      <c r="B28" s="6"/>
      <c r="C28" s="6"/>
      <c r="D28" s="6"/>
      <c r="E28" s="6"/>
      <c r="F28" s="7" t="e">
        <f t="shared" ref="F28" si="29">C28/D28</f>
        <v>#DIV/0!</v>
      </c>
      <c r="G28" s="7" t="e">
        <f t="shared" ref="G28" si="30">E28/D28</f>
        <v>#DIV/0!</v>
      </c>
      <c r="H28" s="8" t="e">
        <f t="shared" ref="H28" si="31">C28/(E28/6)</f>
        <v>#DIV/0!</v>
      </c>
      <c r="I28" s="9"/>
      <c r="J28" s="9"/>
      <c r="K28" s="10"/>
      <c r="L28" s="10"/>
      <c r="M28" s="10"/>
      <c r="N28" s="10"/>
      <c r="O28" s="6"/>
      <c r="P28" s="6"/>
      <c r="Q28" s="6"/>
      <c r="R28" s="6"/>
      <c r="S28" s="11" t="e">
        <f t="shared" ref="S28" si="32">C28/B28</f>
        <v>#DIV/0!</v>
      </c>
      <c r="T28" s="6"/>
      <c r="U28" s="12" t="e">
        <f t="shared" si="10"/>
        <v>#DIV/0!</v>
      </c>
      <c r="V28" s="6"/>
      <c r="W28" s="12" t="e">
        <f t="shared" si="11"/>
        <v>#DIV/0!</v>
      </c>
      <c r="X28" s="12" t="e">
        <f t="shared" ref="X28" si="33">U28+W28</f>
        <v>#DIV/0!</v>
      </c>
    </row>
    <row r="29" spans="1:24">
      <c r="A29" s="5"/>
      <c r="B29" s="6"/>
      <c r="C29" s="6"/>
      <c r="D29" s="6"/>
      <c r="E29" s="6"/>
      <c r="F29" s="7"/>
      <c r="G29" s="7"/>
      <c r="H29" s="8"/>
      <c r="I29" s="9"/>
      <c r="J29" s="9"/>
      <c r="K29" s="10"/>
      <c r="L29" s="10"/>
      <c r="M29" s="10"/>
      <c r="N29" s="10"/>
      <c r="O29" s="6"/>
      <c r="P29" s="6"/>
      <c r="Q29" s="6"/>
      <c r="R29" s="6"/>
      <c r="S29" s="11"/>
      <c r="T29" s="6"/>
      <c r="U29" s="12"/>
      <c r="V29" s="6"/>
      <c r="W29" s="12"/>
      <c r="X29" s="12"/>
    </row>
    <row r="30" spans="1:24">
      <c r="A30" s="42" t="s">
        <v>28</v>
      </c>
      <c r="B30" s="43">
        <v>2</v>
      </c>
      <c r="C30" s="6">
        <v>545</v>
      </c>
      <c r="D30" s="6">
        <v>17</v>
      </c>
      <c r="E30" s="11">
        <v>600</v>
      </c>
      <c r="F30" s="7">
        <f t="shared" ref="F30" si="34">C30/D30</f>
        <v>32.058823529411768</v>
      </c>
      <c r="G30" s="7">
        <f t="shared" ref="G30" si="35">E30/D30</f>
        <v>35.294117647058826</v>
      </c>
      <c r="H30" s="8">
        <f t="shared" ref="H30" si="36">C30/(E30/6)</f>
        <v>5.45</v>
      </c>
      <c r="I30" s="9">
        <v>1</v>
      </c>
      <c r="J30" s="9"/>
      <c r="K30" s="10">
        <v>0</v>
      </c>
      <c r="L30" s="10">
        <v>0</v>
      </c>
      <c r="M30" s="44">
        <v>2</v>
      </c>
      <c r="N30" s="10">
        <v>0</v>
      </c>
      <c r="O30" s="6">
        <v>0</v>
      </c>
      <c r="P30" s="6">
        <v>4</v>
      </c>
      <c r="Q30" s="6">
        <v>1</v>
      </c>
      <c r="R30" s="6">
        <v>3</v>
      </c>
      <c r="S30" s="11">
        <f t="shared" ref="S30" si="37">C30/B30</f>
        <v>272.5</v>
      </c>
      <c r="T30" s="6">
        <v>39</v>
      </c>
      <c r="U30" s="12">
        <f>T30*4/C30</f>
        <v>0.28623853211009176</v>
      </c>
      <c r="V30" s="6">
        <v>10</v>
      </c>
      <c r="W30" s="12">
        <f>V30*6/C30</f>
        <v>0.11009174311926606</v>
      </c>
      <c r="X30" s="12">
        <f t="shared" ref="X30" si="38">U30+W30</f>
        <v>0.39633027522935782</v>
      </c>
    </row>
    <row r="31" spans="1:24">
      <c r="A31" s="5"/>
      <c r="B31" s="6"/>
      <c r="C31" s="6"/>
      <c r="D31" s="6"/>
      <c r="E31" s="7"/>
      <c r="F31" s="7"/>
      <c r="G31" s="8"/>
      <c r="H31" s="6"/>
      <c r="I31" s="10"/>
      <c r="J31" s="10"/>
      <c r="K31" s="10"/>
      <c r="L31" s="10"/>
      <c r="M31" s="10"/>
      <c r="N31" s="10"/>
      <c r="O31" s="6"/>
      <c r="P31" s="6"/>
      <c r="Q31" s="6"/>
      <c r="R31" s="11"/>
      <c r="S31" s="6"/>
      <c r="T31" s="12"/>
      <c r="U31" s="6"/>
      <c r="V31" s="12"/>
      <c r="W31" s="12"/>
      <c r="X31" s="14"/>
    </row>
    <row r="32" spans="1:24">
      <c r="A32" s="42" t="s">
        <v>26</v>
      </c>
      <c r="B32" s="43">
        <v>2</v>
      </c>
      <c r="C32" s="43">
        <v>368</v>
      </c>
      <c r="D32" s="6">
        <v>12</v>
      </c>
      <c r="E32" s="6">
        <v>444</v>
      </c>
      <c r="F32" s="7">
        <f t="shared" si="12"/>
        <v>30.666666666666668</v>
      </c>
      <c r="G32" s="7">
        <f t="shared" si="13"/>
        <v>37</v>
      </c>
      <c r="H32" s="8">
        <f t="shared" si="14"/>
        <v>4.9729729729729728</v>
      </c>
      <c r="I32" s="9"/>
      <c r="J32" s="9">
        <v>1</v>
      </c>
      <c r="K32" s="44">
        <v>0</v>
      </c>
      <c r="L32" s="44">
        <v>0</v>
      </c>
      <c r="M32" s="44">
        <v>0</v>
      </c>
      <c r="N32" s="10">
        <v>2</v>
      </c>
      <c r="O32" s="6">
        <v>0</v>
      </c>
      <c r="P32" s="6">
        <v>2</v>
      </c>
      <c r="Q32" s="6">
        <v>0</v>
      </c>
      <c r="R32" s="6">
        <v>3</v>
      </c>
      <c r="S32" s="11">
        <f t="shared" si="5"/>
        <v>184</v>
      </c>
      <c r="T32" s="6">
        <v>34</v>
      </c>
      <c r="U32" s="12">
        <f>T32*4/C32</f>
        <v>0.36956521739130432</v>
      </c>
      <c r="V32" s="6">
        <v>9</v>
      </c>
      <c r="W32" s="12">
        <f>V32*6/C32</f>
        <v>0.14673913043478262</v>
      </c>
      <c r="X32" s="12">
        <f t="shared" si="6"/>
        <v>0.51630434782608692</v>
      </c>
    </row>
    <row r="33" spans="1:24">
      <c r="A33" s="5"/>
      <c r="B33" s="6"/>
      <c r="C33" s="6"/>
      <c r="D33" s="6"/>
      <c r="E33" s="6"/>
      <c r="F33" s="7" t="e">
        <f>C33/D33</f>
        <v>#DIV/0!</v>
      </c>
      <c r="G33" s="7" t="e">
        <f>E33/D33</f>
        <v>#DIV/0!</v>
      </c>
      <c r="H33" s="8" t="e">
        <f>C33/(E33/6)</f>
        <v>#DIV/0!</v>
      </c>
      <c r="I33" s="9"/>
      <c r="J33" s="9"/>
      <c r="K33" s="10"/>
      <c r="L33" s="10"/>
      <c r="M33" s="10"/>
      <c r="N33" s="10"/>
      <c r="O33" s="6"/>
      <c r="P33" s="6"/>
      <c r="Q33" s="6"/>
      <c r="R33" s="6"/>
      <c r="S33" s="11" t="e">
        <f>C33/B33</f>
        <v>#DIV/0!</v>
      </c>
      <c r="T33" s="6"/>
      <c r="U33" s="12" t="e">
        <f>T33*4/C33</f>
        <v>#DIV/0!</v>
      </c>
      <c r="V33" s="6"/>
      <c r="W33" s="12" t="e">
        <f>V33*6/C33</f>
        <v>#DIV/0!</v>
      </c>
      <c r="X33" s="12" t="e">
        <f>U33+W33</f>
        <v>#DIV/0!</v>
      </c>
    </row>
    <row r="34" spans="1:24">
      <c r="A34" s="5" t="s">
        <v>22</v>
      </c>
      <c r="B34" s="6">
        <v>2</v>
      </c>
      <c r="C34" s="6">
        <v>506</v>
      </c>
      <c r="D34" s="6">
        <v>15</v>
      </c>
      <c r="E34" s="6">
        <v>599</v>
      </c>
      <c r="F34" s="7">
        <f t="shared" ref="F34:F36" si="39">C34/D34</f>
        <v>33.733333333333334</v>
      </c>
      <c r="G34" s="7">
        <f t="shared" ref="G34:G36" si="40">E34/D34</f>
        <v>39.93333333333333</v>
      </c>
      <c r="H34" s="8">
        <f t="shared" ref="H34:H36" si="41">C34/(E34/6)</f>
        <v>5.0684474123539234</v>
      </c>
      <c r="I34" s="9"/>
      <c r="J34" s="9">
        <v>1</v>
      </c>
      <c r="K34" s="10">
        <v>0</v>
      </c>
      <c r="L34" s="10">
        <v>0</v>
      </c>
      <c r="M34" s="10">
        <v>2</v>
      </c>
      <c r="N34" s="10">
        <v>0</v>
      </c>
      <c r="O34" s="6">
        <v>0</v>
      </c>
      <c r="P34" s="6">
        <v>2</v>
      </c>
      <c r="Q34" s="6">
        <v>0</v>
      </c>
      <c r="R34" s="6">
        <v>2</v>
      </c>
      <c r="S34" s="11">
        <f t="shared" ref="S34:S36" si="42">C34/B34</f>
        <v>253</v>
      </c>
      <c r="T34" s="6">
        <v>49</v>
      </c>
      <c r="U34" s="12">
        <f t="shared" ref="U34:U36" si="43">T34*4/C34</f>
        <v>0.38735177865612647</v>
      </c>
      <c r="V34" s="6">
        <v>6</v>
      </c>
      <c r="W34" s="12">
        <f t="shared" ref="W34:W36" si="44">V34*6/C34</f>
        <v>7.1146245059288543E-2</v>
      </c>
      <c r="X34" s="12">
        <f t="shared" ref="X34:X36" si="45">U34+W34</f>
        <v>0.45849802371541504</v>
      </c>
    </row>
    <row r="35" spans="1:24">
      <c r="A35" s="5"/>
      <c r="B35" s="6"/>
      <c r="C35" s="6"/>
      <c r="D35" s="6"/>
      <c r="E35" s="6"/>
      <c r="F35" s="7" t="e">
        <f t="shared" si="39"/>
        <v>#DIV/0!</v>
      </c>
      <c r="G35" s="7" t="e">
        <f t="shared" si="40"/>
        <v>#DIV/0!</v>
      </c>
      <c r="H35" s="8" t="e">
        <f t="shared" si="41"/>
        <v>#DIV/0!</v>
      </c>
      <c r="I35" s="9"/>
      <c r="J35" s="9"/>
      <c r="K35" s="10"/>
      <c r="L35" s="10"/>
      <c r="M35" s="10"/>
      <c r="N35" s="10"/>
      <c r="O35" s="6"/>
      <c r="P35" s="6"/>
      <c r="Q35" s="6"/>
      <c r="R35" s="6"/>
      <c r="S35" s="11" t="e">
        <f t="shared" si="42"/>
        <v>#DIV/0!</v>
      </c>
      <c r="T35" s="6"/>
      <c r="U35" s="12" t="e">
        <f t="shared" si="43"/>
        <v>#DIV/0!</v>
      </c>
      <c r="V35" s="6"/>
      <c r="W35" s="12" t="e">
        <f t="shared" si="44"/>
        <v>#DIV/0!</v>
      </c>
      <c r="X35" s="12" t="e">
        <f t="shared" si="45"/>
        <v>#DIV/0!</v>
      </c>
    </row>
    <row r="36" spans="1:24">
      <c r="A36" s="5"/>
      <c r="B36" s="6"/>
      <c r="C36" s="6"/>
      <c r="D36" s="6"/>
      <c r="E36" s="6"/>
      <c r="F36" s="7" t="e">
        <f t="shared" si="39"/>
        <v>#DIV/0!</v>
      </c>
      <c r="G36" s="7" t="e">
        <f t="shared" si="40"/>
        <v>#DIV/0!</v>
      </c>
      <c r="H36" s="8" t="e">
        <f t="shared" si="41"/>
        <v>#DIV/0!</v>
      </c>
      <c r="I36" s="9"/>
      <c r="J36" s="9"/>
      <c r="K36" s="10"/>
      <c r="L36" s="10"/>
      <c r="M36" s="10"/>
      <c r="N36" s="10"/>
      <c r="O36" s="6"/>
      <c r="P36" s="6"/>
      <c r="Q36" s="6"/>
      <c r="R36" s="6"/>
      <c r="S36" s="11" t="e">
        <f t="shared" si="42"/>
        <v>#DIV/0!</v>
      </c>
      <c r="T36" s="6"/>
      <c r="U36" s="12" t="e">
        <f t="shared" si="43"/>
        <v>#DIV/0!</v>
      </c>
      <c r="V36" s="6"/>
      <c r="W36" s="12" t="e">
        <f t="shared" si="44"/>
        <v>#DIV/0!</v>
      </c>
      <c r="X36" s="12" t="e">
        <f t="shared" si="45"/>
        <v>#DIV/0!</v>
      </c>
    </row>
    <row r="37" spans="1:24">
      <c r="A37" s="5"/>
      <c r="B37" s="15"/>
      <c r="C37" s="15"/>
      <c r="D37" s="15"/>
      <c r="E37" s="15"/>
      <c r="F37" s="16"/>
      <c r="G37" s="16"/>
      <c r="H37" s="8"/>
      <c r="I37" s="9"/>
      <c r="J37" s="9"/>
      <c r="K37" s="17"/>
      <c r="L37" s="17"/>
      <c r="M37" s="17"/>
      <c r="N37" s="17"/>
      <c r="O37" s="15"/>
      <c r="P37" s="6"/>
      <c r="Q37" s="15"/>
      <c r="R37" s="15"/>
      <c r="S37" s="18"/>
      <c r="T37" s="15"/>
      <c r="U37" s="19"/>
      <c r="V37" s="15"/>
      <c r="W37" s="19"/>
      <c r="X37" s="19"/>
    </row>
    <row r="38" spans="1:24">
      <c r="A38" s="42" t="s">
        <v>23</v>
      </c>
      <c r="B38" s="43">
        <v>2</v>
      </c>
      <c r="C38" s="15">
        <v>535</v>
      </c>
      <c r="D38" s="15">
        <v>14</v>
      </c>
      <c r="E38" s="15">
        <v>576</v>
      </c>
      <c r="F38" s="16">
        <f>C38/D38</f>
        <v>38.214285714285715</v>
      </c>
      <c r="G38" s="16">
        <f>E38/D38</f>
        <v>41.142857142857146</v>
      </c>
      <c r="H38" s="8">
        <f>C38/(E38/6)</f>
        <v>5.572916666666667</v>
      </c>
      <c r="I38" s="9"/>
      <c r="J38" s="9">
        <v>1</v>
      </c>
      <c r="K38" s="44">
        <v>0</v>
      </c>
      <c r="L38" s="44">
        <v>0</v>
      </c>
      <c r="M38" s="44">
        <v>2</v>
      </c>
      <c r="N38" s="17">
        <v>0</v>
      </c>
      <c r="O38" s="15">
        <v>0</v>
      </c>
      <c r="P38" s="15">
        <v>4</v>
      </c>
      <c r="Q38" s="15">
        <v>1</v>
      </c>
      <c r="R38" s="15">
        <v>1</v>
      </c>
      <c r="S38" s="18">
        <f>C38/B38</f>
        <v>267.5</v>
      </c>
      <c r="T38" s="15">
        <v>54</v>
      </c>
      <c r="U38" s="19">
        <f t="shared" ref="U38:U43" si="46">T38*4/C38</f>
        <v>0.40373831775700936</v>
      </c>
      <c r="V38" s="15">
        <v>8</v>
      </c>
      <c r="W38" s="19">
        <f t="shared" ref="W38:W43" si="47">V38*6/C38</f>
        <v>8.9719626168224292E-2</v>
      </c>
      <c r="X38" s="19">
        <f>U38+W38</f>
        <v>0.49345794392523368</v>
      </c>
    </row>
    <row r="39" spans="1:24">
      <c r="A39" s="5"/>
      <c r="B39" s="15">
        <v>2</v>
      </c>
      <c r="C39" s="15">
        <v>450</v>
      </c>
      <c r="D39" s="15">
        <v>20</v>
      </c>
      <c r="E39" s="15">
        <v>555</v>
      </c>
      <c r="F39" s="16">
        <f>C39/D39</f>
        <v>22.5</v>
      </c>
      <c r="G39" s="16">
        <f>E39/D39</f>
        <v>27.75</v>
      </c>
      <c r="H39" s="8">
        <f>C39/(E39/6)</f>
        <v>4.8648648648648649</v>
      </c>
      <c r="I39" s="9">
        <v>1</v>
      </c>
      <c r="J39" s="9"/>
      <c r="K39" s="44">
        <v>0</v>
      </c>
      <c r="L39" s="44">
        <v>0</v>
      </c>
      <c r="M39" s="44">
        <v>0</v>
      </c>
      <c r="N39" s="17">
        <v>2</v>
      </c>
      <c r="O39" s="15">
        <v>2</v>
      </c>
      <c r="P39" s="15">
        <v>1</v>
      </c>
      <c r="Q39" s="15">
        <v>1</v>
      </c>
      <c r="R39" s="15">
        <v>1</v>
      </c>
      <c r="S39" s="18">
        <f>C39/B39</f>
        <v>225</v>
      </c>
      <c r="T39" s="15">
        <v>43</v>
      </c>
      <c r="U39" s="19">
        <v>0.06</v>
      </c>
      <c r="V39" s="15">
        <v>9</v>
      </c>
      <c r="W39" s="19">
        <f t="shared" si="47"/>
        <v>0.12</v>
      </c>
      <c r="X39" s="19">
        <f>U39+W39</f>
        <v>0.18</v>
      </c>
    </row>
    <row r="40" spans="1:24">
      <c r="A40" s="5"/>
      <c r="B40" s="15">
        <v>2</v>
      </c>
      <c r="C40" s="15">
        <v>323</v>
      </c>
      <c r="D40" s="15">
        <v>11</v>
      </c>
      <c r="E40" s="15">
        <v>426</v>
      </c>
      <c r="F40" s="16">
        <f>C40/D40</f>
        <v>29.363636363636363</v>
      </c>
      <c r="G40" s="16">
        <f>E40/D40</f>
        <v>38.727272727272727</v>
      </c>
      <c r="H40" s="8">
        <f>C40/(E40/6)</f>
        <v>4.549295774647887</v>
      </c>
      <c r="I40" s="9" t="s">
        <v>33</v>
      </c>
      <c r="J40" s="9"/>
      <c r="K40" s="44">
        <v>0</v>
      </c>
      <c r="L40" s="44">
        <v>0</v>
      </c>
      <c r="M40" s="44">
        <v>0</v>
      </c>
      <c r="N40" s="17">
        <v>1</v>
      </c>
      <c r="O40" s="15">
        <v>0</v>
      </c>
      <c r="P40" s="15">
        <v>1</v>
      </c>
      <c r="Q40" s="15">
        <v>0</v>
      </c>
      <c r="R40" s="15">
        <v>3</v>
      </c>
      <c r="S40" s="18">
        <f>C40/B40</f>
        <v>161.5</v>
      </c>
      <c r="T40" s="15">
        <v>34</v>
      </c>
      <c r="U40" s="19">
        <f t="shared" si="46"/>
        <v>0.42105263157894735</v>
      </c>
      <c r="V40" s="15">
        <v>3</v>
      </c>
      <c r="W40" s="19">
        <f t="shared" si="47"/>
        <v>5.5727554179566562E-2</v>
      </c>
      <c r="X40" s="19">
        <f>U40+W40</f>
        <v>0.47678018575851389</v>
      </c>
    </row>
    <row r="41" spans="1:24">
      <c r="A41" s="5"/>
      <c r="B41" s="15"/>
      <c r="C41" s="15"/>
      <c r="D41" s="15"/>
      <c r="E41" s="15"/>
      <c r="F41" s="16" t="e">
        <f>C41/D41</f>
        <v>#DIV/0!</v>
      </c>
      <c r="G41" s="16" t="e">
        <f>E41/D41</f>
        <v>#DIV/0!</v>
      </c>
      <c r="H41" s="8" t="e">
        <f>C41/(E41/6)</f>
        <v>#DIV/0!</v>
      </c>
      <c r="I41" s="9"/>
      <c r="J41" s="9"/>
      <c r="K41" s="17"/>
      <c r="L41" s="17"/>
      <c r="M41" s="17"/>
      <c r="N41" s="17"/>
      <c r="O41" s="15"/>
      <c r="P41" s="15"/>
      <c r="Q41" s="15"/>
      <c r="R41" s="15"/>
      <c r="S41" s="18" t="e">
        <f>C41/B41</f>
        <v>#DIV/0!</v>
      </c>
      <c r="T41" s="15"/>
      <c r="U41" s="19" t="e">
        <f t="shared" si="46"/>
        <v>#DIV/0!</v>
      </c>
      <c r="V41" s="15"/>
      <c r="W41" s="19" t="e">
        <f t="shared" si="47"/>
        <v>#DIV/0!</v>
      </c>
      <c r="X41" s="19" t="e">
        <f>U41+W41</f>
        <v>#DIV/0!</v>
      </c>
    </row>
    <row r="42" spans="1:24">
      <c r="A42" s="5"/>
      <c r="B42" s="15"/>
      <c r="C42" s="15"/>
      <c r="D42" s="15"/>
      <c r="E42" s="15"/>
      <c r="F42" s="16" t="e">
        <f t="shared" ref="F42:F43" si="48">C42/D42</f>
        <v>#DIV/0!</v>
      </c>
      <c r="G42" s="16" t="e">
        <f t="shared" ref="G42:G43" si="49">E42/D42</f>
        <v>#DIV/0!</v>
      </c>
      <c r="H42" s="8" t="e">
        <f t="shared" ref="H42:H43" si="50">C42/(E42/6)</f>
        <v>#DIV/0!</v>
      </c>
      <c r="I42" s="9"/>
      <c r="J42" s="9"/>
      <c r="K42" s="17"/>
      <c r="L42" s="17"/>
      <c r="M42" s="17"/>
      <c r="N42" s="17"/>
      <c r="O42" s="15"/>
      <c r="P42" s="15"/>
      <c r="Q42" s="15"/>
      <c r="R42" s="15"/>
      <c r="S42" s="18" t="e">
        <f t="shared" ref="S42:S43" si="51">C42/B42</f>
        <v>#DIV/0!</v>
      </c>
      <c r="T42" s="15"/>
      <c r="U42" s="19" t="e">
        <f t="shared" si="46"/>
        <v>#DIV/0!</v>
      </c>
      <c r="V42" s="15"/>
      <c r="W42" s="19" t="e">
        <f t="shared" si="47"/>
        <v>#DIV/0!</v>
      </c>
      <c r="X42" s="19" t="e">
        <f t="shared" ref="X42:X43" si="52">U42+W42</f>
        <v>#DIV/0!</v>
      </c>
    </row>
    <row r="43" spans="1:24">
      <c r="A43" s="20" t="s">
        <v>24</v>
      </c>
      <c r="B43" s="28">
        <f>SUM(B2:B42)</f>
        <v>48</v>
      </c>
      <c r="C43" s="21">
        <f>SUM(C2:C42)</f>
        <v>13255</v>
      </c>
      <c r="D43" s="21">
        <f>SUM(D2:D42)</f>
        <v>372</v>
      </c>
      <c r="E43" s="21">
        <f>SUM(E2:E42)</f>
        <v>12986</v>
      </c>
      <c r="F43" s="22">
        <f t="shared" si="48"/>
        <v>35.631720430107528</v>
      </c>
      <c r="G43" s="22">
        <f t="shared" si="49"/>
        <v>34.908602150537632</v>
      </c>
      <c r="H43" s="23">
        <f t="shared" si="50"/>
        <v>6.1242876944401656</v>
      </c>
      <c r="I43" s="24">
        <f>SUM(I2:I42)</f>
        <v>14</v>
      </c>
      <c r="J43" s="24">
        <f>SUM(J2:J42)</f>
        <v>9</v>
      </c>
      <c r="K43" s="21">
        <f t="shared" ref="K43:R43" si="53">SUM(K2:K42)</f>
        <v>1</v>
      </c>
      <c r="L43" s="21">
        <f t="shared" si="53"/>
        <v>10</v>
      </c>
      <c r="M43" s="21">
        <f>SUM(M2:M42)</f>
        <v>25</v>
      </c>
      <c r="N43" s="21">
        <f>SUM(N2:N42)</f>
        <v>20</v>
      </c>
      <c r="O43" s="21">
        <f t="shared" si="53"/>
        <v>16</v>
      </c>
      <c r="P43" s="21">
        <f>SUM(P2:P42)</f>
        <v>60</v>
      </c>
      <c r="Q43" s="21">
        <f t="shared" si="53"/>
        <v>20</v>
      </c>
      <c r="R43" s="21">
        <f t="shared" si="53"/>
        <v>61</v>
      </c>
      <c r="S43" s="25">
        <f t="shared" si="51"/>
        <v>276.14583333333331</v>
      </c>
      <c r="T43" s="21">
        <f>SUM(T2:T42)</f>
        <v>1115</v>
      </c>
      <c r="U43" s="26">
        <f t="shared" si="46"/>
        <v>0.33647680120709167</v>
      </c>
      <c r="V43" s="21">
        <f>SUM(V2:V42)</f>
        <v>249</v>
      </c>
      <c r="W43" s="26">
        <f t="shared" si="47"/>
        <v>0.11271218408147869</v>
      </c>
      <c r="X43" s="26">
        <f t="shared" si="52"/>
        <v>0.44918898528857037</v>
      </c>
    </row>
    <row r="44" spans="1:24">
      <c r="A44" s="27"/>
      <c r="B44" s="2" t="s">
        <v>0</v>
      </c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4" t="s">
        <v>9</v>
      </c>
      <c r="L44" s="4" t="s">
        <v>10</v>
      </c>
      <c r="M44" s="4" t="s">
        <v>11</v>
      </c>
      <c r="N44" s="4">
        <v>-250</v>
      </c>
      <c r="O44" s="4">
        <v>100</v>
      </c>
      <c r="P44" s="3">
        <v>50</v>
      </c>
      <c r="Q44" s="3" t="s">
        <v>12</v>
      </c>
      <c r="R44" s="3" t="s">
        <v>25</v>
      </c>
      <c r="S44" s="3" t="s">
        <v>14</v>
      </c>
      <c r="T44" s="2" t="s">
        <v>15</v>
      </c>
      <c r="U44" s="2" t="s">
        <v>16</v>
      </c>
      <c r="V44" s="2" t="s">
        <v>17</v>
      </c>
      <c r="W44" s="2" t="s">
        <v>16</v>
      </c>
      <c r="X44" s="2" t="s">
        <v>18</v>
      </c>
    </row>
    <row r="45" spans="1:24">
      <c r="B45" s="29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2016-01-02T23:21:43Z</dcterms:created>
  <dcterms:modified xsi:type="dcterms:W3CDTF">2018-05-11T05:12:02Z</dcterms:modified>
</cp:coreProperties>
</file>