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80" windowWidth="1890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6" i="1"/>
  <c r="W10"/>
  <c r="U10"/>
  <c r="S10"/>
  <c r="H10"/>
  <c r="G10"/>
  <c r="F10"/>
  <c r="X41"/>
  <c r="W41"/>
  <c r="U41"/>
  <c r="S41"/>
  <c r="H41"/>
  <c r="G41"/>
  <c r="F41"/>
  <c r="M46"/>
  <c r="I46"/>
  <c r="J46"/>
  <c r="K46"/>
  <c r="L46"/>
  <c r="N46"/>
  <c r="O46"/>
  <c r="P46"/>
  <c r="Q46"/>
  <c r="R46"/>
  <c r="B46"/>
  <c r="D46"/>
  <c r="E46"/>
  <c r="X10" l="1"/>
  <c r="V46"/>
  <c r="T46"/>
  <c r="W32"/>
  <c r="U32"/>
  <c r="X32" s="1"/>
  <c r="S32"/>
  <c r="H32"/>
  <c r="G32"/>
  <c r="F32"/>
  <c r="W31"/>
  <c r="U31"/>
  <c r="X31" s="1"/>
  <c r="S31"/>
  <c r="H31"/>
  <c r="G31"/>
  <c r="F31"/>
  <c r="W45"/>
  <c r="U45"/>
  <c r="S45"/>
  <c r="H45"/>
  <c r="G45"/>
  <c r="F45"/>
  <c r="W43"/>
  <c r="U43"/>
  <c r="S43"/>
  <c r="H43"/>
  <c r="G43"/>
  <c r="F43"/>
  <c r="W40"/>
  <c r="X40" s="1"/>
  <c r="S40"/>
  <c r="H40"/>
  <c r="G40"/>
  <c r="F40"/>
  <c r="W39"/>
  <c r="U39"/>
  <c r="S39"/>
  <c r="H39"/>
  <c r="G39"/>
  <c r="F39"/>
  <c r="W37"/>
  <c r="U37"/>
  <c r="S37"/>
  <c r="H37"/>
  <c r="G37"/>
  <c r="F37"/>
  <c r="W36"/>
  <c r="U36"/>
  <c r="S36"/>
  <c r="H36"/>
  <c r="G36"/>
  <c r="F36"/>
  <c r="W35"/>
  <c r="U35"/>
  <c r="S35"/>
  <c r="H35"/>
  <c r="G35"/>
  <c r="F35"/>
  <c r="W34"/>
  <c r="U34"/>
  <c r="S34"/>
  <c r="H34"/>
  <c r="G34"/>
  <c r="F34"/>
  <c r="W29"/>
  <c r="U29"/>
  <c r="S29"/>
  <c r="H29"/>
  <c r="G29"/>
  <c r="F29"/>
  <c r="W30"/>
  <c r="U30"/>
  <c r="S30"/>
  <c r="H30"/>
  <c r="G30"/>
  <c r="F30"/>
  <c r="W27"/>
  <c r="U27"/>
  <c r="S27"/>
  <c r="H27"/>
  <c r="G27"/>
  <c r="F27"/>
  <c r="W26"/>
  <c r="U26"/>
  <c r="S26"/>
  <c r="H26"/>
  <c r="G26"/>
  <c r="F26"/>
  <c r="W24"/>
  <c r="U24"/>
  <c r="S24"/>
  <c r="H24"/>
  <c r="G24"/>
  <c r="F24"/>
  <c r="W23"/>
  <c r="U23"/>
  <c r="S23"/>
  <c r="H23"/>
  <c r="G23"/>
  <c r="F23"/>
  <c r="W22"/>
  <c r="U22"/>
  <c r="S22"/>
  <c r="H22"/>
  <c r="G22"/>
  <c r="F22"/>
  <c r="W20"/>
  <c r="U20"/>
  <c r="S20"/>
  <c r="H20"/>
  <c r="G20"/>
  <c r="F20"/>
  <c r="W19"/>
  <c r="U19"/>
  <c r="S19"/>
  <c r="H19"/>
  <c r="G19"/>
  <c r="F19"/>
  <c r="W17"/>
  <c r="U17"/>
  <c r="S17"/>
  <c r="H17"/>
  <c r="G17"/>
  <c r="F17"/>
  <c r="W16"/>
  <c r="U16"/>
  <c r="S16"/>
  <c r="H16"/>
  <c r="G16"/>
  <c r="F16"/>
  <c r="W15"/>
  <c r="U15"/>
  <c r="S15"/>
  <c r="H15"/>
  <c r="G15"/>
  <c r="F15"/>
  <c r="W13"/>
  <c r="U13"/>
  <c r="S13"/>
  <c r="H13"/>
  <c r="G13"/>
  <c r="F13"/>
  <c r="W12"/>
  <c r="U12"/>
  <c r="S12"/>
  <c r="H12"/>
  <c r="G12"/>
  <c r="F12"/>
  <c r="W9"/>
  <c r="U9"/>
  <c r="S9"/>
  <c r="H9"/>
  <c r="G9"/>
  <c r="F9"/>
  <c r="W8"/>
  <c r="U8"/>
  <c r="S8"/>
  <c r="H8"/>
  <c r="G8"/>
  <c r="F8"/>
  <c r="W7"/>
  <c r="U7"/>
  <c r="S7"/>
  <c r="H7"/>
  <c r="G7"/>
  <c r="F7"/>
  <c r="W6"/>
  <c r="U6"/>
  <c r="S6"/>
  <c r="H6"/>
  <c r="G6"/>
  <c r="F6"/>
  <c r="W4"/>
  <c r="U4"/>
  <c r="S4"/>
  <c r="H4"/>
  <c r="G4"/>
  <c r="F4"/>
  <c r="W3"/>
  <c r="X3" s="1"/>
  <c r="U3"/>
  <c r="S3"/>
  <c r="H3"/>
  <c r="G3"/>
  <c r="F3"/>
  <c r="W2"/>
  <c r="U2"/>
  <c r="S2"/>
  <c r="H2"/>
  <c r="G2"/>
  <c r="F2"/>
  <c r="X4" l="1"/>
  <c r="S46"/>
  <c r="G46"/>
  <c r="F46"/>
  <c r="H46"/>
  <c r="X7"/>
  <c r="X24"/>
  <c r="U46"/>
  <c r="W46"/>
  <c r="X15"/>
  <c r="X45"/>
  <c r="X12"/>
  <c r="X27"/>
  <c r="X23"/>
  <c r="X22"/>
  <c r="X39"/>
  <c r="X43"/>
  <c r="X30"/>
  <c r="X37"/>
  <c r="X26"/>
  <c r="X34"/>
  <c r="X35"/>
  <c r="X36"/>
  <c r="X29"/>
  <c r="X20"/>
  <c r="X17"/>
  <c r="X9"/>
  <c r="X16"/>
  <c r="X19"/>
  <c r="X6"/>
  <c r="X13"/>
  <c r="X8"/>
  <c r="X2"/>
  <c r="X46" l="1"/>
</calcChain>
</file>

<file path=xl/sharedStrings.xml><?xml version="1.0" encoding="utf-8"?>
<sst xmlns="http://schemas.openxmlformats.org/spreadsheetml/2006/main" count="58" uniqueCount="36">
  <si>
    <t>Ins</t>
  </si>
  <si>
    <t>Runs</t>
  </si>
  <si>
    <t xml:space="preserve">Wkts 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</si>
  <si>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</si>
  <si>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</si>
  <si>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</si>
  <si>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</si>
  <si>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</si>
  <si>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</si>
  <si>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</si>
  <si>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</si>
  <si>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</si>
  <si>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100 part</t>
  </si>
  <si>
    <t xml:space="preserve">50 part </t>
  </si>
  <si>
    <t>r/inns</t>
  </si>
  <si>
    <t>Fours</t>
  </si>
  <si>
    <t>% of runs</t>
  </si>
  <si>
    <t>Sixes</t>
  </si>
  <si>
    <t>Total%</t>
  </si>
  <si>
    <t>New Ply</t>
  </si>
  <si>
    <t>McLean</t>
  </si>
  <si>
    <t>Hagley</t>
  </si>
  <si>
    <t>invercargill</t>
  </si>
  <si>
    <t>d/l</t>
  </si>
  <si>
    <t>Seddon Park</t>
  </si>
  <si>
    <r>
      <t xml:space="preserve">Uni Oval </t>
    </r>
    <r>
      <rPr>
        <b/>
        <sz val="9"/>
        <color rgb="FFFF0000"/>
        <rFont val="Arial"/>
        <family val="2"/>
      </rPr>
      <t xml:space="preserve"> </t>
    </r>
  </si>
  <si>
    <t xml:space="preserve">Basin Reserve   </t>
  </si>
  <si>
    <t>Total</t>
  </si>
  <si>
    <t>50 part f</t>
  </si>
  <si>
    <t>Cent</t>
  </si>
  <si>
    <t>Eden outer</t>
  </si>
  <si>
    <t>Mainpower</t>
  </si>
  <si>
    <t>P north</t>
  </si>
  <si>
    <t>D/L</t>
  </si>
  <si>
    <t>Cobham</t>
  </si>
  <si>
    <t>Colin Maien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</si>
</sst>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name val="Times New Roman"/>
      <family val="1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" fontId="5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8" fillId="0" borderId="1" xfId="0" applyFont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2" borderId="1" xfId="0" applyFont="1" applyFill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11" fillId="2" borderId="1" xfId="0" applyNumberFormat="1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10" fontId="11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abSelected="1" topLeftCell="A25" workbookViewId="0">
      <selection activeCell="K29" sqref="K29:M30"/>
    </sheetView>
  </sheetViews>
  <sheetFormatPr defaultRowHeight="14.5"/>
  <cols>
    <col min="2" max="2" width="4.1796875" customWidth="1"/>
    <col min="3" max="3" width="6.453125" customWidth="1"/>
    <col min="4" max="4" width="4.90625" customWidth="1"/>
    <col min="5" max="5" width="6.1796875" customWidth="1"/>
    <col min="6" max="6" width="5.81640625" customWidth="1"/>
    <col min="7" max="7" width="5.90625" customWidth="1"/>
    <col min="8" max="8" width="6.54296875" customWidth="1"/>
    <col min="9" max="9" width="5.36328125" customWidth="1"/>
    <col min="10" max="10" width="4.81640625" customWidth="1"/>
    <col min="11" max="11" width="5.36328125" customWidth="1"/>
    <col min="12" max="12" width="4.90625" customWidth="1"/>
    <col min="13" max="13" width="6.08984375" customWidth="1"/>
    <col min="14" max="15" width="5.6328125" customWidth="1"/>
    <col min="16" max="16" width="5.08984375" customWidth="1"/>
    <col min="17" max="17" width="8.6328125" customWidth="1"/>
    <col min="18" max="18" width="7.453125" customWidth="1"/>
    <col min="19" max="19" width="6.453125" customWidth="1"/>
    <col min="20" max="20" width="5.54296875" customWidth="1"/>
    <col min="22" max="22" width="6.36328125" customWidth="1"/>
  </cols>
  <sheetData>
    <row r="1" spans="1:26">
      <c r="A1" s="1"/>
      <c r="B1" s="17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9" t="s">
        <v>9</v>
      </c>
      <c r="L1" s="19" t="s">
        <v>10</v>
      </c>
      <c r="M1" s="19" t="s">
        <v>11</v>
      </c>
      <c r="N1" s="34">
        <v>-250</v>
      </c>
      <c r="O1" s="19" t="s">
        <v>29</v>
      </c>
      <c r="P1" s="18">
        <v>50</v>
      </c>
      <c r="Q1" s="18" t="s">
        <v>12</v>
      </c>
      <c r="R1" s="18" t="s">
        <v>13</v>
      </c>
      <c r="S1" s="18" t="s">
        <v>14</v>
      </c>
      <c r="T1" s="17" t="s">
        <v>15</v>
      </c>
      <c r="U1" s="17" t="s">
        <v>16</v>
      </c>
      <c r="V1" s="17" t="s">
        <v>17</v>
      </c>
      <c r="W1" s="17" t="s">
        <v>16</v>
      </c>
      <c r="X1" s="17" t="s">
        <v>18</v>
      </c>
    </row>
    <row r="2" spans="1:26">
      <c r="A2" s="5" t="s">
        <v>19</v>
      </c>
      <c r="B2" s="32">
        <v>2</v>
      </c>
      <c r="C2" s="6">
        <v>575</v>
      </c>
      <c r="D2" s="6">
        <v>18</v>
      </c>
      <c r="E2" s="6">
        <v>515</v>
      </c>
      <c r="F2" s="7">
        <f t="shared" ref="F2:F13" si="0">C2/D2</f>
        <v>31.944444444444443</v>
      </c>
      <c r="G2" s="7">
        <f t="shared" ref="G2:G13" si="1">E2/D2</f>
        <v>28.611111111111111</v>
      </c>
      <c r="H2" s="8">
        <f t="shared" ref="H2:H13" si="2">C2/(E2/6)</f>
        <v>6.6990291262135928</v>
      </c>
      <c r="I2" s="9">
        <v>1</v>
      </c>
      <c r="J2" s="9"/>
      <c r="K2" s="33">
        <v>1</v>
      </c>
      <c r="L2" s="33">
        <v>1</v>
      </c>
      <c r="M2" s="33">
        <v>1</v>
      </c>
      <c r="N2" s="10">
        <v>1</v>
      </c>
      <c r="O2" s="6">
        <v>2</v>
      </c>
      <c r="P2" s="6">
        <v>3</v>
      </c>
      <c r="Q2" s="6">
        <v>2</v>
      </c>
      <c r="R2" s="6">
        <v>2</v>
      </c>
      <c r="S2" s="11">
        <f>C2/B2</f>
        <v>287.5</v>
      </c>
      <c r="T2" s="6">
        <v>50</v>
      </c>
      <c r="U2" s="12">
        <f t="shared" ref="U2:U13" si="3">T2*4/C2</f>
        <v>0.34782608695652173</v>
      </c>
      <c r="V2" s="6">
        <v>18</v>
      </c>
      <c r="W2" s="12">
        <f t="shared" ref="W2:W13" si="4">V2*6/C2</f>
        <v>0.18782608695652173</v>
      </c>
      <c r="X2" s="12">
        <f>U2+W2</f>
        <v>0.53565217391304343</v>
      </c>
    </row>
    <row r="3" spans="1:26">
      <c r="A3" s="13"/>
      <c r="B3" s="32">
        <v>2</v>
      </c>
      <c r="C3" s="6">
        <v>477</v>
      </c>
      <c r="D3" s="6">
        <v>13</v>
      </c>
      <c r="E3" s="6">
        <v>496</v>
      </c>
      <c r="F3" s="7">
        <f t="shared" si="0"/>
        <v>36.692307692307693</v>
      </c>
      <c r="G3" s="7">
        <f t="shared" si="1"/>
        <v>38.153846153846153</v>
      </c>
      <c r="H3" s="8">
        <f t="shared" si="2"/>
        <v>5.7701612903225801</v>
      </c>
      <c r="I3" s="9"/>
      <c r="J3" s="9">
        <v>1</v>
      </c>
      <c r="K3" s="33"/>
      <c r="L3" s="33"/>
      <c r="M3" s="33"/>
      <c r="N3" s="10">
        <v>2</v>
      </c>
      <c r="O3" s="6">
        <v>1</v>
      </c>
      <c r="P3" s="6">
        <v>4</v>
      </c>
      <c r="Q3" s="6">
        <v>1</v>
      </c>
      <c r="R3" s="6">
        <v>3</v>
      </c>
      <c r="S3" s="11">
        <f>C3/B3</f>
        <v>238.5</v>
      </c>
      <c r="T3" s="6">
        <v>42</v>
      </c>
      <c r="U3" s="12">
        <f t="shared" si="3"/>
        <v>0.3522012578616352</v>
      </c>
      <c r="V3" s="6">
        <v>19</v>
      </c>
      <c r="W3" s="12">
        <f t="shared" si="4"/>
        <v>0.2389937106918239</v>
      </c>
      <c r="X3" s="12">
        <f>U3+W3</f>
        <v>0.5911949685534591</v>
      </c>
    </row>
    <row r="4" spans="1:26">
      <c r="A4" s="5"/>
      <c r="B4" s="32">
        <v>2</v>
      </c>
      <c r="C4" s="6">
        <v>624</v>
      </c>
      <c r="D4" s="6">
        <v>17</v>
      </c>
      <c r="E4" s="6">
        <v>595</v>
      </c>
      <c r="F4" s="7">
        <f t="shared" si="0"/>
        <v>36.705882352941174</v>
      </c>
      <c r="G4" s="7">
        <f t="shared" si="1"/>
        <v>35</v>
      </c>
      <c r="H4" s="8">
        <f t="shared" si="2"/>
        <v>6.2924369747899158</v>
      </c>
      <c r="I4" s="9">
        <v>1</v>
      </c>
      <c r="J4" s="9"/>
      <c r="K4" s="33"/>
      <c r="L4" s="33">
        <v>1</v>
      </c>
      <c r="M4" s="33">
        <v>2</v>
      </c>
      <c r="N4" s="10">
        <v>0</v>
      </c>
      <c r="O4" s="6">
        <v>1</v>
      </c>
      <c r="P4" s="6">
        <v>4</v>
      </c>
      <c r="Q4" s="6">
        <v>2</v>
      </c>
      <c r="R4" s="6">
        <v>3</v>
      </c>
      <c r="S4" s="11">
        <f>C4/B4</f>
        <v>312</v>
      </c>
      <c r="T4" s="6">
        <v>52</v>
      </c>
      <c r="U4" s="12">
        <f t="shared" si="3"/>
        <v>0.33333333333333331</v>
      </c>
      <c r="V4" s="6">
        <v>29</v>
      </c>
      <c r="W4" s="12">
        <f t="shared" si="4"/>
        <v>0.27884615384615385</v>
      </c>
      <c r="X4" s="12">
        <f>U4+W4</f>
        <v>0.61217948717948723</v>
      </c>
      <c r="Y4" s="29"/>
      <c r="Z4" s="29"/>
    </row>
    <row r="5" spans="1:26">
      <c r="A5" s="5"/>
      <c r="B5" s="6"/>
      <c r="C5" s="6"/>
      <c r="D5" s="6"/>
      <c r="E5" s="6"/>
      <c r="F5" s="7"/>
      <c r="G5" s="7"/>
      <c r="H5" s="8"/>
      <c r="I5" s="9"/>
      <c r="J5" s="9"/>
      <c r="K5" s="10"/>
      <c r="L5" s="10"/>
      <c r="M5" s="10"/>
      <c r="N5" s="10"/>
      <c r="O5" s="6"/>
      <c r="P5" s="6"/>
      <c r="Q5" s="6"/>
      <c r="R5" s="6"/>
      <c r="S5" s="11"/>
      <c r="T5" s="6"/>
      <c r="U5" s="12"/>
      <c r="V5" s="6"/>
      <c r="W5" s="12"/>
      <c r="X5" s="12"/>
      <c r="Y5" s="29"/>
      <c r="Z5" s="29"/>
    </row>
    <row r="6" spans="1:26">
      <c r="A6" s="5" t="s">
        <v>20</v>
      </c>
      <c r="B6" s="6">
        <v>2</v>
      </c>
      <c r="C6" s="6">
        <v>426</v>
      </c>
      <c r="D6" s="6">
        <v>15</v>
      </c>
      <c r="E6" s="6">
        <v>593</v>
      </c>
      <c r="F6" s="7">
        <f t="shared" si="0"/>
        <v>28.4</v>
      </c>
      <c r="G6" s="7">
        <f t="shared" si="1"/>
        <v>39.533333333333331</v>
      </c>
      <c r="H6" s="8">
        <f t="shared" si="2"/>
        <v>4.3102866779089375</v>
      </c>
      <c r="I6" s="9"/>
      <c r="J6" s="9">
        <v>1</v>
      </c>
      <c r="K6" s="10"/>
      <c r="L6" s="10"/>
      <c r="M6" s="10"/>
      <c r="N6" s="10">
        <v>2</v>
      </c>
      <c r="O6" s="6">
        <v>0</v>
      </c>
      <c r="P6" s="6">
        <v>3</v>
      </c>
      <c r="Q6" s="6">
        <v>0</v>
      </c>
      <c r="R6" s="6">
        <v>3</v>
      </c>
      <c r="S6" s="11">
        <f>C6/B6</f>
        <v>213</v>
      </c>
      <c r="T6" s="6">
        <v>34</v>
      </c>
      <c r="U6" s="12">
        <f t="shared" si="3"/>
        <v>0.31924882629107981</v>
      </c>
      <c r="V6" s="6">
        <v>7</v>
      </c>
      <c r="W6" s="12">
        <f t="shared" si="4"/>
        <v>9.8591549295774641E-2</v>
      </c>
      <c r="X6" s="12">
        <f>U6+W6</f>
        <v>0.41784037558685444</v>
      </c>
      <c r="Y6" s="29"/>
      <c r="Z6" s="29"/>
    </row>
    <row r="7" spans="1:26">
      <c r="A7" s="5"/>
      <c r="B7" s="6"/>
      <c r="C7" s="6"/>
      <c r="D7" s="6"/>
      <c r="E7" s="6"/>
      <c r="F7" s="7" t="e">
        <f t="shared" si="0"/>
        <v>#DIV/0!</v>
      </c>
      <c r="G7" s="7" t="e">
        <f t="shared" si="1"/>
        <v>#DIV/0!</v>
      </c>
      <c r="H7" s="8" t="e">
        <f t="shared" si="2"/>
        <v>#DIV/0!</v>
      </c>
      <c r="I7" s="9"/>
      <c r="J7" s="9"/>
      <c r="K7" s="10"/>
      <c r="L7" s="10"/>
      <c r="M7" s="10"/>
      <c r="N7" s="10"/>
      <c r="O7" s="6"/>
      <c r="P7" s="6"/>
      <c r="Q7" s="6"/>
      <c r="R7" s="6"/>
      <c r="S7" s="11" t="e">
        <f>C7/B7</f>
        <v>#DIV/0!</v>
      </c>
      <c r="T7" s="6"/>
      <c r="U7" s="12" t="e">
        <f t="shared" si="3"/>
        <v>#DIV/0!</v>
      </c>
      <c r="V7" s="6"/>
      <c r="W7" s="12" t="e">
        <f t="shared" si="4"/>
        <v>#DIV/0!</v>
      </c>
      <c r="X7" s="12" t="e">
        <f>U7+W7</f>
        <v>#DIV/0!</v>
      </c>
      <c r="Y7" s="29"/>
      <c r="Z7" s="29"/>
    </row>
    <row r="8" spans="1:26">
      <c r="A8" s="5" t="s">
        <v>31</v>
      </c>
      <c r="B8" s="35">
        <v>2</v>
      </c>
      <c r="C8" s="6">
        <v>593</v>
      </c>
      <c r="D8" s="6">
        <v>14</v>
      </c>
      <c r="E8" s="6">
        <v>597</v>
      </c>
      <c r="F8" s="7">
        <f t="shared" si="0"/>
        <v>42.357142857142854</v>
      </c>
      <c r="G8" s="7">
        <f t="shared" si="1"/>
        <v>42.642857142857146</v>
      </c>
      <c r="H8" s="8">
        <f t="shared" si="2"/>
        <v>5.9597989949748742</v>
      </c>
      <c r="I8" s="9"/>
      <c r="J8" s="9">
        <v>1</v>
      </c>
      <c r="K8" s="36"/>
      <c r="L8" s="36"/>
      <c r="M8" s="36">
        <v>2</v>
      </c>
      <c r="N8" s="10"/>
      <c r="O8" s="6">
        <v>0</v>
      </c>
      <c r="P8" s="6">
        <v>5</v>
      </c>
      <c r="Q8" s="6">
        <v>1</v>
      </c>
      <c r="R8" s="6">
        <v>3</v>
      </c>
      <c r="S8" s="11">
        <f t="shared" ref="S8:S34" si="5">C8/B8</f>
        <v>296.5</v>
      </c>
      <c r="T8" s="6">
        <v>54</v>
      </c>
      <c r="U8" s="12">
        <f t="shared" si="3"/>
        <v>0.36424957841483979</v>
      </c>
      <c r="V8" s="6">
        <v>8</v>
      </c>
      <c r="W8" s="12">
        <f t="shared" si="4"/>
        <v>8.0944350758853284E-2</v>
      </c>
      <c r="X8" s="12">
        <f t="shared" ref="X8:X34" si="6">U8+W8</f>
        <v>0.44519392917369305</v>
      </c>
      <c r="Y8" s="29"/>
      <c r="Z8" s="29"/>
    </row>
    <row r="9" spans="1:26">
      <c r="A9" s="5"/>
      <c r="B9" s="35">
        <v>2</v>
      </c>
      <c r="C9" s="6">
        <v>419</v>
      </c>
      <c r="D9" s="6">
        <v>13</v>
      </c>
      <c r="E9" s="6">
        <v>530</v>
      </c>
      <c r="F9" s="7">
        <f t="shared" si="0"/>
        <v>32.230769230769234</v>
      </c>
      <c r="G9" s="7">
        <f t="shared" si="1"/>
        <v>40.769230769230766</v>
      </c>
      <c r="H9" s="8">
        <f t="shared" si="2"/>
        <v>4.7433962264150944</v>
      </c>
      <c r="I9" s="9"/>
      <c r="J9" s="9">
        <v>1</v>
      </c>
      <c r="K9" s="37"/>
      <c r="L9" s="37"/>
      <c r="M9" s="37"/>
      <c r="N9" s="9">
        <v>2</v>
      </c>
      <c r="O9" s="14">
        <v>0</v>
      </c>
      <c r="P9" s="6">
        <v>3</v>
      </c>
      <c r="Q9" s="6">
        <v>1</v>
      </c>
      <c r="R9" s="6">
        <v>1</v>
      </c>
      <c r="S9" s="11">
        <f t="shared" si="5"/>
        <v>209.5</v>
      </c>
      <c r="T9" s="11">
        <v>29</v>
      </c>
      <c r="U9" s="12">
        <f t="shared" si="3"/>
        <v>0.27684964200477324</v>
      </c>
      <c r="V9" s="6">
        <v>6</v>
      </c>
      <c r="W9" s="12">
        <f t="shared" si="4"/>
        <v>8.5918854415274457E-2</v>
      </c>
      <c r="X9" s="12">
        <f t="shared" si="6"/>
        <v>0.36276849642004771</v>
      </c>
      <c r="Y9" s="29"/>
      <c r="Z9" s="29"/>
    </row>
    <row r="10" spans="1:26">
      <c r="A10" s="5"/>
      <c r="B10" s="35">
        <v>2</v>
      </c>
      <c r="C10" s="6">
        <v>370</v>
      </c>
      <c r="D10" s="6">
        <v>13</v>
      </c>
      <c r="E10" s="6">
        <v>237</v>
      </c>
      <c r="F10" s="7">
        <f t="shared" ref="F10" si="7">C10/D10</f>
        <v>28.46153846153846</v>
      </c>
      <c r="G10" s="7">
        <f t="shared" ref="G10" si="8">E10/D10</f>
        <v>18.23076923076923</v>
      </c>
      <c r="H10" s="8">
        <f t="shared" ref="H10" si="9">C10/(E10/6)</f>
        <v>9.3670886075949369</v>
      </c>
      <c r="I10" s="9">
        <v>1</v>
      </c>
      <c r="J10" s="9"/>
      <c r="K10" s="36"/>
      <c r="L10" s="36"/>
      <c r="M10" s="36"/>
      <c r="N10" s="10"/>
      <c r="O10" s="6">
        <v>1</v>
      </c>
      <c r="P10" s="6">
        <v>1</v>
      </c>
      <c r="Q10" s="6">
        <v>1</v>
      </c>
      <c r="R10" s="6">
        <v>2</v>
      </c>
      <c r="S10" s="11">
        <f>C10/B10</f>
        <v>185</v>
      </c>
      <c r="T10" s="6">
        <v>43</v>
      </c>
      <c r="U10" s="12">
        <f t="shared" ref="U10" si="10">T10*4/C10</f>
        <v>0.46486486486486489</v>
      </c>
      <c r="V10" s="6">
        <v>11</v>
      </c>
      <c r="W10" s="12">
        <f t="shared" ref="W10" si="11">V10*6/C10</f>
        <v>0.17837837837837839</v>
      </c>
      <c r="X10" s="12">
        <f>U10+W10</f>
        <v>0.64324324324324333</v>
      </c>
      <c r="Y10" s="29"/>
      <c r="Z10" s="29"/>
    </row>
    <row r="11" spans="1:26">
      <c r="A11" s="5"/>
      <c r="B11" s="35"/>
      <c r="C11" s="6"/>
      <c r="D11" s="6"/>
      <c r="E11" s="6"/>
      <c r="F11" s="7"/>
      <c r="G11" s="7"/>
      <c r="H11" s="8"/>
      <c r="I11" s="9"/>
      <c r="J11" s="9"/>
      <c r="K11" s="9"/>
      <c r="L11" s="9"/>
      <c r="M11" s="9"/>
      <c r="N11" s="9"/>
      <c r="O11" s="14"/>
      <c r="P11" s="6"/>
      <c r="Q11" s="6"/>
      <c r="R11" s="6"/>
      <c r="S11" s="11"/>
      <c r="T11" s="11"/>
      <c r="U11" s="12"/>
      <c r="V11" s="6"/>
      <c r="W11" s="12"/>
      <c r="X11" s="12"/>
      <c r="Y11" s="29"/>
      <c r="Z11" s="29"/>
    </row>
    <row r="12" spans="1:26">
      <c r="A12" s="5" t="s">
        <v>34</v>
      </c>
      <c r="B12" s="35">
        <v>2</v>
      </c>
      <c r="C12" s="6">
        <v>393</v>
      </c>
      <c r="D12" s="6">
        <v>20</v>
      </c>
      <c r="E12" s="6">
        <v>532</v>
      </c>
      <c r="F12" s="7">
        <f t="shared" si="0"/>
        <v>19.649999999999999</v>
      </c>
      <c r="G12" s="7">
        <f t="shared" si="1"/>
        <v>26.6</v>
      </c>
      <c r="H12" s="8">
        <f t="shared" si="2"/>
        <v>4.4323308270676689</v>
      </c>
      <c r="I12" s="9">
        <v>1</v>
      </c>
      <c r="J12" s="9"/>
      <c r="K12" s="10"/>
      <c r="L12" s="10"/>
      <c r="M12" s="36">
        <v>1</v>
      </c>
      <c r="N12" s="10">
        <v>1</v>
      </c>
      <c r="O12" s="6">
        <v>0</v>
      </c>
      <c r="P12" s="6">
        <v>2</v>
      </c>
      <c r="Q12" s="6">
        <v>0</v>
      </c>
      <c r="R12" s="6">
        <v>4</v>
      </c>
      <c r="S12" s="11">
        <f t="shared" si="5"/>
        <v>196.5</v>
      </c>
      <c r="T12" s="11">
        <v>35</v>
      </c>
      <c r="U12" s="12">
        <f t="shared" si="3"/>
        <v>0.35623409669211198</v>
      </c>
      <c r="V12" s="6">
        <v>1</v>
      </c>
      <c r="W12" s="12">
        <f t="shared" si="4"/>
        <v>1.5267175572519083E-2</v>
      </c>
      <c r="X12" s="12">
        <f t="shared" si="6"/>
        <v>0.37150127226463109</v>
      </c>
      <c r="Y12" s="29"/>
      <c r="Z12" s="29"/>
    </row>
    <row r="13" spans="1:26">
      <c r="A13" s="5"/>
      <c r="B13" s="35">
        <v>2</v>
      </c>
      <c r="C13" s="6">
        <v>435</v>
      </c>
      <c r="D13" s="6">
        <v>16</v>
      </c>
      <c r="E13" s="6">
        <v>512</v>
      </c>
      <c r="F13" s="7">
        <f t="shared" si="0"/>
        <v>27.1875</v>
      </c>
      <c r="G13" s="7">
        <f t="shared" si="1"/>
        <v>32</v>
      </c>
      <c r="H13" s="8">
        <f t="shared" si="2"/>
        <v>5.09765625</v>
      </c>
      <c r="I13" s="9">
        <v>1</v>
      </c>
      <c r="J13" s="9"/>
      <c r="K13" s="10"/>
      <c r="L13" s="10"/>
      <c r="M13" s="36">
        <v>1</v>
      </c>
      <c r="N13" s="10">
        <v>1</v>
      </c>
      <c r="O13" s="6">
        <v>1</v>
      </c>
      <c r="P13" s="6">
        <v>0</v>
      </c>
      <c r="Q13" s="6">
        <v>0</v>
      </c>
      <c r="R13" s="6">
        <v>2</v>
      </c>
      <c r="S13" s="11">
        <f t="shared" si="5"/>
        <v>217.5</v>
      </c>
      <c r="T13" s="6">
        <v>34</v>
      </c>
      <c r="U13" s="12">
        <f t="shared" si="3"/>
        <v>0.31264367816091954</v>
      </c>
      <c r="V13" s="6">
        <v>11</v>
      </c>
      <c r="W13" s="12">
        <f t="shared" si="4"/>
        <v>0.15172413793103448</v>
      </c>
      <c r="X13" s="12">
        <f t="shared" si="6"/>
        <v>0.46436781609195399</v>
      </c>
      <c r="Y13" s="29"/>
      <c r="Z13" s="29"/>
    </row>
    <row r="14" spans="1:26">
      <c r="A14" s="5"/>
      <c r="B14" s="6"/>
      <c r="C14" s="6"/>
      <c r="D14" s="6"/>
      <c r="E14" s="6"/>
      <c r="F14" s="7"/>
      <c r="G14" s="7"/>
      <c r="H14" s="8"/>
      <c r="I14" s="9"/>
      <c r="J14" s="9"/>
      <c r="K14" s="10"/>
      <c r="L14" s="10"/>
      <c r="M14" s="10"/>
      <c r="N14" s="10"/>
      <c r="O14" s="6"/>
      <c r="P14" s="6"/>
      <c r="Q14" s="6"/>
      <c r="R14" s="6"/>
      <c r="S14" s="11"/>
      <c r="T14" s="6"/>
      <c r="U14" s="12"/>
      <c r="V14" s="6"/>
      <c r="W14" s="12"/>
      <c r="X14" s="12"/>
      <c r="Y14" s="29"/>
      <c r="Z14" s="29"/>
    </row>
    <row r="15" spans="1:26">
      <c r="A15" s="5" t="s">
        <v>21</v>
      </c>
      <c r="B15" s="35">
        <v>2</v>
      </c>
      <c r="C15" s="6">
        <v>548</v>
      </c>
      <c r="D15" s="6">
        <v>17</v>
      </c>
      <c r="E15" s="6">
        <v>599</v>
      </c>
      <c r="F15" s="7">
        <f t="shared" ref="F15:F16" si="12">C15/D15</f>
        <v>32.235294117647058</v>
      </c>
      <c r="G15" s="7">
        <f t="shared" ref="G15:G16" si="13">E15/D15</f>
        <v>35.235294117647058</v>
      </c>
      <c r="H15" s="8">
        <f t="shared" ref="H15:H16" si="14">C15/(E15/6)</f>
        <v>5.4891485809682807</v>
      </c>
      <c r="I15" s="9">
        <v>1</v>
      </c>
      <c r="J15" s="9"/>
      <c r="K15" s="36"/>
      <c r="L15" s="36"/>
      <c r="M15" s="36">
        <v>2</v>
      </c>
      <c r="N15" s="10"/>
      <c r="O15" s="6">
        <v>2</v>
      </c>
      <c r="P15" s="6">
        <v>1</v>
      </c>
      <c r="Q15" s="6">
        <v>2</v>
      </c>
      <c r="R15" s="6">
        <v>2</v>
      </c>
      <c r="S15" s="11">
        <f t="shared" si="5"/>
        <v>274</v>
      </c>
      <c r="T15" s="6">
        <v>46</v>
      </c>
      <c r="U15" s="12">
        <f t="shared" ref="U15:U30" si="15">T15*4/C15</f>
        <v>0.33576642335766421</v>
      </c>
      <c r="V15" s="6">
        <v>11</v>
      </c>
      <c r="W15" s="12">
        <f t="shared" ref="W15:W30" si="16">V15*6/C15</f>
        <v>0.12043795620437957</v>
      </c>
      <c r="X15" s="12">
        <f t="shared" si="6"/>
        <v>0.45620437956204379</v>
      </c>
      <c r="Y15" s="29"/>
      <c r="Z15" s="29"/>
    </row>
    <row r="16" spans="1:26">
      <c r="A16" s="5"/>
      <c r="B16" s="35">
        <v>2</v>
      </c>
      <c r="C16" s="6">
        <v>495</v>
      </c>
      <c r="D16" s="6">
        <v>17</v>
      </c>
      <c r="E16" s="6">
        <v>590</v>
      </c>
      <c r="F16" s="7">
        <f t="shared" si="12"/>
        <v>29.117647058823529</v>
      </c>
      <c r="G16" s="7">
        <f t="shared" si="13"/>
        <v>34.705882352941174</v>
      </c>
      <c r="H16" s="8">
        <f t="shared" si="14"/>
        <v>5.0338983050847457</v>
      </c>
      <c r="I16" s="9"/>
      <c r="J16" s="9">
        <v>1</v>
      </c>
      <c r="K16" s="36"/>
      <c r="L16" s="36"/>
      <c r="M16" s="36"/>
      <c r="N16" s="10">
        <v>2</v>
      </c>
      <c r="O16" s="6">
        <v>1</v>
      </c>
      <c r="P16" s="6">
        <v>2</v>
      </c>
      <c r="Q16" s="6">
        <v>0</v>
      </c>
      <c r="R16" s="6">
        <v>3</v>
      </c>
      <c r="S16" s="11">
        <f t="shared" si="5"/>
        <v>247.5</v>
      </c>
      <c r="T16" s="6">
        <v>45</v>
      </c>
      <c r="U16" s="12">
        <f t="shared" si="15"/>
        <v>0.36363636363636365</v>
      </c>
      <c r="V16" s="6">
        <v>6</v>
      </c>
      <c r="W16" s="12">
        <f t="shared" si="16"/>
        <v>7.2727272727272724E-2</v>
      </c>
      <c r="X16" s="12">
        <f t="shared" si="6"/>
        <v>0.4363636363636364</v>
      </c>
      <c r="Y16" s="29"/>
      <c r="Z16" s="29"/>
    </row>
    <row r="17" spans="1:26">
      <c r="B17" s="35">
        <v>2</v>
      </c>
      <c r="C17" s="6">
        <v>473</v>
      </c>
      <c r="D17" s="6">
        <v>20</v>
      </c>
      <c r="E17" s="6">
        <v>595</v>
      </c>
      <c r="F17" s="7">
        <f>C17/D17</f>
        <v>23.65</v>
      </c>
      <c r="G17" s="7">
        <f>E17/D17</f>
        <v>29.75</v>
      </c>
      <c r="H17" s="8">
        <f>C17/(E17/6)</f>
        <v>4.7697478991596638</v>
      </c>
      <c r="I17" s="9">
        <v>1</v>
      </c>
      <c r="J17" s="9"/>
      <c r="K17" s="36"/>
      <c r="L17" s="36"/>
      <c r="M17" s="36">
        <v>1</v>
      </c>
      <c r="N17" s="10">
        <v>1</v>
      </c>
      <c r="O17" s="6">
        <v>0</v>
      </c>
      <c r="P17" s="6">
        <v>3</v>
      </c>
      <c r="Q17" s="6">
        <v>0</v>
      </c>
      <c r="R17" s="6">
        <v>4</v>
      </c>
      <c r="S17" s="11">
        <f t="shared" si="5"/>
        <v>236.5</v>
      </c>
      <c r="T17" s="6">
        <v>46</v>
      </c>
      <c r="U17" s="12">
        <f t="shared" si="15"/>
        <v>0.38900634249471461</v>
      </c>
      <c r="V17" s="6">
        <v>4</v>
      </c>
      <c r="W17" s="12">
        <f t="shared" si="16"/>
        <v>5.0739957716701901E-2</v>
      </c>
      <c r="X17" s="12">
        <f t="shared" si="6"/>
        <v>0.43974630021141653</v>
      </c>
      <c r="Y17" s="29"/>
      <c r="Z17" s="29"/>
    </row>
    <row r="18" spans="1:26">
      <c r="A18" s="5"/>
      <c r="B18" s="35"/>
      <c r="C18" s="6"/>
      <c r="D18" s="6"/>
      <c r="E18" s="6"/>
      <c r="F18" s="7"/>
      <c r="G18" s="7"/>
      <c r="H18" s="8"/>
      <c r="I18" s="9"/>
      <c r="J18" s="9"/>
      <c r="K18" s="10"/>
      <c r="L18" s="10"/>
      <c r="M18" s="10"/>
      <c r="N18" s="10"/>
      <c r="O18" s="6"/>
      <c r="P18" s="6"/>
      <c r="Q18" s="6"/>
      <c r="R18" s="6"/>
      <c r="S18" s="11"/>
      <c r="T18" s="6"/>
      <c r="U18" s="12"/>
      <c r="V18" s="6"/>
      <c r="W18" s="12"/>
      <c r="X18" s="12"/>
      <c r="Y18" s="29"/>
      <c r="Z18" s="29"/>
    </row>
    <row r="19" spans="1:26">
      <c r="A19" s="5" t="s">
        <v>22</v>
      </c>
      <c r="B19" s="6">
        <v>2</v>
      </c>
      <c r="C19" s="6">
        <v>647</v>
      </c>
      <c r="D19" s="6">
        <v>14</v>
      </c>
      <c r="E19" s="6">
        <v>601</v>
      </c>
      <c r="F19" s="7">
        <f t="shared" ref="F19:F34" si="17">C19/D19</f>
        <v>46.214285714285715</v>
      </c>
      <c r="G19" s="7">
        <f t="shared" ref="G19:G34" si="18">E19/D19</f>
        <v>42.928571428571431</v>
      </c>
      <c r="H19" s="8">
        <f t="shared" ref="H19:H34" si="19">C19/(E19/6)</f>
        <v>6.4592346089850246</v>
      </c>
      <c r="I19" s="9">
        <v>1</v>
      </c>
      <c r="J19" s="9"/>
      <c r="K19" s="10"/>
      <c r="L19" s="10">
        <v>2</v>
      </c>
      <c r="M19" s="10">
        <v>2</v>
      </c>
      <c r="N19" s="10"/>
      <c r="O19" s="6">
        <v>0</v>
      </c>
      <c r="P19" s="6">
        <v>4</v>
      </c>
      <c r="Q19" s="6">
        <v>0</v>
      </c>
      <c r="R19" s="6">
        <v>6</v>
      </c>
      <c r="S19" s="11">
        <f t="shared" si="5"/>
        <v>323.5</v>
      </c>
      <c r="T19" s="6">
        <v>51</v>
      </c>
      <c r="U19" s="12">
        <f t="shared" si="15"/>
        <v>0.31530139103554866</v>
      </c>
      <c r="V19" s="6">
        <v>22</v>
      </c>
      <c r="W19" s="12">
        <f t="shared" si="16"/>
        <v>0.20401854714064915</v>
      </c>
      <c r="X19" s="12">
        <f t="shared" si="6"/>
        <v>0.51931993817619782</v>
      </c>
      <c r="Y19" s="29"/>
      <c r="Z19" s="29"/>
    </row>
    <row r="20" spans="1:26">
      <c r="A20" s="5" t="s">
        <v>23</v>
      </c>
      <c r="B20" s="6"/>
      <c r="C20" s="6"/>
      <c r="D20" s="6"/>
      <c r="E20" s="6"/>
      <c r="F20" s="7" t="e">
        <f t="shared" si="17"/>
        <v>#DIV/0!</v>
      </c>
      <c r="G20" s="7" t="e">
        <f t="shared" si="18"/>
        <v>#DIV/0!</v>
      </c>
      <c r="H20" s="8" t="e">
        <f t="shared" si="19"/>
        <v>#DIV/0!</v>
      </c>
      <c r="I20" s="9"/>
      <c r="J20" s="9"/>
      <c r="K20" s="10"/>
      <c r="L20" s="10"/>
      <c r="M20" s="10"/>
      <c r="N20" s="10"/>
      <c r="O20" s="6"/>
      <c r="P20" s="6"/>
      <c r="Q20" s="6"/>
      <c r="R20" s="6"/>
      <c r="S20" s="11" t="e">
        <f t="shared" si="5"/>
        <v>#DIV/0!</v>
      </c>
      <c r="T20" s="6"/>
      <c r="U20" s="12" t="e">
        <f t="shared" si="15"/>
        <v>#DIV/0!</v>
      </c>
      <c r="V20" s="6"/>
      <c r="W20" s="12" t="e">
        <f t="shared" si="16"/>
        <v>#DIV/0!</v>
      </c>
      <c r="X20" s="12" t="e">
        <f t="shared" si="6"/>
        <v>#DIV/0!</v>
      </c>
      <c r="Y20" s="29"/>
      <c r="Z20" s="29"/>
    </row>
    <row r="21" spans="1:26">
      <c r="A21" s="5"/>
      <c r="B21" s="6"/>
      <c r="C21" s="6"/>
      <c r="D21" s="6"/>
      <c r="E21" s="6"/>
      <c r="F21" s="7"/>
      <c r="G21" s="7"/>
      <c r="H21" s="8"/>
      <c r="I21" s="9"/>
      <c r="J21" s="9"/>
      <c r="K21" s="10"/>
      <c r="L21" s="10"/>
      <c r="M21" s="10"/>
      <c r="N21" s="10"/>
      <c r="O21" s="6"/>
      <c r="P21" s="6"/>
      <c r="Q21" s="6"/>
      <c r="R21" s="6"/>
      <c r="S21" s="11"/>
      <c r="T21" s="6"/>
      <c r="U21" s="12"/>
      <c r="V21" s="6"/>
      <c r="W21" s="12"/>
      <c r="X21" s="12"/>
      <c r="Y21" s="29"/>
      <c r="Z21" s="29"/>
    </row>
    <row r="22" spans="1:26">
      <c r="A22" s="5" t="s">
        <v>30</v>
      </c>
      <c r="B22" s="35">
        <v>2</v>
      </c>
      <c r="C22" s="6">
        <v>429</v>
      </c>
      <c r="D22" s="6">
        <v>20</v>
      </c>
      <c r="E22" s="6">
        <v>446</v>
      </c>
      <c r="F22" s="7">
        <f t="shared" si="17"/>
        <v>21.45</v>
      </c>
      <c r="G22" s="7">
        <f t="shared" si="18"/>
        <v>22.3</v>
      </c>
      <c r="H22" s="8">
        <f t="shared" si="19"/>
        <v>5.7713004484304937</v>
      </c>
      <c r="I22" s="9">
        <v>1</v>
      </c>
      <c r="J22" s="9"/>
      <c r="K22" s="10"/>
      <c r="L22" s="10"/>
      <c r="M22" s="36">
        <v>1</v>
      </c>
      <c r="N22" s="10">
        <v>1</v>
      </c>
      <c r="O22" s="6">
        <v>1</v>
      </c>
      <c r="P22" s="6">
        <v>0</v>
      </c>
      <c r="Q22" s="6">
        <v>1</v>
      </c>
      <c r="R22" s="6">
        <v>1</v>
      </c>
      <c r="S22" s="11">
        <f t="shared" si="5"/>
        <v>214.5</v>
      </c>
      <c r="T22" s="6">
        <v>41</v>
      </c>
      <c r="U22" s="12">
        <f t="shared" si="15"/>
        <v>0.38228438228438227</v>
      </c>
      <c r="V22" s="6">
        <v>13</v>
      </c>
      <c r="W22" s="12">
        <f t="shared" si="16"/>
        <v>0.18181818181818182</v>
      </c>
      <c r="X22" s="12">
        <f t="shared" si="6"/>
        <v>0.5641025641025641</v>
      </c>
      <c r="Y22" s="29"/>
      <c r="Z22" s="29"/>
    </row>
    <row r="23" spans="1:26">
      <c r="A23" s="15"/>
      <c r="B23" s="35">
        <v>2</v>
      </c>
      <c r="C23" s="6">
        <v>495</v>
      </c>
      <c r="D23" s="6">
        <v>20</v>
      </c>
      <c r="E23" s="6">
        <v>572</v>
      </c>
      <c r="F23" s="7">
        <f t="shared" si="17"/>
        <v>24.75</v>
      </c>
      <c r="G23" s="7">
        <f t="shared" si="18"/>
        <v>28.6</v>
      </c>
      <c r="H23" s="8">
        <f t="shared" si="19"/>
        <v>5.1923076923076925</v>
      </c>
      <c r="I23" s="9">
        <v>1</v>
      </c>
      <c r="J23" s="9"/>
      <c r="K23" s="36"/>
      <c r="L23" s="36"/>
      <c r="M23" s="36">
        <v>1</v>
      </c>
      <c r="N23" s="10">
        <v>1</v>
      </c>
      <c r="O23" s="6">
        <v>0</v>
      </c>
      <c r="P23" s="6">
        <v>1</v>
      </c>
      <c r="Q23" s="6">
        <v>0</v>
      </c>
      <c r="R23" s="6">
        <v>3</v>
      </c>
      <c r="S23" s="11">
        <f t="shared" si="5"/>
        <v>247.5</v>
      </c>
      <c r="T23" s="6">
        <v>54</v>
      </c>
      <c r="U23" s="12">
        <f t="shared" si="15"/>
        <v>0.43636363636363634</v>
      </c>
      <c r="V23" s="6">
        <v>6</v>
      </c>
      <c r="W23" s="12">
        <f t="shared" si="16"/>
        <v>7.2727272727272724E-2</v>
      </c>
      <c r="X23" s="12">
        <f t="shared" si="6"/>
        <v>0.50909090909090904</v>
      </c>
      <c r="Y23" s="29"/>
      <c r="Z23" s="29"/>
    </row>
    <row r="24" spans="1:26">
      <c r="A24" s="5"/>
      <c r="B24" s="35">
        <v>2</v>
      </c>
      <c r="C24" s="6">
        <v>641</v>
      </c>
      <c r="D24" s="6">
        <v>6</v>
      </c>
      <c r="E24" s="6">
        <v>510</v>
      </c>
      <c r="F24" s="7">
        <f t="shared" si="17"/>
        <v>106.83333333333333</v>
      </c>
      <c r="G24" s="7">
        <f t="shared" si="18"/>
        <v>85</v>
      </c>
      <c r="H24" s="8">
        <f t="shared" si="19"/>
        <v>7.5411764705882351</v>
      </c>
      <c r="I24" s="9">
        <v>1</v>
      </c>
      <c r="J24" s="9"/>
      <c r="K24" s="36"/>
      <c r="L24" s="36">
        <v>1</v>
      </c>
      <c r="M24" s="36">
        <v>1</v>
      </c>
      <c r="N24" s="10">
        <v>1</v>
      </c>
      <c r="O24" s="6">
        <v>3</v>
      </c>
      <c r="P24" s="6">
        <v>2</v>
      </c>
      <c r="Q24" s="6">
        <v>1</v>
      </c>
      <c r="R24" s="6">
        <v>4</v>
      </c>
      <c r="S24" s="11">
        <f t="shared" si="5"/>
        <v>320.5</v>
      </c>
      <c r="T24" s="6">
        <v>67</v>
      </c>
      <c r="U24" s="12">
        <f t="shared" si="15"/>
        <v>0.41809672386895474</v>
      </c>
      <c r="V24" s="6">
        <v>21</v>
      </c>
      <c r="W24" s="12">
        <f t="shared" si="16"/>
        <v>0.19656786271450857</v>
      </c>
      <c r="X24" s="12">
        <f t="shared" si="6"/>
        <v>0.61466458658346335</v>
      </c>
      <c r="Y24" s="29"/>
      <c r="Z24" s="29"/>
    </row>
    <row r="25" spans="1:26">
      <c r="A25" s="5"/>
      <c r="B25" s="35"/>
      <c r="C25" s="6"/>
      <c r="D25" s="6"/>
      <c r="E25" s="6"/>
      <c r="F25" s="7"/>
      <c r="G25" s="7"/>
      <c r="H25" s="8"/>
      <c r="I25" s="9"/>
      <c r="J25" s="9"/>
      <c r="K25" s="10"/>
      <c r="L25" s="10"/>
      <c r="M25" s="10"/>
      <c r="N25" s="10"/>
      <c r="O25" s="6"/>
      <c r="P25" s="6"/>
      <c r="Q25" s="6"/>
      <c r="R25" s="6"/>
      <c r="S25" s="11"/>
      <c r="T25" s="6"/>
      <c r="U25" s="12"/>
      <c r="V25" s="6"/>
      <c r="W25" s="12"/>
      <c r="X25" s="12"/>
      <c r="Y25" s="29"/>
      <c r="Z25" s="29"/>
    </row>
    <row r="26" spans="1:26">
      <c r="A26" s="5" t="s">
        <v>35</v>
      </c>
      <c r="B26" s="11">
        <v>2</v>
      </c>
      <c r="C26" s="11">
        <v>527</v>
      </c>
      <c r="D26" s="14">
        <v>16</v>
      </c>
      <c r="E26" s="9">
        <v>599</v>
      </c>
      <c r="F26" s="7">
        <f t="shared" si="17"/>
        <v>32.9375</v>
      </c>
      <c r="G26" s="7">
        <f t="shared" si="18"/>
        <v>37.4375</v>
      </c>
      <c r="H26" s="8">
        <f t="shared" si="19"/>
        <v>5.2787979966611021</v>
      </c>
      <c r="I26" s="9">
        <v>1</v>
      </c>
      <c r="J26" s="9"/>
      <c r="K26" s="10"/>
      <c r="L26" s="10"/>
      <c r="M26" s="10">
        <v>2</v>
      </c>
      <c r="N26" s="10">
        <v>0</v>
      </c>
      <c r="O26" s="6">
        <v>0</v>
      </c>
      <c r="P26" s="6">
        <v>2</v>
      </c>
      <c r="Q26" s="6">
        <v>0</v>
      </c>
      <c r="R26" s="6">
        <v>3</v>
      </c>
      <c r="S26" s="11">
        <f t="shared" si="5"/>
        <v>263.5</v>
      </c>
      <c r="T26" s="6">
        <v>40</v>
      </c>
      <c r="U26" s="12">
        <f t="shared" si="15"/>
        <v>0.30360531309297911</v>
      </c>
      <c r="V26" s="6">
        <v>3</v>
      </c>
      <c r="W26" s="12">
        <f t="shared" si="16"/>
        <v>3.4155597722960153E-2</v>
      </c>
      <c r="X26" s="12">
        <f t="shared" si="6"/>
        <v>0.33776091081593929</v>
      </c>
      <c r="Y26" s="29"/>
      <c r="Z26" s="29"/>
    </row>
    <row r="27" spans="1:26">
      <c r="A27" s="5"/>
      <c r="B27" s="11"/>
      <c r="C27" s="11"/>
      <c r="D27" s="14"/>
      <c r="E27" s="9"/>
      <c r="F27" s="7" t="e">
        <f t="shared" si="17"/>
        <v>#DIV/0!</v>
      </c>
      <c r="G27" s="7" t="e">
        <f t="shared" si="18"/>
        <v>#DIV/0!</v>
      </c>
      <c r="H27" s="8" t="e">
        <f t="shared" si="19"/>
        <v>#DIV/0!</v>
      </c>
      <c r="I27" s="9"/>
      <c r="J27" s="9"/>
      <c r="K27" s="10"/>
      <c r="L27" s="10"/>
      <c r="M27" s="10"/>
      <c r="N27" s="10"/>
      <c r="O27" s="6"/>
      <c r="P27" s="6"/>
      <c r="Q27" s="6"/>
      <c r="R27" s="6"/>
      <c r="S27" s="11" t="e">
        <f t="shared" si="5"/>
        <v>#DIV/0!</v>
      </c>
      <c r="T27" s="6"/>
      <c r="U27" s="12" t="e">
        <f t="shared" si="15"/>
        <v>#DIV/0!</v>
      </c>
      <c r="V27" s="6"/>
      <c r="W27" s="12" t="e">
        <f t="shared" si="16"/>
        <v>#DIV/0!</v>
      </c>
      <c r="X27" s="12" t="e">
        <f t="shared" si="6"/>
        <v>#DIV/0!</v>
      </c>
      <c r="Y27" s="29"/>
      <c r="Z27" s="29"/>
    </row>
    <row r="28" spans="1:26">
      <c r="A28" s="5"/>
      <c r="B28" s="11"/>
      <c r="C28" s="11"/>
      <c r="D28" s="14"/>
      <c r="E28" s="9"/>
      <c r="F28" s="7"/>
      <c r="G28" s="7"/>
      <c r="H28" s="8"/>
      <c r="I28" s="9"/>
      <c r="J28" s="9"/>
      <c r="K28" s="10"/>
      <c r="L28" s="10"/>
      <c r="M28" s="10"/>
      <c r="N28" s="10"/>
      <c r="O28" s="6"/>
      <c r="P28" s="6"/>
      <c r="Q28" s="6"/>
      <c r="R28" s="6"/>
      <c r="S28" s="11"/>
      <c r="T28" s="6"/>
      <c r="U28" s="12"/>
      <c r="V28" s="6"/>
      <c r="W28" s="12"/>
      <c r="X28" s="12"/>
      <c r="Y28" s="29"/>
      <c r="Z28" s="29"/>
    </row>
    <row r="29" spans="1:26">
      <c r="A29" s="5" t="s">
        <v>24</v>
      </c>
      <c r="B29" s="35">
        <v>2</v>
      </c>
      <c r="C29" s="6">
        <v>271</v>
      </c>
      <c r="D29" s="6">
        <v>11</v>
      </c>
      <c r="E29" s="11">
        <v>373</v>
      </c>
      <c r="F29" s="7">
        <f t="shared" ref="F29" si="20">C29/D29</f>
        <v>24.636363636363637</v>
      </c>
      <c r="G29" s="7">
        <f t="shared" ref="G29" si="21">E29/D29</f>
        <v>33.909090909090907</v>
      </c>
      <c r="H29" s="8">
        <f t="shared" ref="H29" si="22">C29/(E29/6)</f>
        <v>4.3592493297587129</v>
      </c>
      <c r="I29" s="9"/>
      <c r="J29" s="9">
        <v>1</v>
      </c>
      <c r="K29" s="36"/>
      <c r="L29" s="36"/>
      <c r="M29" s="36"/>
      <c r="N29" s="10">
        <v>2</v>
      </c>
      <c r="O29" s="6">
        <v>0</v>
      </c>
      <c r="P29" s="6">
        <v>2</v>
      </c>
      <c r="Q29" s="6">
        <v>1</v>
      </c>
      <c r="R29" s="6">
        <v>0</v>
      </c>
      <c r="S29" s="11">
        <f t="shared" ref="S29" si="23">C29/B29</f>
        <v>135.5</v>
      </c>
      <c r="T29" s="6">
        <v>27</v>
      </c>
      <c r="U29" s="12">
        <f>T29*4/C29</f>
        <v>0.39852398523985239</v>
      </c>
      <c r="V29" s="6">
        <v>1</v>
      </c>
      <c r="W29" s="12">
        <f>V29*6/C29</f>
        <v>2.2140221402214021E-2</v>
      </c>
      <c r="X29" s="12">
        <f t="shared" ref="X29" si="24">U29+W29</f>
        <v>0.42066420664206639</v>
      </c>
      <c r="Y29" s="29"/>
      <c r="Z29" s="29"/>
    </row>
    <row r="30" spans="1:26">
      <c r="A30" s="20" t="s">
        <v>33</v>
      </c>
      <c r="B30" s="35">
        <v>2</v>
      </c>
      <c r="C30" s="6">
        <v>466</v>
      </c>
      <c r="D30" s="6">
        <v>14</v>
      </c>
      <c r="E30" s="6">
        <v>493</v>
      </c>
      <c r="F30" s="7">
        <f t="shared" ref="F30" si="25">C30/D30</f>
        <v>33.285714285714285</v>
      </c>
      <c r="G30" s="7">
        <f t="shared" ref="G30" si="26">E30/D30</f>
        <v>35.214285714285715</v>
      </c>
      <c r="H30" s="8">
        <f t="shared" ref="H30" si="27">C30/(E30/6)</f>
        <v>5.6713995943204862</v>
      </c>
      <c r="I30" s="9"/>
      <c r="J30" s="9">
        <v>1</v>
      </c>
      <c r="K30" s="36"/>
      <c r="L30" s="36"/>
      <c r="M30" s="36">
        <v>1</v>
      </c>
      <c r="N30" s="10">
        <v>1</v>
      </c>
      <c r="O30" s="6">
        <v>0</v>
      </c>
      <c r="P30" s="6">
        <v>2</v>
      </c>
      <c r="Q30" s="6">
        <v>1</v>
      </c>
      <c r="R30" s="6">
        <v>2</v>
      </c>
      <c r="S30" s="11">
        <f t="shared" ref="S30" si="28">C30/B30</f>
        <v>233</v>
      </c>
      <c r="T30" s="6">
        <v>36</v>
      </c>
      <c r="U30" s="12">
        <f t="shared" si="15"/>
        <v>0.30901287553648071</v>
      </c>
      <c r="V30" s="6">
        <v>14</v>
      </c>
      <c r="W30" s="12">
        <f t="shared" si="16"/>
        <v>0.18025751072961374</v>
      </c>
      <c r="X30" s="12">
        <f t="shared" ref="X30" si="29">U30+W30</f>
        <v>0.48927038626609443</v>
      </c>
      <c r="Y30" s="29"/>
      <c r="Z30" s="29"/>
    </row>
    <row r="31" spans="1:26">
      <c r="A31" s="5"/>
      <c r="B31" s="6"/>
      <c r="C31" s="6"/>
      <c r="D31" s="6"/>
      <c r="E31" s="6"/>
      <c r="F31" s="7" t="e">
        <f t="shared" ref="F31:F32" si="30">C31/D31</f>
        <v>#DIV/0!</v>
      </c>
      <c r="G31" s="7" t="e">
        <f t="shared" ref="G31:G32" si="31">E31/D31</f>
        <v>#DIV/0!</v>
      </c>
      <c r="H31" s="8" t="e">
        <f t="shared" ref="H31:H32" si="32">C31/(E31/6)</f>
        <v>#DIV/0!</v>
      </c>
      <c r="I31" s="9"/>
      <c r="J31" s="9"/>
      <c r="K31" s="10"/>
      <c r="L31" s="10"/>
      <c r="M31" s="10"/>
      <c r="N31" s="10"/>
      <c r="O31" s="6"/>
      <c r="P31" s="6"/>
      <c r="Q31" s="6"/>
      <c r="R31" s="6"/>
      <c r="S31" s="11" t="e">
        <f t="shared" ref="S31:S32" si="33">C31/B31</f>
        <v>#DIV/0!</v>
      </c>
      <c r="T31" s="6"/>
      <c r="U31" s="12" t="e">
        <f t="shared" ref="U31:U32" si="34">T31*4/C31</f>
        <v>#DIV/0!</v>
      </c>
      <c r="V31" s="6"/>
      <c r="W31" s="12" t="e">
        <f t="shared" ref="W31:W32" si="35">V31*6/C31</f>
        <v>#DIV/0!</v>
      </c>
      <c r="X31" s="12" t="e">
        <f t="shared" ref="X31:X32" si="36">U31+W31</f>
        <v>#DIV/0!</v>
      </c>
      <c r="Y31" s="29"/>
      <c r="Z31" s="29"/>
    </row>
    <row r="32" spans="1:26">
      <c r="B32" s="29"/>
      <c r="C32" s="29"/>
      <c r="D32" s="29"/>
      <c r="E32" s="29"/>
      <c r="F32" s="7" t="e">
        <f t="shared" si="30"/>
        <v>#DIV/0!</v>
      </c>
      <c r="G32" s="7" t="e">
        <f t="shared" si="31"/>
        <v>#DIV/0!</v>
      </c>
      <c r="H32" s="8" t="e">
        <f t="shared" si="32"/>
        <v>#DIV/0!</v>
      </c>
      <c r="I32" s="9"/>
      <c r="J32" s="9"/>
      <c r="K32" s="10"/>
      <c r="L32" s="10"/>
      <c r="M32" s="10"/>
      <c r="N32" s="10"/>
      <c r="O32" s="6"/>
      <c r="P32" s="6"/>
      <c r="Q32" s="6"/>
      <c r="R32" s="6"/>
      <c r="S32" s="11" t="e">
        <f t="shared" si="33"/>
        <v>#DIV/0!</v>
      </c>
      <c r="T32" s="6"/>
      <c r="U32" s="12" t="e">
        <f t="shared" si="34"/>
        <v>#DIV/0!</v>
      </c>
      <c r="V32" s="6"/>
      <c r="W32" s="12" t="e">
        <f t="shared" si="35"/>
        <v>#DIV/0!</v>
      </c>
      <c r="X32" s="12" t="e">
        <f t="shared" si="36"/>
        <v>#DIV/0!</v>
      </c>
      <c r="Y32" s="29"/>
      <c r="Z32" s="29"/>
    </row>
    <row r="33" spans="1:26">
      <c r="A33" s="5"/>
      <c r="B33" s="6"/>
      <c r="C33" s="6"/>
      <c r="D33" s="6"/>
      <c r="E33" s="7"/>
      <c r="F33" s="7"/>
      <c r="G33" s="8"/>
      <c r="H33" s="6"/>
      <c r="I33" s="10"/>
      <c r="J33" s="10"/>
      <c r="K33" s="10"/>
      <c r="L33" s="10"/>
      <c r="M33" s="10"/>
      <c r="N33" s="10"/>
      <c r="O33" s="6"/>
      <c r="P33" s="6"/>
      <c r="Q33" s="6"/>
      <c r="R33" s="11"/>
      <c r="S33" s="6"/>
      <c r="T33" s="12"/>
      <c r="U33" s="6"/>
      <c r="V33" s="12"/>
      <c r="W33" s="12"/>
      <c r="X33" s="30"/>
      <c r="Y33" s="29"/>
      <c r="Z33" s="29"/>
    </row>
    <row r="34" spans="1:26">
      <c r="A34" s="5" t="s">
        <v>25</v>
      </c>
      <c r="B34" s="35">
        <v>2</v>
      </c>
      <c r="C34" s="6">
        <v>606</v>
      </c>
      <c r="D34" s="6">
        <v>17</v>
      </c>
      <c r="E34" s="6">
        <v>591</v>
      </c>
      <c r="F34" s="7">
        <f t="shared" si="17"/>
        <v>35.647058823529413</v>
      </c>
      <c r="G34" s="7">
        <f t="shared" si="18"/>
        <v>34.764705882352942</v>
      </c>
      <c r="H34" s="8">
        <f t="shared" si="19"/>
        <v>6.1522842639593911</v>
      </c>
      <c r="I34" s="9"/>
      <c r="J34" s="9">
        <v>1</v>
      </c>
      <c r="K34" s="36"/>
      <c r="L34" s="36">
        <v>2</v>
      </c>
      <c r="M34" s="36">
        <v>2</v>
      </c>
      <c r="N34" s="10"/>
      <c r="O34" s="6">
        <v>0</v>
      </c>
      <c r="P34" s="6">
        <v>5</v>
      </c>
      <c r="Q34" s="6">
        <v>1</v>
      </c>
      <c r="R34" s="6">
        <v>3</v>
      </c>
      <c r="S34" s="11">
        <f t="shared" si="5"/>
        <v>303</v>
      </c>
      <c r="T34" s="6">
        <v>50</v>
      </c>
      <c r="U34" s="12">
        <f>T34*4/C34</f>
        <v>0.33003300330033003</v>
      </c>
      <c r="V34" s="6">
        <v>22</v>
      </c>
      <c r="W34" s="12">
        <f>V34*6/C34</f>
        <v>0.21782178217821782</v>
      </c>
      <c r="X34" s="12">
        <f t="shared" si="6"/>
        <v>0.54785478547854782</v>
      </c>
      <c r="Y34" s="29"/>
      <c r="Z34" s="29"/>
    </row>
    <row r="35" spans="1:26">
      <c r="A35" s="5"/>
      <c r="B35" s="35">
        <v>2</v>
      </c>
      <c r="C35" s="6">
        <v>577</v>
      </c>
      <c r="D35" s="6">
        <v>14</v>
      </c>
      <c r="E35" s="6">
        <v>505</v>
      </c>
      <c r="F35" s="7">
        <f>C35/D35</f>
        <v>41.214285714285715</v>
      </c>
      <c r="G35" s="7">
        <f>E35/D35</f>
        <v>36.071428571428569</v>
      </c>
      <c r="H35" s="8">
        <f>C35/(E35/6)</f>
        <v>6.8554455445544553</v>
      </c>
      <c r="I35" s="9"/>
      <c r="J35" s="9">
        <v>1</v>
      </c>
      <c r="K35" s="36"/>
      <c r="L35" s="36"/>
      <c r="M35" s="36">
        <v>2</v>
      </c>
      <c r="N35" s="10"/>
      <c r="O35" s="6">
        <v>1</v>
      </c>
      <c r="P35" s="6">
        <v>3</v>
      </c>
      <c r="Q35" s="6">
        <v>0</v>
      </c>
      <c r="R35" s="6">
        <v>3</v>
      </c>
      <c r="S35" s="11">
        <f>C35/B35</f>
        <v>288.5</v>
      </c>
      <c r="T35" s="6">
        <v>53</v>
      </c>
      <c r="U35" s="12">
        <f>T35*4/C35</f>
        <v>0.36741767764298094</v>
      </c>
      <c r="V35" s="6">
        <v>20</v>
      </c>
      <c r="W35" s="12">
        <f>V35*6/C35</f>
        <v>0.20797227036395147</v>
      </c>
      <c r="X35" s="12">
        <f>U35+W35</f>
        <v>0.57538994800693244</v>
      </c>
      <c r="Y35" s="29"/>
      <c r="Z35" s="29"/>
    </row>
    <row r="36" spans="1:26">
      <c r="A36" s="5"/>
      <c r="B36" s="35"/>
      <c r="C36" s="6"/>
      <c r="D36" s="6"/>
      <c r="E36" s="6"/>
      <c r="F36" s="7" t="e">
        <f t="shared" ref="F36:F37" si="37">C36/D36</f>
        <v>#DIV/0!</v>
      </c>
      <c r="G36" s="7" t="e">
        <f t="shared" ref="G36:G37" si="38">E36/D36</f>
        <v>#DIV/0!</v>
      </c>
      <c r="H36" s="8" t="e">
        <f t="shared" ref="H36:H37" si="39">C36/(E36/6)</f>
        <v>#DIV/0!</v>
      </c>
      <c r="I36" s="9"/>
      <c r="J36" s="9"/>
      <c r="K36" s="36"/>
      <c r="L36" s="36"/>
      <c r="M36" s="36"/>
      <c r="N36" s="10"/>
      <c r="O36" s="6"/>
      <c r="P36" s="6"/>
      <c r="Q36" s="6"/>
      <c r="R36" s="6"/>
      <c r="S36" s="11" t="e">
        <f t="shared" ref="S36:S37" si="40">C36/B36</f>
        <v>#DIV/0!</v>
      </c>
      <c r="T36" s="6"/>
      <c r="U36" s="12" t="e">
        <f t="shared" ref="U36:U37" si="41">T36*4/C36</f>
        <v>#DIV/0!</v>
      </c>
      <c r="V36" s="6"/>
      <c r="W36" s="12" t="e">
        <f t="shared" ref="W36:W37" si="42">V36*6/C36</f>
        <v>#DIV/0!</v>
      </c>
      <c r="X36" s="12" t="e">
        <f t="shared" ref="X36:X37" si="43">U36+W36</f>
        <v>#DIV/0!</v>
      </c>
      <c r="Y36" s="29"/>
      <c r="Z36" s="29"/>
    </row>
    <row r="37" spans="1:26">
      <c r="A37" s="5"/>
      <c r="B37" s="6"/>
      <c r="C37" s="6"/>
      <c r="D37" s="6"/>
      <c r="E37" s="6"/>
      <c r="F37" s="7" t="e">
        <f t="shared" si="37"/>
        <v>#DIV/0!</v>
      </c>
      <c r="G37" s="7" t="e">
        <f t="shared" si="38"/>
        <v>#DIV/0!</v>
      </c>
      <c r="H37" s="8" t="e">
        <f t="shared" si="39"/>
        <v>#DIV/0!</v>
      </c>
      <c r="I37" s="9"/>
      <c r="J37" s="9"/>
      <c r="K37" s="10"/>
      <c r="L37" s="10"/>
      <c r="M37" s="10"/>
      <c r="N37" s="10"/>
      <c r="O37" s="6"/>
      <c r="P37" s="6"/>
      <c r="Q37" s="6"/>
      <c r="R37" s="6"/>
      <c r="S37" s="11" t="e">
        <f t="shared" si="40"/>
        <v>#DIV/0!</v>
      </c>
      <c r="T37" s="6"/>
      <c r="U37" s="12" t="e">
        <f t="shared" si="41"/>
        <v>#DIV/0!</v>
      </c>
      <c r="V37" s="6"/>
      <c r="W37" s="12" t="e">
        <f t="shared" si="42"/>
        <v>#DIV/0!</v>
      </c>
      <c r="X37" s="12" t="e">
        <f t="shared" si="43"/>
        <v>#DIV/0!</v>
      </c>
      <c r="Y37" s="29"/>
      <c r="Z37" s="29"/>
    </row>
    <row r="38" spans="1:26">
      <c r="A38" s="5"/>
      <c r="B38" s="6"/>
      <c r="C38" s="6"/>
      <c r="D38" s="6"/>
      <c r="E38" s="6"/>
      <c r="F38" s="7"/>
      <c r="G38" s="7"/>
      <c r="H38" s="8"/>
      <c r="I38" s="9"/>
      <c r="J38" s="9"/>
      <c r="K38" s="10"/>
      <c r="L38" s="10"/>
      <c r="M38" s="10"/>
      <c r="N38" s="10"/>
      <c r="O38" s="6"/>
      <c r="P38" s="6"/>
      <c r="Q38" s="6"/>
      <c r="R38" s="6"/>
      <c r="S38" s="11"/>
      <c r="T38" s="6"/>
      <c r="U38" s="12"/>
      <c r="V38" s="6"/>
      <c r="W38" s="12"/>
      <c r="X38" s="12"/>
      <c r="Y38" s="29"/>
      <c r="Z38" s="29"/>
    </row>
    <row r="39" spans="1:26">
      <c r="A39" s="5" t="s">
        <v>26</v>
      </c>
      <c r="B39" s="35">
        <v>2</v>
      </c>
      <c r="C39" s="6">
        <v>289</v>
      </c>
      <c r="D39" s="6">
        <v>12</v>
      </c>
      <c r="E39" s="6">
        <v>297</v>
      </c>
      <c r="F39" s="7">
        <f>C39/D39</f>
        <v>24.083333333333332</v>
      </c>
      <c r="G39" s="7">
        <f>E39/D39</f>
        <v>24.75</v>
      </c>
      <c r="H39" s="8">
        <f>C39/(E39/6)</f>
        <v>5.8383838383838382</v>
      </c>
      <c r="I39" s="9">
        <v>1</v>
      </c>
      <c r="J39" s="9"/>
      <c r="K39" s="36"/>
      <c r="L39" s="36"/>
      <c r="M39" s="36"/>
      <c r="N39" s="10">
        <v>2</v>
      </c>
      <c r="O39" s="6">
        <v>0</v>
      </c>
      <c r="P39" s="6">
        <v>1</v>
      </c>
      <c r="Q39" s="6">
        <v>0</v>
      </c>
      <c r="R39" s="6">
        <v>1</v>
      </c>
      <c r="S39" s="11">
        <f>C39/B39</f>
        <v>144.5</v>
      </c>
      <c r="T39" s="6">
        <v>24</v>
      </c>
      <c r="U39" s="12">
        <f t="shared" ref="U39:U46" si="44">T39*4/C39</f>
        <v>0.33217993079584773</v>
      </c>
      <c r="V39" s="6">
        <v>8</v>
      </c>
      <c r="W39" s="12">
        <f t="shared" ref="W39:W46" si="45">V39*6/C39</f>
        <v>0.16608996539792387</v>
      </c>
      <c r="X39" s="12">
        <f>U39+W39</f>
        <v>0.4982698961937716</v>
      </c>
      <c r="Y39" s="29" t="s">
        <v>33</v>
      </c>
      <c r="Z39" s="29"/>
    </row>
    <row r="40" spans="1:26">
      <c r="A40" s="5"/>
      <c r="B40" s="35">
        <v>2</v>
      </c>
      <c r="C40" s="6">
        <v>310</v>
      </c>
      <c r="D40" s="6">
        <v>16</v>
      </c>
      <c r="E40" s="6">
        <v>387</v>
      </c>
      <c r="F40" s="7">
        <f>C40/D40</f>
        <v>19.375</v>
      </c>
      <c r="G40" s="7">
        <f>E40/D40</f>
        <v>24.1875</v>
      </c>
      <c r="H40" s="8">
        <f>C40/(E40/6)</f>
        <v>4.8062015503875966</v>
      </c>
      <c r="I40" s="9"/>
      <c r="J40" s="9">
        <v>1</v>
      </c>
      <c r="K40" s="36"/>
      <c r="L40" s="36"/>
      <c r="M40" s="36"/>
      <c r="N40" s="10">
        <v>2</v>
      </c>
      <c r="O40" s="6">
        <v>0</v>
      </c>
      <c r="P40" s="6">
        <v>0</v>
      </c>
      <c r="Q40" s="6">
        <v>0</v>
      </c>
      <c r="R40" s="6">
        <v>2</v>
      </c>
      <c r="S40" s="11">
        <f>C40/B40</f>
        <v>155</v>
      </c>
      <c r="T40" s="6">
        <v>38</v>
      </c>
      <c r="U40" s="12">
        <v>0.06</v>
      </c>
      <c r="V40" s="6">
        <v>6</v>
      </c>
      <c r="W40" s="12">
        <f t="shared" si="45"/>
        <v>0.11612903225806452</v>
      </c>
      <c r="X40" s="12">
        <f>U40+W40</f>
        <v>0.17612903225806453</v>
      </c>
      <c r="Y40" s="29"/>
      <c r="Z40" s="29"/>
    </row>
    <row r="41" spans="1:26">
      <c r="A41" s="5"/>
      <c r="B41" s="35">
        <v>2</v>
      </c>
      <c r="C41" s="6">
        <v>496</v>
      </c>
      <c r="D41" s="6">
        <v>15</v>
      </c>
      <c r="E41" s="6">
        <v>597</v>
      </c>
      <c r="F41" s="7">
        <f t="shared" ref="F41" si="46">C41/D41</f>
        <v>33.06666666666667</v>
      </c>
      <c r="G41" s="7">
        <f t="shared" ref="G41" si="47">E41/D41</f>
        <v>39.799999999999997</v>
      </c>
      <c r="H41" s="8">
        <f t="shared" ref="H41" si="48">C41/(E41/6)</f>
        <v>4.9849246231155782</v>
      </c>
      <c r="I41" s="9"/>
      <c r="J41" s="9">
        <v>1</v>
      </c>
      <c r="K41" s="36"/>
      <c r="L41" s="36"/>
      <c r="M41" s="36"/>
      <c r="N41" s="10">
        <v>2</v>
      </c>
      <c r="O41" s="6">
        <v>0</v>
      </c>
      <c r="P41" s="6">
        <v>2</v>
      </c>
      <c r="Q41" s="6">
        <v>1</v>
      </c>
      <c r="R41" s="6">
        <v>3</v>
      </c>
      <c r="S41" s="11">
        <f t="shared" ref="S41" si="49">C41/B41</f>
        <v>248</v>
      </c>
      <c r="T41" s="6">
        <v>41</v>
      </c>
      <c r="U41" s="12">
        <f t="shared" ref="U41" si="50">T41*4/C41</f>
        <v>0.33064516129032256</v>
      </c>
      <c r="V41" s="6">
        <v>8</v>
      </c>
      <c r="W41" s="12">
        <f t="shared" si="45"/>
        <v>9.6774193548387094E-2</v>
      </c>
      <c r="X41" s="12">
        <f t="shared" ref="X41" si="51">U41+W41</f>
        <v>0.42741935483870963</v>
      </c>
      <c r="Y41" s="29"/>
      <c r="Z41" s="29"/>
    </row>
    <row r="42" spans="1:26">
      <c r="A42" s="5"/>
      <c r="B42" s="35"/>
      <c r="C42" s="6"/>
      <c r="D42" s="6"/>
      <c r="E42" s="6"/>
      <c r="F42" s="7"/>
      <c r="G42" s="7"/>
      <c r="H42" s="8"/>
      <c r="I42" s="9"/>
      <c r="J42" s="9"/>
      <c r="K42" s="10"/>
      <c r="L42" s="10"/>
      <c r="M42" s="10"/>
      <c r="N42" s="10"/>
      <c r="O42" s="6"/>
      <c r="P42" s="6"/>
      <c r="Q42" s="6"/>
      <c r="R42" s="6"/>
      <c r="S42" s="11"/>
      <c r="T42" s="6"/>
      <c r="U42" s="12"/>
      <c r="V42" s="6"/>
      <c r="W42" s="12"/>
      <c r="X42" s="12"/>
      <c r="Y42" s="29"/>
      <c r="Z42" s="29"/>
    </row>
    <row r="43" spans="1:26">
      <c r="A43" s="5" t="s">
        <v>32</v>
      </c>
      <c r="B43" s="35">
        <v>2</v>
      </c>
      <c r="C43" s="6">
        <v>551</v>
      </c>
      <c r="D43" s="6">
        <v>20</v>
      </c>
      <c r="E43" s="6">
        <v>602</v>
      </c>
      <c r="F43" s="7">
        <f>C43/D43</f>
        <v>27.55</v>
      </c>
      <c r="G43" s="7">
        <f>E43/D43</f>
        <v>30.1</v>
      </c>
      <c r="H43" s="8">
        <f>C43/(E43/6)</f>
        <v>5.4916943521594686</v>
      </c>
      <c r="I43" s="9">
        <v>1</v>
      </c>
      <c r="J43" s="9"/>
      <c r="K43" s="36"/>
      <c r="L43" s="36"/>
      <c r="M43" s="36">
        <v>2</v>
      </c>
      <c r="N43" s="10"/>
      <c r="O43" s="6">
        <v>0</v>
      </c>
      <c r="P43" s="6">
        <v>2</v>
      </c>
      <c r="Q43" s="6">
        <v>0</v>
      </c>
      <c r="R43" s="6">
        <v>2</v>
      </c>
      <c r="S43" s="11">
        <f>C43/B43</f>
        <v>275.5</v>
      </c>
      <c r="T43" s="6">
        <v>50</v>
      </c>
      <c r="U43" s="12">
        <f t="shared" si="44"/>
        <v>0.36297640653357532</v>
      </c>
      <c r="V43" s="6">
        <v>11</v>
      </c>
      <c r="W43" s="12">
        <f t="shared" si="45"/>
        <v>0.11978221415607986</v>
      </c>
      <c r="X43" s="12">
        <f>U43+W43</f>
        <v>0.48275862068965519</v>
      </c>
      <c r="Y43" s="29"/>
      <c r="Z43" s="29"/>
    </row>
    <row r="44" spans="1:26">
      <c r="A44" s="5"/>
      <c r="B44" s="6"/>
      <c r="C44" s="6"/>
      <c r="D44" s="6"/>
      <c r="E44" s="6"/>
      <c r="F44" s="7"/>
      <c r="G44" s="7"/>
      <c r="H44" s="8"/>
      <c r="I44" s="9"/>
      <c r="J44" s="9"/>
      <c r="K44" s="10"/>
      <c r="L44" s="10"/>
      <c r="M44" s="10"/>
      <c r="N44" s="10"/>
      <c r="O44" s="6"/>
      <c r="P44" s="6"/>
      <c r="Q44" s="6"/>
      <c r="R44" s="6"/>
      <c r="S44" s="11"/>
      <c r="T44" s="6"/>
      <c r="U44" s="12"/>
      <c r="V44" s="6"/>
      <c r="W44" s="12"/>
      <c r="X44" s="12"/>
      <c r="Y44" s="29"/>
      <c r="Z44" s="29"/>
    </row>
    <row r="45" spans="1:26">
      <c r="A45" s="5"/>
      <c r="B45" s="6"/>
      <c r="C45" s="6"/>
      <c r="D45" s="6"/>
      <c r="E45" s="6"/>
      <c r="F45" s="7" t="e">
        <f>C45/D45</f>
        <v>#DIV/0!</v>
      </c>
      <c r="G45" s="7" t="e">
        <f>E45/D45</f>
        <v>#DIV/0!</v>
      </c>
      <c r="H45" s="8" t="e">
        <f>C45/(E45/6)</f>
        <v>#DIV/0!</v>
      </c>
      <c r="I45" s="9"/>
      <c r="J45" s="9"/>
      <c r="K45" s="10"/>
      <c r="L45" s="10"/>
      <c r="M45" s="10"/>
      <c r="N45" s="10"/>
      <c r="O45" s="6"/>
      <c r="P45" s="6"/>
      <c r="Q45" s="6"/>
      <c r="R45" s="6"/>
      <c r="S45" s="11" t="e">
        <f>C45/B45</f>
        <v>#DIV/0!</v>
      </c>
      <c r="T45" s="6"/>
      <c r="U45" s="12" t="e">
        <f t="shared" si="44"/>
        <v>#DIV/0!</v>
      </c>
      <c r="V45" s="6"/>
      <c r="W45" s="12" t="e">
        <f t="shared" si="45"/>
        <v>#DIV/0!</v>
      </c>
      <c r="X45" s="12" t="e">
        <f>U45+W45</f>
        <v>#DIV/0!</v>
      </c>
      <c r="Y45" s="29"/>
      <c r="Z45" s="29"/>
    </row>
    <row r="46" spans="1:26">
      <c r="A46" s="21" t="s">
        <v>27</v>
      </c>
      <c r="B46" s="22">
        <f>SUM(B2:B45)</f>
        <v>50</v>
      </c>
      <c r="C46" s="22">
        <f>SUM(C2:C45)</f>
        <v>12133</v>
      </c>
      <c r="D46" s="22">
        <f>SUM(D2:D45)</f>
        <v>388</v>
      </c>
      <c r="E46" s="22">
        <f>SUM(E2:E45)</f>
        <v>12964</v>
      </c>
      <c r="F46" s="23">
        <f t="shared" ref="F46" si="52">C46/D46</f>
        <v>31.270618556701031</v>
      </c>
      <c r="G46" s="23">
        <f t="shared" ref="G46" si="53">E46/D46</f>
        <v>33.412371134020617</v>
      </c>
      <c r="H46" s="24">
        <f t="shared" ref="H46" si="54">C46/(E46/6)</f>
        <v>5.6153964825671094</v>
      </c>
      <c r="I46" s="25">
        <f t="shared" ref="I46:R46" si="55">SUM(I2:I45)</f>
        <v>14</v>
      </c>
      <c r="J46" s="25">
        <f t="shared" si="55"/>
        <v>11</v>
      </c>
      <c r="K46" s="26">
        <f t="shared" si="55"/>
        <v>1</v>
      </c>
      <c r="L46" s="26">
        <f t="shared" si="55"/>
        <v>7</v>
      </c>
      <c r="M46" s="26">
        <f>SUM(M2:M45)</f>
        <v>24</v>
      </c>
      <c r="N46" s="26">
        <f t="shared" si="55"/>
        <v>24</v>
      </c>
      <c r="O46" s="22">
        <f t="shared" si="55"/>
        <v>14</v>
      </c>
      <c r="P46" s="22">
        <f t="shared" si="55"/>
        <v>57</v>
      </c>
      <c r="Q46" s="22">
        <f t="shared" si="55"/>
        <v>16</v>
      </c>
      <c r="R46" s="22">
        <f t="shared" si="55"/>
        <v>65</v>
      </c>
      <c r="S46" s="27">
        <f t="shared" ref="S46" si="56">C46/B46</f>
        <v>242.66</v>
      </c>
      <c r="T46" s="22">
        <f>SUM(T2:T45)</f>
        <v>1082</v>
      </c>
      <c r="U46" s="28">
        <f t="shared" si="44"/>
        <v>0.35671309651364047</v>
      </c>
      <c r="V46" s="22">
        <f>SUM(V2:V45)</f>
        <v>286</v>
      </c>
      <c r="W46" s="28">
        <f t="shared" si="45"/>
        <v>0.14143245693563011</v>
      </c>
      <c r="X46" s="28">
        <f t="shared" ref="X46" si="57">U46+W46</f>
        <v>0.49814555344927058</v>
      </c>
    </row>
    <row r="47" spans="1:26">
      <c r="A47" s="16"/>
      <c r="B47" s="2" t="s">
        <v>0</v>
      </c>
      <c r="C47" s="2" t="s">
        <v>1</v>
      </c>
      <c r="D47" s="3" t="s">
        <v>2</v>
      </c>
      <c r="E47" s="3" t="s">
        <v>3</v>
      </c>
      <c r="F47" s="3" t="s">
        <v>4</v>
      </c>
      <c r="G47" s="3" t="s">
        <v>5</v>
      </c>
      <c r="H47" s="3" t="s">
        <v>6</v>
      </c>
      <c r="I47" s="3" t="s">
        <v>7</v>
      </c>
      <c r="J47" s="3" t="s">
        <v>8</v>
      </c>
      <c r="K47" s="4" t="s">
        <v>9</v>
      </c>
      <c r="L47" s="4" t="s">
        <v>10</v>
      </c>
      <c r="M47" s="31" t="s">
        <v>11</v>
      </c>
      <c r="N47" s="4">
        <v>-250</v>
      </c>
      <c r="O47" s="31" t="s">
        <v>29</v>
      </c>
      <c r="P47" s="3">
        <v>50</v>
      </c>
      <c r="Q47" s="3" t="s">
        <v>12</v>
      </c>
      <c r="R47" s="3" t="s">
        <v>28</v>
      </c>
      <c r="S47" s="3" t="s">
        <v>14</v>
      </c>
      <c r="T47" s="2" t="s">
        <v>15</v>
      </c>
      <c r="U47" s="2" t="s">
        <v>16</v>
      </c>
      <c r="V47" s="2" t="s">
        <v>17</v>
      </c>
      <c r="W47" s="2" t="s">
        <v>16</v>
      </c>
      <c r="X47" s="2" t="s">
        <v>18</v>
      </c>
    </row>
    <row r="48" spans="1:26">
      <c r="C48" s="29"/>
      <c r="M48" s="29"/>
      <c r="O48" s="29"/>
    </row>
    <row r="49" spans="3:15">
      <c r="C49" s="29"/>
      <c r="M49" s="29"/>
      <c r="O49" s="29"/>
    </row>
    <row r="50" spans="3:15">
      <c r="C50" s="29"/>
      <c r="M50" s="29"/>
      <c r="O50" s="29"/>
    </row>
    <row r="51" spans="3:15">
      <c r="M51" s="29"/>
      <c r="O51" s="29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2017-12-03T07:41:04Z</cp:lastPrinted>
  <dcterms:created xsi:type="dcterms:W3CDTF">2017-01-15T05:11:05Z</dcterms:created>
  <dcterms:modified xsi:type="dcterms:W3CDTF">2018-05-11T05:25:47Z</dcterms:modified>
</cp:coreProperties>
</file>