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560" yWindow="380" windowWidth="18370" windowHeight="706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X16" i="1"/>
  <c r="W16"/>
  <c r="U16"/>
  <c r="S16"/>
  <c r="H16"/>
  <c r="G16"/>
  <c r="F16"/>
  <c r="X9"/>
  <c r="W9"/>
  <c r="U9"/>
  <c r="S9"/>
  <c r="H9"/>
  <c r="G9"/>
  <c r="F9"/>
  <c r="W7"/>
  <c r="U7"/>
  <c r="S7"/>
  <c r="H7"/>
  <c r="G7"/>
  <c r="F7"/>
  <c r="X7" l="1"/>
  <c r="V43" l="1"/>
  <c r="T43"/>
  <c r="W8"/>
  <c r="U8"/>
  <c r="S8"/>
  <c r="H8"/>
  <c r="G8"/>
  <c r="F8"/>
  <c r="B43"/>
  <c r="C43"/>
  <c r="D43"/>
  <c r="E43"/>
  <c r="X31"/>
  <c r="W31"/>
  <c r="U31"/>
  <c r="S31"/>
  <c r="H31"/>
  <c r="G31"/>
  <c r="F31"/>
  <c r="X8" l="1"/>
  <c r="W21"/>
  <c r="U21"/>
  <c r="S21"/>
  <c r="H21"/>
  <c r="G21"/>
  <c r="F21"/>
  <c r="W40"/>
  <c r="U40"/>
  <c r="G40"/>
  <c r="H40"/>
  <c r="F40"/>
  <c r="S40"/>
  <c r="W14"/>
  <c r="U14"/>
  <c r="S14"/>
  <c r="H14"/>
  <c r="G14"/>
  <c r="F14"/>
  <c r="R43"/>
  <c r="Q43"/>
  <c r="P43"/>
  <c r="O43"/>
  <c r="N43"/>
  <c r="M43"/>
  <c r="L43"/>
  <c r="K43"/>
  <c r="J43"/>
  <c r="I43"/>
  <c r="W42"/>
  <c r="U42"/>
  <c r="S42"/>
  <c r="H42"/>
  <c r="G42"/>
  <c r="F42"/>
  <c r="W39"/>
  <c r="U39"/>
  <c r="S39"/>
  <c r="H39"/>
  <c r="G39"/>
  <c r="F39"/>
  <c r="W38"/>
  <c r="U38"/>
  <c r="S38"/>
  <c r="H38"/>
  <c r="G38"/>
  <c r="F38"/>
  <c r="W37"/>
  <c r="X37" s="1"/>
  <c r="S37"/>
  <c r="H37"/>
  <c r="G37"/>
  <c r="F37"/>
  <c r="W30"/>
  <c r="U30"/>
  <c r="S30"/>
  <c r="H30"/>
  <c r="G30"/>
  <c r="F30"/>
  <c r="W29"/>
  <c r="U29"/>
  <c r="S29"/>
  <c r="H29"/>
  <c r="G29"/>
  <c r="F29"/>
  <c r="W27"/>
  <c r="U27"/>
  <c r="S27"/>
  <c r="H27"/>
  <c r="F27"/>
  <c r="W26"/>
  <c r="U26"/>
  <c r="S26"/>
  <c r="H26"/>
  <c r="G26"/>
  <c r="F26"/>
  <c r="W25"/>
  <c r="X25" s="1"/>
  <c r="U25"/>
  <c r="S25"/>
  <c r="H25"/>
  <c r="G25"/>
  <c r="F25"/>
  <c r="W24"/>
  <c r="U24"/>
  <c r="S24"/>
  <c r="H24"/>
  <c r="G24"/>
  <c r="F24"/>
  <c r="W22"/>
  <c r="U22"/>
  <c r="S22"/>
  <c r="H22"/>
  <c r="G22"/>
  <c r="F22"/>
  <c r="W20"/>
  <c r="U20"/>
  <c r="S20"/>
  <c r="H20"/>
  <c r="G20"/>
  <c r="F20"/>
  <c r="W19"/>
  <c r="U19"/>
  <c r="S19"/>
  <c r="H19"/>
  <c r="G19"/>
  <c r="F19"/>
  <c r="W18"/>
  <c r="U18"/>
  <c r="S18"/>
  <c r="H18"/>
  <c r="G18"/>
  <c r="F18"/>
  <c r="W15"/>
  <c r="U15"/>
  <c r="S15"/>
  <c r="H15"/>
  <c r="G15"/>
  <c r="F15"/>
  <c r="W13"/>
  <c r="U13"/>
  <c r="S13"/>
  <c r="H13"/>
  <c r="G13"/>
  <c r="F13"/>
  <c r="W12"/>
  <c r="U12"/>
  <c r="S12"/>
  <c r="H12"/>
  <c r="G12"/>
  <c r="F12"/>
  <c r="W6"/>
  <c r="U6"/>
  <c r="S6"/>
  <c r="H6"/>
  <c r="G6"/>
  <c r="F6"/>
  <c r="W5"/>
  <c r="U5"/>
  <c r="S5"/>
  <c r="H5"/>
  <c r="G5"/>
  <c r="F5"/>
  <c r="W4"/>
  <c r="U4"/>
  <c r="S4"/>
  <c r="H4"/>
  <c r="G4"/>
  <c r="F4"/>
  <c r="W3"/>
  <c r="U3"/>
  <c r="S3"/>
  <c r="H3"/>
  <c r="G3"/>
  <c r="F3"/>
  <c r="W2"/>
  <c r="U2"/>
  <c r="S2"/>
  <c r="H2"/>
  <c r="G2"/>
  <c r="F2"/>
  <c r="X14" l="1"/>
  <c r="X13"/>
  <c r="X21"/>
  <c r="X27"/>
  <c r="X40"/>
  <c r="X42"/>
  <c r="U43"/>
  <c r="S43"/>
  <c r="G43"/>
  <c r="H43"/>
  <c r="W43"/>
  <c r="F43"/>
  <c r="X2"/>
  <c r="X19"/>
  <c r="X15"/>
  <c r="X20"/>
  <c r="X26"/>
  <c r="X3"/>
  <c r="X4"/>
  <c r="X18"/>
  <c r="X24"/>
  <c r="X30"/>
  <c r="X5"/>
  <c r="X12"/>
  <c r="X38"/>
  <c r="X22"/>
  <c r="X6"/>
  <c r="X29"/>
  <c r="X39"/>
  <c r="G27"/>
  <c r="X43" l="1"/>
</calcChain>
</file>

<file path=xl/sharedStrings.xml><?xml version="1.0" encoding="utf-8"?>
<sst xmlns="http://schemas.openxmlformats.org/spreadsheetml/2006/main" count="83" uniqueCount="50">
  <si>
    <t>Ins</t>
  </si>
  <si>
    <t>Runs</t>
  </si>
  <si>
    <t xml:space="preserve">Wkts </t>
  </si>
  <si>
    <t xml:space="preserve">Balls </t>
  </si>
  <si>
    <t>R/W</t>
  </si>
  <si>
    <t>S/R</t>
  </si>
  <si>
    <t>R/O</t>
  </si>
  <si>
    <t>Bat 1</t>
  </si>
  <si>
    <t>Bat 2</t>
  </si>
  <si>
    <t>400+</t>
  </si>
  <si>
    <t>300+</t>
  </si>
  <si>
    <t>250+</t>
  </si>
  <si>
    <t>Cent</t>
  </si>
  <si>
    <t>100 part</t>
  </si>
  <si>
    <t xml:space="preserve">50 part </t>
  </si>
  <si>
    <t>r/inns</t>
  </si>
  <si>
    <t>Fours</t>
  </si>
  <si>
    <t>% of runs</t>
  </si>
  <si>
    <t>Sixes</t>
  </si>
  <si>
    <t>Total%</t>
  </si>
  <si>
    <t>Hagley</t>
  </si>
  <si>
    <t>invercargill</t>
  </si>
  <si>
    <t>Eden outer</t>
  </si>
  <si>
    <t>Seddon Park</t>
  </si>
  <si>
    <t xml:space="preserve">Basin R  </t>
  </si>
  <si>
    <t>Total</t>
  </si>
  <si>
    <t>50 part f</t>
  </si>
  <si>
    <t>Saxton Oval</t>
  </si>
  <si>
    <t>Pukekura</t>
  </si>
  <si>
    <t>200-249</t>
  </si>
  <si>
    <t>r1</t>
  </si>
  <si>
    <t>r2</t>
  </si>
  <si>
    <t>r3</t>
  </si>
  <si>
    <t>r4</t>
  </si>
  <si>
    <t>r5</t>
  </si>
  <si>
    <t>r6</t>
  </si>
  <si>
    <t>lincoln</t>
  </si>
  <si>
    <t>r7</t>
  </si>
  <si>
    <t>r8</t>
  </si>
  <si>
    <t>sutcliffe</t>
  </si>
  <si>
    <t>correct</t>
  </si>
  <si>
    <t>r8  correct</t>
  </si>
  <si>
    <t>r7  correct</t>
  </si>
  <si>
    <t>r4  correct</t>
  </si>
  <si>
    <t>r3 correct</t>
  </si>
  <si>
    <t>r2  correct</t>
  </si>
  <si>
    <t xml:space="preserve"> r2   correct</t>
  </si>
  <si>
    <t>r1  correct</t>
  </si>
  <si>
    <t>sutcliffe d/l</t>
  </si>
  <si>
    <r>
      <t xml:space="preserve">Uni Oval </t>
    </r>
    <r>
      <rPr>
        <sz val="9"/>
        <color rgb="FFFF0000"/>
        <rFont val="Arial"/>
        <family val="2"/>
      </rPr>
      <t xml:space="preserve"> </t>
    </r>
  </si>
</sst>
</file>

<file path=xl/styles.xml><?xml version="1.0" encoding="utf-8"?>
<styleSheet xmlns="http://schemas.openxmlformats.org/spreadsheetml/2006/main">
  <numFmts count="1">
    <numFmt numFmtId="43" formatCode="_-* #,##0.00_-;\-* #,##0.00_-;_-* &quot;-&quot;??_-;_-@_-"/>
  </numFmts>
  <fonts count="14">
    <font>
      <sz val="11"/>
      <color theme="1"/>
      <name val="Arial"/>
      <family val="2"/>
    </font>
    <font>
      <sz val="11"/>
      <color theme="1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b/>
      <sz val="10"/>
      <name val="Times New Roman"/>
      <family val="1"/>
    </font>
    <font>
      <sz val="9"/>
      <color theme="1"/>
      <name val="Arial"/>
      <family val="2"/>
    </font>
    <font>
      <sz val="8"/>
      <color theme="1"/>
      <name val="Arial"/>
      <family val="2"/>
    </font>
    <font>
      <sz val="8"/>
      <name val="Arial"/>
      <family val="2"/>
    </font>
    <font>
      <sz val="9"/>
      <color rgb="FFFF0000"/>
      <name val="Arial"/>
      <family val="2"/>
    </font>
    <font>
      <b/>
      <sz val="10"/>
      <color theme="1"/>
      <name val="Arial"/>
      <family val="2"/>
    </font>
    <font>
      <b/>
      <sz val="8"/>
      <name val="Times New Roman"/>
      <family val="1"/>
    </font>
    <font>
      <sz val="9"/>
      <name val="Arial"/>
      <family val="2"/>
    </font>
    <font>
      <sz val="10"/>
      <color theme="1"/>
      <name val="Arial"/>
      <family val="2"/>
    </font>
    <font>
      <sz val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6">
    <xf numFmtId="0" fontId="0" fillId="0" borderId="0" xfId="0"/>
    <xf numFmtId="0" fontId="2" fillId="0" borderId="1" xfId="0" applyFont="1" applyBorder="1"/>
    <xf numFmtId="0" fontId="3" fillId="0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Fill="1" applyBorder="1"/>
    <xf numFmtId="0" fontId="6" fillId="0" borderId="1" xfId="0" applyFont="1" applyFill="1" applyBorder="1" applyAlignment="1">
      <alignment horizontal="center"/>
    </xf>
    <xf numFmtId="2" fontId="6" fillId="0" borderId="1" xfId="0" applyNumberFormat="1" applyFont="1" applyFill="1" applyBorder="1" applyAlignment="1">
      <alignment horizontal="center"/>
    </xf>
    <xf numFmtId="2" fontId="7" fillId="0" borderId="1" xfId="0" applyNumberFormat="1" applyFont="1" applyFill="1" applyBorder="1" applyAlignment="1">
      <alignment horizontal="center"/>
    </xf>
    <xf numFmtId="0" fontId="7" fillId="0" borderId="1" xfId="0" applyNumberFormat="1" applyFont="1" applyFill="1" applyBorder="1" applyAlignment="1">
      <alignment horizontal="center"/>
    </xf>
    <xf numFmtId="0" fontId="6" fillId="0" borderId="1" xfId="0" applyNumberFormat="1" applyFont="1" applyFill="1" applyBorder="1" applyAlignment="1">
      <alignment horizontal="center"/>
    </xf>
    <xf numFmtId="1" fontId="6" fillId="0" borderId="1" xfId="0" applyNumberFormat="1" applyFont="1" applyFill="1" applyBorder="1" applyAlignment="1">
      <alignment horizontal="center"/>
    </xf>
    <xf numFmtId="10" fontId="6" fillId="0" borderId="1" xfId="0" applyNumberFormat="1" applyFont="1" applyFill="1" applyBorder="1" applyAlignment="1">
      <alignment horizontal="center"/>
    </xf>
    <xf numFmtId="0" fontId="8" fillId="0" borderId="1" xfId="0" applyFont="1" applyFill="1" applyBorder="1"/>
    <xf numFmtId="1" fontId="7" fillId="0" borderId="1" xfId="0" applyNumberFormat="1" applyFont="1" applyFill="1" applyBorder="1" applyAlignment="1">
      <alignment horizontal="center"/>
    </xf>
    <xf numFmtId="0" fontId="0" fillId="0" borderId="0" xfId="0" applyFill="1"/>
    <xf numFmtId="0" fontId="9" fillId="2" borderId="1" xfId="0" applyFont="1" applyFill="1" applyBorder="1" applyAlignment="1">
      <alignment horizontal="center"/>
    </xf>
    <xf numFmtId="2" fontId="9" fillId="2" borderId="1" xfId="0" applyNumberFormat="1" applyFont="1" applyFill="1" applyBorder="1" applyAlignment="1">
      <alignment horizontal="center"/>
    </xf>
    <xf numFmtId="2" fontId="3" fillId="2" borderId="1" xfId="0" applyNumberFormat="1" applyFont="1" applyFill="1" applyBorder="1" applyAlignment="1">
      <alignment horizontal="center"/>
    </xf>
    <xf numFmtId="0" fontId="3" fillId="2" borderId="1" xfId="0" applyNumberFormat="1" applyFont="1" applyFill="1" applyBorder="1" applyAlignment="1">
      <alignment horizontal="center"/>
    </xf>
    <xf numFmtId="0" fontId="9" fillId="2" borderId="1" xfId="0" applyNumberFormat="1" applyFont="1" applyFill="1" applyBorder="1" applyAlignment="1">
      <alignment horizontal="center"/>
    </xf>
    <xf numFmtId="1" fontId="9" fillId="2" borderId="1" xfId="0" applyNumberFormat="1" applyFont="1" applyFill="1" applyBorder="1" applyAlignment="1">
      <alignment horizontal="center"/>
    </xf>
    <xf numFmtId="10" fontId="9" fillId="2" borderId="1" xfId="0" applyNumberFormat="1" applyFont="1" applyFill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5" fillId="3" borderId="1" xfId="0" applyFont="1" applyFill="1" applyBorder="1"/>
    <xf numFmtId="10" fontId="6" fillId="0" borderId="1" xfId="0" applyNumberFormat="1" applyFont="1" applyFill="1" applyBorder="1" applyAlignment="1">
      <alignment horizontal="left"/>
    </xf>
    <xf numFmtId="0" fontId="5" fillId="0" borderId="2" xfId="0" applyFont="1" applyFill="1" applyBorder="1"/>
    <xf numFmtId="10" fontId="6" fillId="0" borderId="0" xfId="0" applyNumberFormat="1" applyFont="1" applyFill="1" applyBorder="1" applyAlignment="1">
      <alignment horizontal="left"/>
    </xf>
    <xf numFmtId="0" fontId="0" fillId="0" borderId="0" xfId="0" applyFont="1" applyFill="1"/>
    <xf numFmtId="1" fontId="6" fillId="0" borderId="1" xfId="1" applyNumberFormat="1" applyFont="1" applyFill="1" applyBorder="1" applyAlignment="1">
      <alignment horizontal="center"/>
    </xf>
    <xf numFmtId="0" fontId="0" fillId="0" borderId="0" xfId="0" applyFont="1"/>
    <xf numFmtId="0" fontId="11" fillId="0" borderId="1" xfId="0" applyFont="1" applyFill="1" applyBorder="1"/>
    <xf numFmtId="0" fontId="6" fillId="0" borderId="2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10" fontId="7" fillId="0" borderId="1" xfId="0" applyNumberFormat="1" applyFont="1" applyFill="1" applyBorder="1" applyAlignment="1">
      <alignment horizontal="center"/>
    </xf>
    <xf numFmtId="0" fontId="12" fillId="2" borderId="1" xfId="0" applyFont="1" applyFill="1" applyBorder="1"/>
    <xf numFmtId="0" fontId="5" fillId="2" borderId="1" xfId="0" applyFont="1" applyFill="1" applyBorder="1"/>
    <xf numFmtId="0" fontId="7" fillId="2" borderId="1" xfId="0" applyFont="1" applyFill="1" applyBorder="1" applyAlignment="1">
      <alignment horizontal="center"/>
    </xf>
    <xf numFmtId="0" fontId="13" fillId="2" borderId="1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2" fontId="6" fillId="0" borderId="3" xfId="0" applyNumberFormat="1" applyFont="1" applyFill="1" applyBorder="1" applyAlignment="1">
      <alignment horizontal="center"/>
    </xf>
    <xf numFmtId="2" fontId="7" fillId="0" borderId="3" xfId="0" applyNumberFormat="1" applyFont="1" applyFill="1" applyBorder="1" applyAlignment="1">
      <alignment horizontal="center"/>
    </xf>
    <xf numFmtId="0" fontId="7" fillId="0" borderId="3" xfId="0" applyNumberFormat="1" applyFont="1" applyFill="1" applyBorder="1" applyAlignment="1">
      <alignment horizontal="center"/>
    </xf>
    <xf numFmtId="0" fontId="6" fillId="0" borderId="3" xfId="0" applyNumberFormat="1" applyFont="1" applyFill="1" applyBorder="1" applyAlignment="1">
      <alignment horizontal="center"/>
    </xf>
    <xf numFmtId="1" fontId="6" fillId="0" borderId="3" xfId="0" applyNumberFormat="1" applyFont="1" applyFill="1" applyBorder="1" applyAlignment="1">
      <alignment horizontal="center"/>
    </xf>
    <xf numFmtId="10" fontId="6" fillId="0" borderId="3" xfId="0" applyNumberFormat="1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52"/>
  <sheetViews>
    <sheetView tabSelected="1" topLeftCell="A22" workbookViewId="0">
      <selection activeCell="P29" sqref="P29"/>
    </sheetView>
  </sheetViews>
  <sheetFormatPr defaultRowHeight="14"/>
  <cols>
    <col min="2" max="2" width="4.9140625" customWidth="1"/>
    <col min="3" max="3" width="5.6640625" customWidth="1"/>
    <col min="4" max="4" width="5.83203125" customWidth="1"/>
    <col min="5" max="5" width="5.58203125" customWidth="1"/>
    <col min="6" max="6" width="6.5" customWidth="1"/>
    <col min="7" max="7" width="5.75" customWidth="1"/>
    <col min="8" max="9" width="6.08203125" customWidth="1"/>
    <col min="10" max="10" width="6.1640625" customWidth="1"/>
    <col min="11" max="11" width="5.6640625" customWidth="1"/>
    <col min="12" max="12" width="4.9140625" customWidth="1"/>
    <col min="13" max="13" width="5.83203125" customWidth="1"/>
    <col min="14" max="15" width="5.5" customWidth="1"/>
    <col min="16" max="16" width="4.9140625" customWidth="1"/>
    <col min="17" max="17" width="6.6640625" customWidth="1"/>
    <col min="18" max="18" width="7.4140625" customWidth="1"/>
    <col min="19" max="19" width="6.08203125" customWidth="1"/>
    <col min="20" max="20" width="5.9140625" customWidth="1"/>
    <col min="21" max="21" width="8.08203125" customWidth="1"/>
    <col min="22" max="22" width="5.4140625" customWidth="1"/>
    <col min="23" max="23" width="8" customWidth="1"/>
    <col min="24" max="24" width="7.6640625" customWidth="1"/>
  </cols>
  <sheetData>
    <row r="1" spans="1:25">
      <c r="A1" s="1"/>
      <c r="B1" s="2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4" t="s">
        <v>9</v>
      </c>
      <c r="L1" s="4" t="s">
        <v>10</v>
      </c>
      <c r="M1" s="4" t="s">
        <v>11</v>
      </c>
      <c r="N1" s="23" t="s">
        <v>29</v>
      </c>
      <c r="O1" s="4" t="s">
        <v>12</v>
      </c>
      <c r="P1" s="3">
        <v>50</v>
      </c>
      <c r="Q1" s="3" t="s">
        <v>13</v>
      </c>
      <c r="R1" s="3" t="s">
        <v>14</v>
      </c>
      <c r="S1" s="3" t="s">
        <v>15</v>
      </c>
      <c r="T1" s="2" t="s">
        <v>16</v>
      </c>
      <c r="U1" s="2" t="s">
        <v>17</v>
      </c>
      <c r="V1" s="2" t="s">
        <v>18</v>
      </c>
      <c r="W1" s="2" t="s">
        <v>17</v>
      </c>
      <c r="X1" s="2" t="s">
        <v>19</v>
      </c>
    </row>
    <row r="2" spans="1:25">
      <c r="A2" s="5"/>
      <c r="B2" s="6"/>
      <c r="C2" s="6"/>
      <c r="D2" s="6"/>
      <c r="E2" s="6"/>
      <c r="F2" s="7" t="e">
        <f t="shared" ref="F2:F4" si="0">C2/D2</f>
        <v>#DIV/0!</v>
      </c>
      <c r="G2" s="7" t="e">
        <f t="shared" ref="G2:G4" si="1">E2/D2</f>
        <v>#DIV/0!</v>
      </c>
      <c r="H2" s="8" t="e">
        <f t="shared" ref="H2:H4" si="2">C2/(E2/6)</f>
        <v>#DIV/0!</v>
      </c>
      <c r="I2" s="9"/>
      <c r="J2" s="9"/>
      <c r="K2" s="10"/>
      <c r="L2" s="10"/>
      <c r="M2" s="10"/>
      <c r="N2" s="10"/>
      <c r="O2" s="6"/>
      <c r="P2" s="6"/>
      <c r="Q2" s="6"/>
      <c r="R2" s="6"/>
      <c r="S2" s="11" t="e">
        <f t="shared" ref="S2:S4" si="3">C2/B2</f>
        <v>#DIV/0!</v>
      </c>
      <c r="T2" s="6"/>
      <c r="U2" s="12" t="e">
        <f t="shared" ref="U2:U22" si="4">T2*4/C2</f>
        <v>#DIV/0!</v>
      </c>
      <c r="V2" s="6"/>
      <c r="W2" s="12" t="e">
        <f t="shared" ref="W2:W22" si="5">V2*6/C2</f>
        <v>#DIV/0!</v>
      </c>
      <c r="X2" s="12" t="e">
        <f>U2+W2</f>
        <v>#DIV/0!</v>
      </c>
      <c r="Y2" s="28"/>
    </row>
    <row r="3" spans="1:25">
      <c r="A3" s="5" t="s">
        <v>28</v>
      </c>
      <c r="B3" s="6">
        <v>2</v>
      </c>
      <c r="C3" s="6">
        <v>329</v>
      </c>
      <c r="D3" s="6">
        <v>15</v>
      </c>
      <c r="E3" s="6">
        <v>476</v>
      </c>
      <c r="F3" s="7">
        <f t="shared" si="0"/>
        <v>21.933333333333334</v>
      </c>
      <c r="G3" s="7">
        <f t="shared" si="1"/>
        <v>31.733333333333334</v>
      </c>
      <c r="H3" s="8">
        <f t="shared" si="2"/>
        <v>4.1470588235294121</v>
      </c>
      <c r="I3" s="9"/>
      <c r="J3" s="9">
        <v>1</v>
      </c>
      <c r="K3" s="10">
        <v>0</v>
      </c>
      <c r="L3" s="10">
        <v>0</v>
      </c>
      <c r="M3" s="10">
        <v>0</v>
      </c>
      <c r="N3" s="10">
        <v>0</v>
      </c>
      <c r="O3" s="6">
        <v>0</v>
      </c>
      <c r="P3" s="6">
        <v>1</v>
      </c>
      <c r="Q3" s="6">
        <v>0</v>
      </c>
      <c r="R3" s="6">
        <v>2</v>
      </c>
      <c r="S3" s="11">
        <f t="shared" si="3"/>
        <v>164.5</v>
      </c>
      <c r="T3" s="6">
        <v>37</v>
      </c>
      <c r="U3" s="12">
        <f t="shared" si="4"/>
        <v>0.44984802431610943</v>
      </c>
      <c r="V3" s="6">
        <v>6</v>
      </c>
      <c r="W3" s="12">
        <f t="shared" si="5"/>
        <v>0.10942249240121581</v>
      </c>
      <c r="X3" s="12">
        <f t="shared" ref="X3:X24" si="6">U3+W3</f>
        <v>0.55927051671732519</v>
      </c>
      <c r="Y3" s="28" t="s">
        <v>45</v>
      </c>
    </row>
    <row r="4" spans="1:25">
      <c r="A4" s="5"/>
      <c r="B4" s="6"/>
      <c r="C4" s="6"/>
      <c r="D4" s="6"/>
      <c r="E4" s="6"/>
      <c r="F4" s="7" t="e">
        <f t="shared" si="0"/>
        <v>#DIV/0!</v>
      </c>
      <c r="G4" s="7" t="e">
        <f t="shared" si="1"/>
        <v>#DIV/0!</v>
      </c>
      <c r="H4" s="8" t="e">
        <f t="shared" si="2"/>
        <v>#DIV/0!</v>
      </c>
      <c r="I4" s="9"/>
      <c r="J4" s="9"/>
      <c r="K4" s="9"/>
      <c r="L4" s="9"/>
      <c r="M4" s="9"/>
      <c r="N4" s="9"/>
      <c r="O4" s="14"/>
      <c r="P4" s="6"/>
      <c r="Q4" s="6"/>
      <c r="R4" s="6"/>
      <c r="S4" s="11" t="e">
        <f t="shared" si="3"/>
        <v>#DIV/0!</v>
      </c>
      <c r="T4" s="11"/>
      <c r="U4" s="12" t="e">
        <f t="shared" si="4"/>
        <v>#DIV/0!</v>
      </c>
      <c r="V4" s="6"/>
      <c r="W4" s="12" t="e">
        <f t="shared" si="5"/>
        <v>#DIV/0!</v>
      </c>
      <c r="X4" s="12" t="e">
        <f t="shared" si="6"/>
        <v>#DIV/0!</v>
      </c>
      <c r="Y4" s="28"/>
    </row>
    <row r="5" spans="1:25">
      <c r="A5" s="5" t="s">
        <v>20</v>
      </c>
      <c r="B5" s="6">
        <v>2</v>
      </c>
      <c r="C5" s="6">
        <v>480</v>
      </c>
      <c r="D5" s="6">
        <v>19</v>
      </c>
      <c r="E5" s="6">
        <v>598</v>
      </c>
      <c r="F5" s="7">
        <f t="shared" ref="F5:F6" si="7">C5/D5</f>
        <v>25.263157894736842</v>
      </c>
      <c r="G5" s="7">
        <f t="shared" ref="G5:G6" si="8">E5/D5</f>
        <v>31.473684210526315</v>
      </c>
      <c r="H5" s="8">
        <f t="shared" ref="H5:H6" si="9">C5/(E5/6)</f>
        <v>4.8160535117056851</v>
      </c>
      <c r="I5" s="9">
        <v>1</v>
      </c>
      <c r="J5" s="9"/>
      <c r="K5" s="10">
        <v>0</v>
      </c>
      <c r="L5" s="10">
        <v>0</v>
      </c>
      <c r="M5" s="29">
        <v>0</v>
      </c>
      <c r="N5" s="10">
        <v>2</v>
      </c>
      <c r="O5" s="6">
        <v>0</v>
      </c>
      <c r="P5" s="6">
        <v>3</v>
      </c>
      <c r="Q5" s="6">
        <v>0</v>
      </c>
      <c r="R5" s="6">
        <v>4</v>
      </c>
      <c r="S5" s="11">
        <f t="shared" ref="S5:S6" si="10">C5/B5</f>
        <v>240</v>
      </c>
      <c r="T5" s="6">
        <v>36</v>
      </c>
      <c r="U5" s="12">
        <f t="shared" si="4"/>
        <v>0.3</v>
      </c>
      <c r="V5" s="6">
        <v>3</v>
      </c>
      <c r="W5" s="12">
        <f t="shared" si="5"/>
        <v>3.7499999999999999E-2</v>
      </c>
      <c r="X5" s="12">
        <f t="shared" si="6"/>
        <v>0.33749999999999997</v>
      </c>
      <c r="Y5" s="28" t="s">
        <v>44</v>
      </c>
    </row>
    <row r="6" spans="1:25">
      <c r="A6" s="28"/>
      <c r="B6" s="6">
        <v>2</v>
      </c>
      <c r="C6" s="6">
        <v>618</v>
      </c>
      <c r="D6" s="6">
        <v>10</v>
      </c>
      <c r="E6" s="6">
        <v>592</v>
      </c>
      <c r="F6" s="7">
        <f t="shared" si="7"/>
        <v>61.8</v>
      </c>
      <c r="G6" s="7">
        <f t="shared" si="8"/>
        <v>59.2</v>
      </c>
      <c r="H6" s="8">
        <f t="shared" si="9"/>
        <v>6.2635135135135132</v>
      </c>
      <c r="I6" s="9"/>
      <c r="J6" s="9">
        <v>1</v>
      </c>
      <c r="K6" s="10">
        <v>0</v>
      </c>
      <c r="L6" s="10">
        <v>2</v>
      </c>
      <c r="M6" s="11">
        <v>2</v>
      </c>
      <c r="N6" s="10">
        <v>0</v>
      </c>
      <c r="O6" s="6">
        <v>2</v>
      </c>
      <c r="P6" s="6">
        <v>3</v>
      </c>
      <c r="Q6" s="6">
        <v>2</v>
      </c>
      <c r="R6" s="6">
        <v>2</v>
      </c>
      <c r="S6" s="11">
        <f t="shared" si="10"/>
        <v>309</v>
      </c>
      <c r="T6" s="6">
        <v>47</v>
      </c>
      <c r="U6" s="12">
        <f t="shared" si="4"/>
        <v>0.30420711974110032</v>
      </c>
      <c r="V6" s="6">
        <v>13</v>
      </c>
      <c r="W6" s="12">
        <f t="shared" si="5"/>
        <v>0.12621359223300971</v>
      </c>
      <c r="X6" s="12">
        <f t="shared" si="6"/>
        <v>0.43042071197411003</v>
      </c>
      <c r="Y6" s="28" t="s">
        <v>37</v>
      </c>
    </row>
    <row r="7" spans="1:25">
      <c r="A7" s="28"/>
      <c r="B7" s="6">
        <v>2</v>
      </c>
      <c r="C7" s="6">
        <v>541</v>
      </c>
      <c r="D7" s="6">
        <v>16</v>
      </c>
      <c r="E7" s="6">
        <v>602</v>
      </c>
      <c r="F7" s="7">
        <f>C7/D7</f>
        <v>33.8125</v>
      </c>
      <c r="G7" s="7">
        <f>E7/D7</f>
        <v>37.625</v>
      </c>
      <c r="H7" s="8">
        <f>C7/(E7/6)</f>
        <v>5.3920265780730903</v>
      </c>
      <c r="I7" s="9"/>
      <c r="J7" s="9">
        <v>1</v>
      </c>
      <c r="K7" s="10">
        <v>0</v>
      </c>
      <c r="L7" s="10">
        <v>0</v>
      </c>
      <c r="M7" s="10">
        <v>2</v>
      </c>
      <c r="N7" s="10">
        <v>0</v>
      </c>
      <c r="O7" s="6">
        <v>2</v>
      </c>
      <c r="P7" s="6">
        <v>0</v>
      </c>
      <c r="Q7" s="6">
        <v>0</v>
      </c>
      <c r="R7" s="6">
        <v>6</v>
      </c>
      <c r="S7" s="11">
        <f t="shared" ref="S7" si="11">C7/B7</f>
        <v>270.5</v>
      </c>
      <c r="T7" s="6">
        <v>47</v>
      </c>
      <c r="U7" s="12">
        <f t="shared" ref="U7" si="12">T7*4/C7</f>
        <v>0.34750462107208874</v>
      </c>
      <c r="V7" s="6">
        <v>7</v>
      </c>
      <c r="W7" s="12">
        <f t="shared" ref="W7" si="13">V7*6/C7</f>
        <v>7.763401109057301E-2</v>
      </c>
      <c r="X7" s="12">
        <f t="shared" si="6"/>
        <v>0.42513863216266173</v>
      </c>
      <c r="Y7" s="28"/>
    </row>
    <row r="8" spans="1:25">
      <c r="A8" s="30"/>
      <c r="B8" s="6">
        <v>2</v>
      </c>
      <c r="C8" s="6">
        <v>489</v>
      </c>
      <c r="D8" s="6">
        <v>17</v>
      </c>
      <c r="E8" s="6">
        <v>593</v>
      </c>
      <c r="F8" s="7">
        <f t="shared" ref="F8:F9" si="14">C8/D8</f>
        <v>28.764705882352942</v>
      </c>
      <c r="G8" s="7">
        <f t="shared" ref="G8:G9" si="15">E8/D8</f>
        <v>34.882352941176471</v>
      </c>
      <c r="H8" s="8">
        <f t="shared" ref="H8:H9" si="16">C8/(E8/6)</f>
        <v>4.9477234401349071</v>
      </c>
      <c r="I8" s="9">
        <v>1</v>
      </c>
      <c r="J8" s="9"/>
      <c r="K8" s="10">
        <v>0</v>
      </c>
      <c r="L8" s="10">
        <v>0</v>
      </c>
      <c r="M8" s="10">
        <v>1</v>
      </c>
      <c r="N8" s="10">
        <v>1</v>
      </c>
      <c r="O8" s="6">
        <v>0</v>
      </c>
      <c r="P8" s="6">
        <v>3</v>
      </c>
      <c r="Q8" s="6">
        <v>0</v>
      </c>
      <c r="R8" s="6">
        <v>4</v>
      </c>
      <c r="S8" s="11">
        <f t="shared" ref="S8:S9" si="17">C8/B8</f>
        <v>244.5</v>
      </c>
      <c r="T8" s="6">
        <v>40</v>
      </c>
      <c r="U8" s="12">
        <f t="shared" ref="U8:U9" si="18">T8*4/C8</f>
        <v>0.32719836400817998</v>
      </c>
      <c r="V8" s="6">
        <v>8</v>
      </c>
      <c r="W8" s="12">
        <f t="shared" ref="W8:W9" si="19">V8*6/C8</f>
        <v>9.815950920245399E-2</v>
      </c>
      <c r="X8" s="12">
        <f t="shared" ref="X8:X9" si="20">U8+W8</f>
        <v>0.42535787321063395</v>
      </c>
      <c r="Y8" s="28" t="s">
        <v>38</v>
      </c>
    </row>
    <row r="9" spans="1:25">
      <c r="A9" s="5" t="s">
        <v>21</v>
      </c>
      <c r="B9" s="6">
        <v>2</v>
      </c>
      <c r="C9" s="6">
        <v>563</v>
      </c>
      <c r="D9" s="6">
        <v>14</v>
      </c>
      <c r="E9" s="6">
        <v>602</v>
      </c>
      <c r="F9" s="7">
        <f t="shared" si="14"/>
        <v>40.214285714285715</v>
      </c>
      <c r="G9" s="7">
        <f t="shared" si="15"/>
        <v>43</v>
      </c>
      <c r="H9" s="8">
        <f t="shared" si="16"/>
        <v>5.6112956810631234</v>
      </c>
      <c r="I9" s="9">
        <v>1</v>
      </c>
      <c r="J9" s="9"/>
      <c r="K9" s="10">
        <v>0</v>
      </c>
      <c r="L9" s="10">
        <v>0</v>
      </c>
      <c r="M9" s="10">
        <v>2</v>
      </c>
      <c r="N9" s="10">
        <v>0</v>
      </c>
      <c r="O9" s="6">
        <v>0</v>
      </c>
      <c r="P9" s="6">
        <v>4</v>
      </c>
      <c r="Q9" s="6">
        <v>0</v>
      </c>
      <c r="R9" s="6">
        <v>6</v>
      </c>
      <c r="S9" s="11">
        <f t="shared" si="17"/>
        <v>281.5</v>
      </c>
      <c r="T9" s="6">
        <v>50</v>
      </c>
      <c r="U9" s="12">
        <f t="shared" si="18"/>
        <v>0.35523978685612789</v>
      </c>
      <c r="V9" s="6">
        <v>11</v>
      </c>
      <c r="W9" s="12">
        <f t="shared" si="19"/>
        <v>0.11722912966252221</v>
      </c>
      <c r="X9" s="12">
        <f t="shared" si="20"/>
        <v>0.47246891651865008</v>
      </c>
      <c r="Y9" s="28"/>
    </row>
    <row r="10" spans="1:25">
      <c r="A10" s="5"/>
      <c r="B10" s="6"/>
      <c r="C10" s="6"/>
      <c r="D10" s="6"/>
      <c r="E10" s="6"/>
      <c r="F10" s="7"/>
      <c r="G10" s="7"/>
      <c r="H10" s="8"/>
      <c r="I10" s="9"/>
      <c r="J10" s="9"/>
      <c r="K10" s="10"/>
      <c r="L10" s="10"/>
      <c r="M10" s="10"/>
      <c r="N10" s="10"/>
      <c r="O10" s="6"/>
      <c r="P10" s="6"/>
      <c r="Q10" s="6"/>
      <c r="R10" s="6"/>
      <c r="S10" s="11"/>
      <c r="T10" s="6"/>
      <c r="U10" s="12"/>
      <c r="V10" s="6"/>
      <c r="W10" s="12"/>
      <c r="X10" s="12"/>
      <c r="Y10" s="28"/>
    </row>
    <row r="11" spans="1:25">
      <c r="A11" s="5"/>
      <c r="B11" s="6"/>
      <c r="C11" s="6"/>
      <c r="D11" s="6"/>
      <c r="E11" s="6"/>
      <c r="F11" s="7"/>
      <c r="G11" s="7"/>
      <c r="H11" s="8"/>
      <c r="I11" s="9"/>
      <c r="J11" s="9"/>
      <c r="K11" s="10"/>
      <c r="L11" s="10"/>
      <c r="M11" s="10"/>
      <c r="N11" s="10"/>
      <c r="O11" s="6"/>
      <c r="P11" s="6"/>
      <c r="Q11" s="6"/>
      <c r="R11" s="6"/>
      <c r="S11" s="11"/>
      <c r="T11" s="6"/>
      <c r="U11" s="12"/>
      <c r="V11" s="6"/>
      <c r="W11" s="12"/>
      <c r="X11" s="12"/>
      <c r="Y11" s="28"/>
    </row>
    <row r="12" spans="1:25">
      <c r="A12" s="24" t="s">
        <v>22</v>
      </c>
      <c r="B12" s="6">
        <v>2</v>
      </c>
      <c r="C12" s="6">
        <v>539</v>
      </c>
      <c r="D12" s="6">
        <v>18</v>
      </c>
      <c r="E12" s="6">
        <v>571</v>
      </c>
      <c r="F12" s="7">
        <f t="shared" ref="F12:F24" si="21">C12/D12</f>
        <v>29.944444444444443</v>
      </c>
      <c r="G12" s="7">
        <f t="shared" ref="G12:G24" si="22">E12/D12</f>
        <v>31.722222222222221</v>
      </c>
      <c r="H12" s="8">
        <f t="shared" ref="H12:H24" si="23">C12/(E12/6)</f>
        <v>5.6637478108581432</v>
      </c>
      <c r="I12" s="9"/>
      <c r="J12" s="9">
        <v>1</v>
      </c>
      <c r="K12" s="10">
        <v>0</v>
      </c>
      <c r="L12" s="10">
        <v>0</v>
      </c>
      <c r="M12" s="10">
        <v>2</v>
      </c>
      <c r="N12" s="10">
        <v>0</v>
      </c>
      <c r="O12" s="6">
        <v>1</v>
      </c>
      <c r="P12" s="6">
        <v>2</v>
      </c>
      <c r="Q12" s="6">
        <v>0</v>
      </c>
      <c r="R12" s="6">
        <v>5</v>
      </c>
      <c r="S12" s="11">
        <f t="shared" ref="S12:S18" si="24">C12/B12</f>
        <v>269.5</v>
      </c>
      <c r="T12" s="6">
        <v>57</v>
      </c>
      <c r="U12" s="12">
        <f t="shared" si="4"/>
        <v>0.42300556586270871</v>
      </c>
      <c r="V12" s="6">
        <v>8</v>
      </c>
      <c r="W12" s="12">
        <f t="shared" si="5"/>
        <v>8.9053803339517623E-2</v>
      </c>
      <c r="X12" s="12">
        <f t="shared" si="6"/>
        <v>0.51205936920222639</v>
      </c>
      <c r="Y12" s="28" t="s">
        <v>30</v>
      </c>
    </row>
    <row r="13" spans="1:25">
      <c r="A13" s="28" t="s">
        <v>40</v>
      </c>
      <c r="B13" s="6">
        <v>2</v>
      </c>
      <c r="C13" s="6">
        <v>539</v>
      </c>
      <c r="D13" s="6">
        <v>19</v>
      </c>
      <c r="E13" s="6">
        <v>584</v>
      </c>
      <c r="F13" s="7">
        <f t="shared" si="21"/>
        <v>28.368421052631579</v>
      </c>
      <c r="G13" s="7">
        <f t="shared" si="22"/>
        <v>30.736842105263158</v>
      </c>
      <c r="H13" s="8">
        <f t="shared" si="23"/>
        <v>5.537671232876713</v>
      </c>
      <c r="I13" s="9">
        <v>1</v>
      </c>
      <c r="J13" s="9"/>
      <c r="K13" s="10">
        <v>0</v>
      </c>
      <c r="L13" s="10">
        <v>0</v>
      </c>
      <c r="M13" s="10">
        <v>2</v>
      </c>
      <c r="N13" s="10">
        <v>0</v>
      </c>
      <c r="O13" s="6">
        <v>1</v>
      </c>
      <c r="P13" s="6">
        <v>2</v>
      </c>
      <c r="Q13" s="6">
        <v>1</v>
      </c>
      <c r="R13" s="6">
        <v>3</v>
      </c>
      <c r="S13" s="11">
        <f t="shared" si="24"/>
        <v>269.5</v>
      </c>
      <c r="T13" s="6">
        <v>51</v>
      </c>
      <c r="U13" s="12">
        <f t="shared" si="4"/>
        <v>0.3784786641929499</v>
      </c>
      <c r="V13" s="6">
        <v>9</v>
      </c>
      <c r="W13" s="12">
        <f t="shared" si="5"/>
        <v>0.10018552875695733</v>
      </c>
      <c r="X13" s="12">
        <f t="shared" si="6"/>
        <v>0.47866419294990725</v>
      </c>
      <c r="Y13" s="28" t="s">
        <v>31</v>
      </c>
    </row>
    <row r="14" spans="1:25">
      <c r="A14" s="28" t="s">
        <v>40</v>
      </c>
      <c r="B14" s="6">
        <v>2</v>
      </c>
      <c r="C14" s="6">
        <v>537</v>
      </c>
      <c r="D14" s="6">
        <v>12</v>
      </c>
      <c r="E14" s="6">
        <v>601</v>
      </c>
      <c r="F14" s="7">
        <f t="shared" ref="F14" si="25">C14/D14</f>
        <v>44.75</v>
      </c>
      <c r="G14" s="7">
        <f t="shared" ref="G14" si="26">E14/D14</f>
        <v>50.083333333333336</v>
      </c>
      <c r="H14" s="8">
        <f t="shared" ref="H14" si="27">C14/(E14/6)</f>
        <v>5.3610648918469215</v>
      </c>
      <c r="I14" s="9">
        <v>1</v>
      </c>
      <c r="J14" s="9"/>
      <c r="K14" s="10">
        <v>0</v>
      </c>
      <c r="L14" s="10">
        <v>0</v>
      </c>
      <c r="M14" s="10">
        <v>2</v>
      </c>
      <c r="N14" s="10">
        <v>0</v>
      </c>
      <c r="O14" s="6">
        <v>1</v>
      </c>
      <c r="P14" s="6">
        <v>3</v>
      </c>
      <c r="Q14" s="6">
        <v>1</v>
      </c>
      <c r="R14" s="6">
        <v>2</v>
      </c>
      <c r="S14" s="11">
        <f t="shared" si="24"/>
        <v>268.5</v>
      </c>
      <c r="T14" s="6">
        <v>50</v>
      </c>
      <c r="U14" s="12">
        <f t="shared" ref="U14" si="28">T14*4/C14</f>
        <v>0.37243947858472998</v>
      </c>
      <c r="V14" s="6">
        <v>9</v>
      </c>
      <c r="W14" s="12">
        <f t="shared" ref="W14" si="29">V14*6/C14</f>
        <v>0.1005586592178771</v>
      </c>
      <c r="X14" s="12">
        <f t="shared" ref="X14" si="30">U14+W14</f>
        <v>0.47299813780260708</v>
      </c>
      <c r="Y14" s="28" t="s">
        <v>33</v>
      </c>
    </row>
    <row r="15" spans="1:25">
      <c r="A15" s="5"/>
      <c r="B15" s="6">
        <v>2</v>
      </c>
      <c r="C15" s="6">
        <v>420</v>
      </c>
      <c r="D15" s="6">
        <v>18</v>
      </c>
      <c r="E15" s="6">
        <v>481</v>
      </c>
      <c r="F15" s="7">
        <f t="shared" si="21"/>
        <v>23.333333333333332</v>
      </c>
      <c r="G15" s="7">
        <f t="shared" si="22"/>
        <v>26.722222222222221</v>
      </c>
      <c r="H15" s="8">
        <f t="shared" si="23"/>
        <v>5.2390852390852389</v>
      </c>
      <c r="I15" s="9">
        <v>1</v>
      </c>
      <c r="J15" s="9"/>
      <c r="K15" s="10">
        <v>0</v>
      </c>
      <c r="L15" s="10">
        <v>0</v>
      </c>
      <c r="M15" s="10">
        <v>1</v>
      </c>
      <c r="N15" s="10">
        <v>0</v>
      </c>
      <c r="O15" s="6">
        <v>0</v>
      </c>
      <c r="P15" s="6">
        <v>2</v>
      </c>
      <c r="Q15" s="6">
        <v>1</v>
      </c>
      <c r="R15" s="6">
        <v>0</v>
      </c>
      <c r="S15" s="11">
        <f t="shared" si="24"/>
        <v>210</v>
      </c>
      <c r="T15" s="6">
        <v>41</v>
      </c>
      <c r="U15" s="12">
        <f t="shared" si="4"/>
        <v>0.39047619047619048</v>
      </c>
      <c r="V15" s="6">
        <v>6</v>
      </c>
      <c r="W15" s="12">
        <f t="shared" si="5"/>
        <v>8.5714285714285715E-2</v>
      </c>
      <c r="X15" s="12">
        <f t="shared" si="6"/>
        <v>0.47619047619047616</v>
      </c>
      <c r="Y15" s="28" t="s">
        <v>35</v>
      </c>
    </row>
    <row r="16" spans="1:25">
      <c r="A16" s="5"/>
      <c r="B16" s="6">
        <v>2</v>
      </c>
      <c r="C16" s="6">
        <v>473</v>
      </c>
      <c r="D16" s="6">
        <v>17</v>
      </c>
      <c r="E16" s="6">
        <v>577</v>
      </c>
      <c r="F16" s="7">
        <f t="shared" ref="F16" si="31">C16/D16</f>
        <v>27.823529411764707</v>
      </c>
      <c r="G16" s="7">
        <f t="shared" ref="G16" si="32">E16/D16</f>
        <v>33.941176470588232</v>
      </c>
      <c r="H16" s="8">
        <f t="shared" ref="H16" si="33">C16/(E16/6)</f>
        <v>4.9185441941074517</v>
      </c>
      <c r="I16" s="9"/>
      <c r="J16" s="9">
        <v>1</v>
      </c>
      <c r="K16" s="10">
        <v>0</v>
      </c>
      <c r="L16" s="10">
        <v>0</v>
      </c>
      <c r="M16" s="10">
        <v>0</v>
      </c>
      <c r="N16" s="10">
        <v>2</v>
      </c>
      <c r="O16" s="6">
        <v>1</v>
      </c>
      <c r="P16" s="6">
        <v>2</v>
      </c>
      <c r="Q16" s="6">
        <v>1</v>
      </c>
      <c r="R16" s="6">
        <v>2</v>
      </c>
      <c r="S16" s="11">
        <f t="shared" ref="S16" si="34">C16/B16</f>
        <v>236.5</v>
      </c>
      <c r="T16" s="6">
        <v>48</v>
      </c>
      <c r="U16" s="12">
        <f t="shared" ref="U16" si="35">T16*4/C16</f>
        <v>0.40591966173361521</v>
      </c>
      <c r="V16" s="6">
        <v>8</v>
      </c>
      <c r="W16" s="12">
        <f t="shared" ref="W16" si="36">V16*6/C16</f>
        <v>0.1014799154334038</v>
      </c>
      <c r="X16" s="12">
        <f t="shared" ref="X16" si="37">U16+W16</f>
        <v>0.507399577167019</v>
      </c>
      <c r="Y16" s="28"/>
    </row>
    <row r="17" spans="1:25">
      <c r="A17" s="5"/>
      <c r="B17" s="6"/>
      <c r="C17" s="6"/>
      <c r="D17" s="6"/>
      <c r="E17" s="6"/>
      <c r="F17" s="7"/>
      <c r="G17" s="7"/>
      <c r="H17" s="8"/>
      <c r="I17" s="9"/>
      <c r="J17" s="9"/>
      <c r="K17" s="10"/>
      <c r="L17" s="10"/>
      <c r="M17" s="10"/>
      <c r="N17" s="10"/>
      <c r="O17" s="6"/>
      <c r="P17" s="6"/>
      <c r="Q17" s="6"/>
      <c r="R17" s="6"/>
      <c r="S17" s="11"/>
      <c r="T17" s="6"/>
      <c r="U17" s="12"/>
      <c r="V17" s="6"/>
      <c r="W17" s="12"/>
      <c r="X17" s="12"/>
      <c r="Y17" s="28"/>
    </row>
    <row r="18" spans="1:25">
      <c r="A18" s="5" t="s">
        <v>27</v>
      </c>
      <c r="B18" s="11">
        <v>2</v>
      </c>
      <c r="C18" s="11">
        <v>501</v>
      </c>
      <c r="D18" s="14">
        <v>17</v>
      </c>
      <c r="E18" s="9">
        <v>570</v>
      </c>
      <c r="F18" s="7">
        <f t="shared" si="21"/>
        <v>29.470588235294116</v>
      </c>
      <c r="G18" s="7">
        <f t="shared" si="22"/>
        <v>33.529411764705884</v>
      </c>
      <c r="H18" s="8">
        <f t="shared" si="23"/>
        <v>5.2736842105263158</v>
      </c>
      <c r="I18" s="9">
        <v>1</v>
      </c>
      <c r="J18" s="9"/>
      <c r="K18" s="10">
        <v>0</v>
      </c>
      <c r="L18" s="10">
        <v>0</v>
      </c>
      <c r="M18" s="10">
        <v>1</v>
      </c>
      <c r="N18" s="10">
        <v>1</v>
      </c>
      <c r="O18" s="6">
        <v>0</v>
      </c>
      <c r="P18" s="6">
        <v>3</v>
      </c>
      <c r="Q18" s="6">
        <v>1</v>
      </c>
      <c r="R18" s="6">
        <v>1</v>
      </c>
      <c r="S18" s="11">
        <f t="shared" si="24"/>
        <v>250.5</v>
      </c>
      <c r="T18" s="6">
        <v>40</v>
      </c>
      <c r="U18" s="12">
        <f t="shared" si="4"/>
        <v>0.31936127744510978</v>
      </c>
      <c r="V18" s="6">
        <v>8</v>
      </c>
      <c r="W18" s="12">
        <f t="shared" si="5"/>
        <v>9.580838323353294E-2</v>
      </c>
      <c r="X18" s="12">
        <f t="shared" si="6"/>
        <v>0.41516966067864269</v>
      </c>
      <c r="Y18" s="28" t="s">
        <v>47</v>
      </c>
    </row>
    <row r="19" spans="1:25">
      <c r="A19" s="5"/>
      <c r="B19" s="6"/>
      <c r="C19" s="6"/>
      <c r="D19" s="6"/>
      <c r="E19" s="11"/>
      <c r="F19" s="7" t="e">
        <f t="shared" ref="F19:F22" si="38">C19/D19</f>
        <v>#DIV/0!</v>
      </c>
      <c r="G19" s="7" t="e">
        <f t="shared" ref="G19:G22" si="39">E19/D19</f>
        <v>#DIV/0!</v>
      </c>
      <c r="H19" s="8" t="e">
        <f t="shared" ref="H19:H22" si="40">C19/(E19/6)</f>
        <v>#DIV/0!</v>
      </c>
      <c r="I19" s="9"/>
      <c r="J19" s="9"/>
      <c r="K19" s="10"/>
      <c r="L19" s="10"/>
      <c r="M19" s="10"/>
      <c r="N19" s="10"/>
      <c r="O19" s="6"/>
      <c r="P19" s="6"/>
      <c r="Q19" s="6"/>
      <c r="R19" s="6"/>
      <c r="S19" s="11" t="e">
        <f t="shared" ref="S19:S31" si="41">C19/B19</f>
        <v>#DIV/0!</v>
      </c>
      <c r="T19" s="6"/>
      <c r="U19" s="12" t="e">
        <f>T19*4/C19</f>
        <v>#DIV/0!</v>
      </c>
      <c r="V19" s="6"/>
      <c r="W19" s="12" t="e">
        <f>V19*6/C19</f>
        <v>#DIV/0!</v>
      </c>
      <c r="X19" s="12" t="e">
        <f t="shared" ref="X19:X22" si="42">U19+W19</f>
        <v>#DIV/0!</v>
      </c>
      <c r="Y19" s="28"/>
    </row>
    <row r="20" spans="1:25">
      <c r="A20" s="5" t="s">
        <v>23</v>
      </c>
      <c r="B20" s="6">
        <v>2</v>
      </c>
      <c r="C20" s="6">
        <v>359</v>
      </c>
      <c r="D20" s="6">
        <v>11</v>
      </c>
      <c r="E20" s="6">
        <v>496</v>
      </c>
      <c r="F20" s="7">
        <f t="shared" si="38"/>
        <v>32.636363636363633</v>
      </c>
      <c r="G20" s="7">
        <f t="shared" si="39"/>
        <v>45.090909090909093</v>
      </c>
      <c r="H20" s="8">
        <f t="shared" si="40"/>
        <v>4.342741935483871</v>
      </c>
      <c r="I20" s="9"/>
      <c r="J20" s="9">
        <v>1</v>
      </c>
      <c r="K20" s="10">
        <v>0</v>
      </c>
      <c r="L20" s="10">
        <v>0</v>
      </c>
      <c r="M20" s="10">
        <v>0</v>
      </c>
      <c r="N20" s="10">
        <v>0</v>
      </c>
      <c r="O20" s="6">
        <v>1</v>
      </c>
      <c r="P20" s="6">
        <v>2</v>
      </c>
      <c r="Q20" s="6">
        <v>1</v>
      </c>
      <c r="R20" s="6">
        <v>1</v>
      </c>
      <c r="S20" s="11">
        <f t="shared" si="41"/>
        <v>179.5</v>
      </c>
      <c r="T20" s="6">
        <v>37</v>
      </c>
      <c r="U20" s="12">
        <f t="shared" si="4"/>
        <v>0.41225626740947074</v>
      </c>
      <c r="V20" s="6">
        <v>6</v>
      </c>
      <c r="W20" s="12">
        <f t="shared" si="5"/>
        <v>0.10027855153203342</v>
      </c>
      <c r="X20" s="12">
        <f t="shared" si="42"/>
        <v>0.51253481894150421</v>
      </c>
      <c r="Y20" s="28" t="s">
        <v>46</v>
      </c>
    </row>
    <row r="21" spans="1:25">
      <c r="A21" s="5"/>
      <c r="B21" s="6">
        <v>2</v>
      </c>
      <c r="C21" s="6">
        <v>601</v>
      </c>
      <c r="D21" s="6">
        <v>16</v>
      </c>
      <c r="E21" s="6">
        <v>606</v>
      </c>
      <c r="F21" s="7">
        <f t="shared" ref="F21" si="43">C21/D21</f>
        <v>37.5625</v>
      </c>
      <c r="G21" s="7">
        <f t="shared" ref="G21" si="44">E21/D21</f>
        <v>37.875</v>
      </c>
      <c r="H21" s="8">
        <f t="shared" ref="H21" si="45">C21/(E21/6)</f>
        <v>5.9504950495049505</v>
      </c>
      <c r="I21" s="9">
        <v>1</v>
      </c>
      <c r="J21" s="9"/>
      <c r="K21" s="10">
        <v>0</v>
      </c>
      <c r="L21" s="10">
        <v>1</v>
      </c>
      <c r="M21" s="10">
        <v>1</v>
      </c>
      <c r="N21" s="10">
        <v>0</v>
      </c>
      <c r="O21" s="6">
        <v>2</v>
      </c>
      <c r="P21" s="6">
        <v>1</v>
      </c>
      <c r="Q21" s="6">
        <v>1</v>
      </c>
      <c r="R21" s="6">
        <v>3</v>
      </c>
      <c r="S21" s="11">
        <f t="shared" ref="S21" si="46">C21/B21</f>
        <v>300.5</v>
      </c>
      <c r="T21" s="6">
        <v>45</v>
      </c>
      <c r="U21" s="12">
        <f t="shared" ref="U21" si="47">T21*4/C21</f>
        <v>0.29950083194675542</v>
      </c>
      <c r="V21" s="6">
        <v>22</v>
      </c>
      <c r="W21" s="12">
        <f t="shared" ref="W21" si="48">V21*6/C21</f>
        <v>0.21963394342762063</v>
      </c>
      <c r="X21" s="12">
        <f t="shared" ref="X21" si="49">U21+W21</f>
        <v>0.51913477537437602</v>
      </c>
      <c r="Y21" s="28" t="s">
        <v>34</v>
      </c>
    </row>
    <row r="22" spans="1:25">
      <c r="A22" s="31"/>
      <c r="B22" s="6">
        <v>2</v>
      </c>
      <c r="C22" s="6">
        <v>505</v>
      </c>
      <c r="D22" s="6">
        <v>14</v>
      </c>
      <c r="E22" s="6">
        <v>594</v>
      </c>
      <c r="F22" s="7">
        <f t="shared" si="38"/>
        <v>36.071428571428569</v>
      </c>
      <c r="G22" s="7">
        <f t="shared" si="39"/>
        <v>42.428571428571431</v>
      </c>
      <c r="H22" s="8">
        <f t="shared" si="40"/>
        <v>5.1010101010101012</v>
      </c>
      <c r="I22" s="9"/>
      <c r="J22" s="9">
        <v>1</v>
      </c>
      <c r="K22" s="10">
        <v>0</v>
      </c>
      <c r="L22" s="10">
        <v>0</v>
      </c>
      <c r="M22" s="10">
        <v>2</v>
      </c>
      <c r="N22" s="10">
        <v>0</v>
      </c>
      <c r="O22" s="6">
        <v>0</v>
      </c>
      <c r="P22" s="6">
        <v>4</v>
      </c>
      <c r="Q22" s="6">
        <v>1</v>
      </c>
      <c r="R22" s="6">
        <v>3</v>
      </c>
      <c r="S22" s="11">
        <f t="shared" si="41"/>
        <v>252.5</v>
      </c>
      <c r="T22" s="6">
        <v>49</v>
      </c>
      <c r="U22" s="12">
        <f t="shared" si="4"/>
        <v>0.38811881188118813</v>
      </c>
      <c r="V22" s="6">
        <v>7</v>
      </c>
      <c r="W22" s="12">
        <f t="shared" si="5"/>
        <v>8.3168316831683173E-2</v>
      </c>
      <c r="X22" s="12">
        <f t="shared" si="42"/>
        <v>0.47128712871287132</v>
      </c>
      <c r="Y22" s="28" t="s">
        <v>35</v>
      </c>
    </row>
    <row r="23" spans="1:25">
      <c r="A23" s="13"/>
      <c r="B23" s="6"/>
      <c r="C23" s="6"/>
      <c r="D23" s="6"/>
      <c r="E23" s="6"/>
      <c r="F23" s="7"/>
      <c r="G23" s="7"/>
      <c r="H23" s="8"/>
      <c r="I23" s="9"/>
      <c r="J23" s="9"/>
      <c r="K23" s="10"/>
      <c r="L23" s="10"/>
      <c r="M23" s="10"/>
      <c r="N23" s="10"/>
      <c r="O23" s="6"/>
      <c r="P23" s="6"/>
      <c r="Q23" s="6"/>
      <c r="R23" s="6"/>
      <c r="S23" s="11"/>
      <c r="T23" s="6"/>
      <c r="U23" s="12"/>
      <c r="V23" s="6"/>
      <c r="W23" s="12"/>
      <c r="X23" s="12"/>
      <c r="Y23" s="28"/>
    </row>
    <row r="24" spans="1:25">
      <c r="A24" s="5" t="s">
        <v>49</v>
      </c>
      <c r="B24" s="6">
        <v>2</v>
      </c>
      <c r="C24" s="6">
        <v>402</v>
      </c>
      <c r="D24" s="6">
        <v>17</v>
      </c>
      <c r="E24" s="6">
        <v>382</v>
      </c>
      <c r="F24" s="7">
        <f t="shared" si="21"/>
        <v>23.647058823529413</v>
      </c>
      <c r="G24" s="7">
        <f t="shared" si="22"/>
        <v>22.470588235294116</v>
      </c>
      <c r="H24" s="8">
        <f t="shared" si="23"/>
        <v>6.3141361256544508</v>
      </c>
      <c r="I24" s="9">
        <v>1</v>
      </c>
      <c r="J24" s="9"/>
      <c r="K24" s="10">
        <v>0</v>
      </c>
      <c r="L24" s="10">
        <v>0</v>
      </c>
      <c r="M24" s="10">
        <v>0</v>
      </c>
      <c r="N24" s="10">
        <v>1</v>
      </c>
      <c r="O24" s="6">
        <v>0</v>
      </c>
      <c r="P24" s="6">
        <v>2</v>
      </c>
      <c r="Q24" s="6">
        <v>0</v>
      </c>
      <c r="R24" s="6">
        <v>3</v>
      </c>
      <c r="S24" s="11">
        <f t="shared" si="41"/>
        <v>201</v>
      </c>
      <c r="T24" s="6">
        <v>33</v>
      </c>
      <c r="U24" s="12">
        <f>T24*4/C24</f>
        <v>0.32835820895522388</v>
      </c>
      <c r="V24" s="6">
        <v>9</v>
      </c>
      <c r="W24" s="12">
        <f>V24*6/C24</f>
        <v>0.13432835820895522</v>
      </c>
      <c r="X24" s="12">
        <f t="shared" si="6"/>
        <v>0.46268656716417911</v>
      </c>
      <c r="Y24" s="28" t="s">
        <v>43</v>
      </c>
    </row>
    <row r="25" spans="1:25">
      <c r="A25" s="26"/>
      <c r="B25" s="6">
        <v>2</v>
      </c>
      <c r="C25" s="6">
        <v>556</v>
      </c>
      <c r="D25" s="6">
        <v>18</v>
      </c>
      <c r="E25" s="6">
        <v>586</v>
      </c>
      <c r="F25" s="7">
        <f>C25/D25</f>
        <v>30.888888888888889</v>
      </c>
      <c r="G25" s="7">
        <f>E25/D25</f>
        <v>32.555555555555557</v>
      </c>
      <c r="H25" s="8">
        <f>C25/(E25/6)</f>
        <v>5.6928327645051189</v>
      </c>
      <c r="I25" s="9">
        <v>1</v>
      </c>
      <c r="J25" s="9"/>
      <c r="K25" s="10">
        <v>0</v>
      </c>
      <c r="L25" s="10">
        <v>1</v>
      </c>
      <c r="M25" s="10">
        <v>0</v>
      </c>
      <c r="N25" s="10">
        <v>1</v>
      </c>
      <c r="O25" s="6">
        <v>1</v>
      </c>
      <c r="P25" s="6">
        <v>2</v>
      </c>
      <c r="Q25" s="6">
        <v>1</v>
      </c>
      <c r="R25" s="6">
        <v>3</v>
      </c>
      <c r="S25" s="11">
        <f t="shared" si="41"/>
        <v>278</v>
      </c>
      <c r="T25" s="6">
        <v>49</v>
      </c>
      <c r="U25" s="12">
        <f>T25*4/C25</f>
        <v>0.35251798561151076</v>
      </c>
      <c r="V25" s="6">
        <v>10</v>
      </c>
      <c r="W25" s="12">
        <f>V25*6/C25</f>
        <v>0.1079136690647482</v>
      </c>
      <c r="X25" s="12">
        <f>U25+W25</f>
        <v>0.46043165467625896</v>
      </c>
      <c r="Y25" s="28" t="s">
        <v>34</v>
      </c>
    </row>
    <row r="26" spans="1:25">
      <c r="A26" s="5"/>
      <c r="B26" s="6">
        <v>2</v>
      </c>
      <c r="C26" s="6">
        <v>429</v>
      </c>
      <c r="D26" s="6">
        <v>20</v>
      </c>
      <c r="E26" s="6">
        <v>579</v>
      </c>
      <c r="F26" s="7">
        <f t="shared" ref="F26:F29" si="50">C26/D26</f>
        <v>21.45</v>
      </c>
      <c r="G26" s="7">
        <f t="shared" ref="G26:G29" si="51">E26/D26</f>
        <v>28.95</v>
      </c>
      <c r="H26" s="8">
        <f t="shared" ref="H26:H29" si="52">C26/(E26/6)</f>
        <v>4.4455958549222796</v>
      </c>
      <c r="I26" s="9">
        <v>1</v>
      </c>
      <c r="J26" s="9"/>
      <c r="K26" s="10">
        <v>0</v>
      </c>
      <c r="L26" s="10">
        <v>0</v>
      </c>
      <c r="M26" s="10">
        <v>0</v>
      </c>
      <c r="N26" s="10">
        <v>2</v>
      </c>
      <c r="O26" s="6">
        <v>1</v>
      </c>
      <c r="P26" s="6">
        <v>1</v>
      </c>
      <c r="Q26" s="6">
        <v>0</v>
      </c>
      <c r="R26" s="6">
        <v>2</v>
      </c>
      <c r="S26" s="11">
        <f t="shared" si="41"/>
        <v>214.5</v>
      </c>
      <c r="T26" s="6">
        <v>29</v>
      </c>
      <c r="U26" s="12">
        <f t="shared" ref="U26:U31" si="53">T26*4/C26</f>
        <v>0.2703962703962704</v>
      </c>
      <c r="V26" s="6">
        <v>13</v>
      </c>
      <c r="W26" s="12">
        <f t="shared" ref="W26:W31" si="54">V26*6/C26</f>
        <v>0.18181818181818182</v>
      </c>
      <c r="X26" s="12">
        <f t="shared" ref="X26:X29" si="55">U26+W26</f>
        <v>0.45221445221445222</v>
      </c>
      <c r="Y26" s="28" t="s">
        <v>35</v>
      </c>
    </row>
    <row r="27" spans="1:25">
      <c r="A27" s="5"/>
      <c r="B27" s="6">
        <v>2</v>
      </c>
      <c r="C27" s="6">
        <v>469</v>
      </c>
      <c r="D27" s="6">
        <v>15</v>
      </c>
      <c r="E27" s="6">
        <v>593</v>
      </c>
      <c r="F27" s="7">
        <f t="shared" si="50"/>
        <v>31.266666666666666</v>
      </c>
      <c r="G27" s="7">
        <f t="shared" si="51"/>
        <v>39.533333333333331</v>
      </c>
      <c r="H27" s="8">
        <f t="shared" si="52"/>
        <v>4.7453625632377738</v>
      </c>
      <c r="I27" s="9"/>
      <c r="J27" s="9">
        <v>1</v>
      </c>
      <c r="K27" s="10">
        <v>0</v>
      </c>
      <c r="L27" s="10">
        <v>0</v>
      </c>
      <c r="M27" s="10">
        <v>0</v>
      </c>
      <c r="N27" s="10">
        <v>2</v>
      </c>
      <c r="O27" s="6">
        <v>0</v>
      </c>
      <c r="P27" s="6">
        <v>3</v>
      </c>
      <c r="Q27" s="6">
        <v>2</v>
      </c>
      <c r="R27" s="6">
        <v>0</v>
      </c>
      <c r="S27" s="11">
        <f t="shared" si="41"/>
        <v>234.5</v>
      </c>
      <c r="T27" s="6">
        <v>50</v>
      </c>
      <c r="U27" s="12">
        <f t="shared" si="53"/>
        <v>0.42643923240938164</v>
      </c>
      <c r="V27" s="6">
        <v>1</v>
      </c>
      <c r="W27" s="12">
        <f t="shared" si="54"/>
        <v>1.279317697228145E-2</v>
      </c>
      <c r="X27" s="12">
        <f t="shared" si="55"/>
        <v>0.43923240938166308</v>
      </c>
      <c r="Y27" s="28"/>
    </row>
    <row r="28" spans="1:25">
      <c r="A28" s="5"/>
      <c r="B28" s="6"/>
      <c r="C28" s="6"/>
      <c r="D28" s="6"/>
      <c r="E28" s="6"/>
      <c r="F28" s="7"/>
      <c r="G28" s="7"/>
      <c r="H28" s="8"/>
      <c r="I28" s="9"/>
      <c r="J28" s="9"/>
      <c r="K28" s="10"/>
      <c r="L28" s="10"/>
      <c r="M28" s="10"/>
      <c r="N28" s="10"/>
      <c r="O28" s="6"/>
      <c r="P28" s="6"/>
      <c r="Q28" s="6"/>
      <c r="R28" s="6"/>
      <c r="S28" s="11"/>
      <c r="T28" s="6"/>
      <c r="U28" s="12"/>
      <c r="V28" s="6"/>
      <c r="W28" s="12"/>
      <c r="X28" s="12"/>
      <c r="Y28" s="28"/>
    </row>
    <row r="29" spans="1:25">
      <c r="A29" s="5" t="s">
        <v>36</v>
      </c>
      <c r="B29" s="6">
        <v>2</v>
      </c>
      <c r="C29" s="6">
        <v>474</v>
      </c>
      <c r="D29" s="6">
        <v>18</v>
      </c>
      <c r="E29" s="6">
        <v>562</v>
      </c>
      <c r="F29" s="7">
        <f t="shared" si="50"/>
        <v>26.333333333333332</v>
      </c>
      <c r="G29" s="7">
        <f t="shared" si="51"/>
        <v>31.222222222222221</v>
      </c>
      <c r="H29" s="8">
        <f t="shared" si="52"/>
        <v>5.0604982206405689</v>
      </c>
      <c r="I29" s="9">
        <v>1</v>
      </c>
      <c r="J29" s="9"/>
      <c r="K29" s="10">
        <v>0</v>
      </c>
      <c r="L29" s="10">
        <v>0</v>
      </c>
      <c r="M29" s="10">
        <v>1</v>
      </c>
      <c r="N29" s="10">
        <v>1</v>
      </c>
      <c r="O29" s="6">
        <v>1</v>
      </c>
      <c r="P29" s="6">
        <v>3</v>
      </c>
      <c r="Q29" s="6">
        <v>2</v>
      </c>
      <c r="R29" s="6">
        <v>1</v>
      </c>
      <c r="S29" s="11">
        <f t="shared" si="41"/>
        <v>237</v>
      </c>
      <c r="T29" s="6">
        <v>45</v>
      </c>
      <c r="U29" s="12">
        <f t="shared" si="53"/>
        <v>0.379746835443038</v>
      </c>
      <c r="V29" s="6">
        <v>3</v>
      </c>
      <c r="W29" s="12">
        <f t="shared" si="54"/>
        <v>3.7974683544303799E-2</v>
      </c>
      <c r="X29" s="12">
        <f t="shared" si="55"/>
        <v>0.41772151898734178</v>
      </c>
      <c r="Y29" s="28" t="s">
        <v>42</v>
      </c>
    </row>
    <row r="30" spans="1:25">
      <c r="A30" s="5" t="s">
        <v>36</v>
      </c>
      <c r="B30" s="6">
        <v>2</v>
      </c>
      <c r="C30" s="6">
        <v>501</v>
      </c>
      <c r="D30" s="6">
        <v>16</v>
      </c>
      <c r="E30" s="6">
        <v>595</v>
      </c>
      <c r="F30" s="7">
        <f>C30/D30</f>
        <v>31.3125</v>
      </c>
      <c r="G30" s="7">
        <f>E30/D30</f>
        <v>37.1875</v>
      </c>
      <c r="H30" s="8">
        <f>C30/(E30/6)</f>
        <v>5.0521008403361343</v>
      </c>
      <c r="I30" s="9"/>
      <c r="J30" s="9">
        <v>1</v>
      </c>
      <c r="K30" s="10">
        <v>0</v>
      </c>
      <c r="L30" s="10">
        <v>0</v>
      </c>
      <c r="M30" s="10">
        <v>2</v>
      </c>
      <c r="N30" s="10">
        <v>0</v>
      </c>
      <c r="O30" s="6">
        <v>0</v>
      </c>
      <c r="P30" s="6">
        <v>1</v>
      </c>
      <c r="Q30" s="6">
        <v>0</v>
      </c>
      <c r="R30" s="6">
        <v>3</v>
      </c>
      <c r="S30" s="11">
        <f>C30/B30</f>
        <v>250.5</v>
      </c>
      <c r="T30" s="6">
        <v>53</v>
      </c>
      <c r="U30" s="12">
        <f>T30*4/C30</f>
        <v>0.42315369261477048</v>
      </c>
      <c r="V30" s="6">
        <v>4</v>
      </c>
      <c r="W30" s="12">
        <f>V30*6/C30</f>
        <v>4.790419161676647E-2</v>
      </c>
      <c r="X30" s="12">
        <f>U30+W30</f>
        <v>0.47105788423153694</v>
      </c>
      <c r="Y30" s="28" t="s">
        <v>42</v>
      </c>
    </row>
    <row r="31" spans="1:25">
      <c r="A31" s="5" t="s">
        <v>36</v>
      </c>
      <c r="B31" s="39">
        <v>2</v>
      </c>
      <c r="C31" s="39">
        <v>583</v>
      </c>
      <c r="D31" s="39">
        <v>9</v>
      </c>
      <c r="E31" s="32">
        <v>588</v>
      </c>
      <c r="F31" s="40">
        <f>C38/D38</f>
        <v>25.5625</v>
      </c>
      <c r="G31" s="40">
        <f>E38/D38</f>
        <v>30.3125</v>
      </c>
      <c r="H31" s="41">
        <f>C38/(E38/6)</f>
        <v>5.0597938144329904</v>
      </c>
      <c r="I31" s="42"/>
      <c r="J31" s="42">
        <v>1</v>
      </c>
      <c r="K31" s="43">
        <v>0</v>
      </c>
      <c r="L31" s="43">
        <v>0</v>
      </c>
      <c r="M31" s="43">
        <v>2</v>
      </c>
      <c r="N31" s="43">
        <v>0</v>
      </c>
      <c r="O31" s="39">
        <v>1</v>
      </c>
      <c r="P31" s="39">
        <v>5</v>
      </c>
      <c r="Q31" s="39">
        <v>2</v>
      </c>
      <c r="R31" s="39">
        <v>2</v>
      </c>
      <c r="S31" s="44">
        <f t="shared" si="41"/>
        <v>291.5</v>
      </c>
      <c r="T31" s="39">
        <v>56</v>
      </c>
      <c r="U31" s="45">
        <f t="shared" si="53"/>
        <v>0.38421955403087477</v>
      </c>
      <c r="V31" s="39">
        <v>12</v>
      </c>
      <c r="W31" s="45">
        <f t="shared" si="54"/>
        <v>0.1234991423670669</v>
      </c>
      <c r="X31" s="45">
        <f>U31+W31</f>
        <v>0.50771869639794165</v>
      </c>
      <c r="Y31" s="25" t="s">
        <v>38</v>
      </c>
    </row>
    <row r="32" spans="1:25">
      <c r="A32" s="5"/>
      <c r="B32" s="6">
        <v>2</v>
      </c>
      <c r="C32" s="6">
        <v>521</v>
      </c>
      <c r="D32" s="6">
        <v>13</v>
      </c>
      <c r="E32" s="6">
        <v>516</v>
      </c>
      <c r="F32" s="7"/>
      <c r="G32" s="7"/>
      <c r="H32" s="8"/>
      <c r="I32" s="9"/>
      <c r="J32" s="9">
        <v>1</v>
      </c>
      <c r="K32" s="10">
        <v>0</v>
      </c>
      <c r="L32" s="10">
        <v>0</v>
      </c>
      <c r="M32" s="10">
        <v>1</v>
      </c>
      <c r="N32" s="10">
        <v>1</v>
      </c>
      <c r="O32" s="6">
        <v>1</v>
      </c>
      <c r="P32" s="6">
        <v>2</v>
      </c>
      <c r="Q32" s="6">
        <v>1</v>
      </c>
      <c r="R32" s="6">
        <v>3</v>
      </c>
      <c r="S32" s="11"/>
      <c r="T32" s="6">
        <v>51</v>
      </c>
      <c r="U32" s="12"/>
      <c r="V32" s="6">
        <v>16</v>
      </c>
      <c r="W32" s="12"/>
      <c r="X32" s="12"/>
      <c r="Y32" s="27"/>
    </row>
    <row r="33" spans="1:25">
      <c r="A33" s="5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</row>
    <row r="34" spans="1:25">
      <c r="A34" s="5" t="s">
        <v>39</v>
      </c>
      <c r="B34" s="6">
        <v>2</v>
      </c>
      <c r="C34" s="6">
        <v>455</v>
      </c>
      <c r="D34" s="6">
        <v>16</v>
      </c>
      <c r="E34" s="6">
        <v>557</v>
      </c>
      <c r="F34" s="7"/>
      <c r="G34" s="7"/>
      <c r="H34" s="8"/>
      <c r="I34" s="9"/>
      <c r="J34" s="9">
        <v>1</v>
      </c>
      <c r="K34" s="10">
        <v>0</v>
      </c>
      <c r="L34" s="10">
        <v>0</v>
      </c>
      <c r="M34" s="10">
        <v>0</v>
      </c>
      <c r="N34" s="10">
        <v>2</v>
      </c>
      <c r="O34" s="6">
        <v>1</v>
      </c>
      <c r="P34" s="6">
        <v>3</v>
      </c>
      <c r="Q34" s="6">
        <v>0</v>
      </c>
      <c r="R34" s="6">
        <v>3</v>
      </c>
      <c r="S34" s="11"/>
      <c r="T34" s="6">
        <v>56</v>
      </c>
      <c r="U34" s="12"/>
      <c r="V34" s="6">
        <v>3</v>
      </c>
      <c r="W34" s="12"/>
      <c r="X34" s="12"/>
      <c r="Y34" s="28" t="s">
        <v>41</v>
      </c>
    </row>
    <row r="35" spans="1:25">
      <c r="A35" s="5" t="s">
        <v>48</v>
      </c>
      <c r="B35" s="6">
        <v>2</v>
      </c>
      <c r="C35" s="6">
        <v>467</v>
      </c>
      <c r="D35" s="6">
        <v>14</v>
      </c>
      <c r="E35" s="6">
        <v>537</v>
      </c>
      <c r="F35" s="7"/>
      <c r="G35" s="7"/>
      <c r="H35" s="8"/>
      <c r="I35" s="9">
        <v>1</v>
      </c>
      <c r="J35" s="9"/>
      <c r="K35" s="10">
        <v>0</v>
      </c>
      <c r="L35" s="10">
        <v>0</v>
      </c>
      <c r="M35" s="10">
        <v>1</v>
      </c>
      <c r="N35" s="10"/>
      <c r="O35" s="6">
        <v>0</v>
      </c>
      <c r="P35" s="6">
        <v>4</v>
      </c>
      <c r="Q35" s="6">
        <v>2</v>
      </c>
      <c r="R35" s="6">
        <v>1</v>
      </c>
      <c r="S35" s="11"/>
      <c r="T35" s="6">
        <v>47</v>
      </c>
      <c r="U35" s="12"/>
      <c r="V35" s="6">
        <v>4</v>
      </c>
      <c r="W35" s="12"/>
      <c r="X35" s="12"/>
      <c r="Y35" s="28"/>
    </row>
    <row r="36" spans="1:25">
      <c r="A36" s="5"/>
      <c r="B36" s="6"/>
      <c r="C36" s="6"/>
      <c r="D36" s="6"/>
      <c r="E36" s="6"/>
      <c r="F36" s="7"/>
      <c r="G36" s="7"/>
      <c r="H36" s="8"/>
      <c r="I36" s="9"/>
      <c r="J36" s="9"/>
      <c r="K36" s="10"/>
      <c r="L36" s="10"/>
      <c r="M36" s="10"/>
      <c r="N36" s="10"/>
      <c r="O36" s="6"/>
      <c r="P36" s="6"/>
      <c r="Q36" s="6"/>
      <c r="R36" s="6"/>
      <c r="S36" s="11"/>
      <c r="T36" s="6"/>
      <c r="U36" s="12"/>
      <c r="V36" s="6"/>
      <c r="W36" s="12"/>
      <c r="X36" s="12"/>
      <c r="Y36" s="28"/>
    </row>
    <row r="37" spans="1:25">
      <c r="A37" s="5" t="s">
        <v>24</v>
      </c>
      <c r="B37" s="6">
        <v>2</v>
      </c>
      <c r="C37" s="6">
        <v>574</v>
      </c>
      <c r="D37" s="6">
        <v>13</v>
      </c>
      <c r="E37" s="6">
        <v>575</v>
      </c>
      <c r="F37" s="7">
        <f>C37/D37</f>
        <v>44.153846153846153</v>
      </c>
      <c r="G37" s="7">
        <f>E37/D37</f>
        <v>44.230769230769234</v>
      </c>
      <c r="H37" s="8">
        <f>C37/(E37/6)</f>
        <v>5.9895652173913048</v>
      </c>
      <c r="I37" s="9"/>
      <c r="J37" s="9">
        <v>1</v>
      </c>
      <c r="K37" s="10">
        <v>0</v>
      </c>
      <c r="L37" s="10">
        <v>0</v>
      </c>
      <c r="M37" s="10">
        <v>2</v>
      </c>
      <c r="N37" s="10">
        <v>0</v>
      </c>
      <c r="O37" s="6">
        <v>1</v>
      </c>
      <c r="P37" s="6">
        <v>4</v>
      </c>
      <c r="Q37" s="6">
        <v>3</v>
      </c>
      <c r="R37" s="6">
        <v>1</v>
      </c>
      <c r="S37" s="11">
        <f t="shared" ref="S37:S43" si="56">C37/B37</f>
        <v>287</v>
      </c>
      <c r="T37" s="6">
        <v>68</v>
      </c>
      <c r="U37" s="12">
        <v>0.06</v>
      </c>
      <c r="V37" s="6">
        <v>8</v>
      </c>
      <c r="W37" s="12">
        <f t="shared" ref="W37:W43" si="57">V37*6/C37</f>
        <v>8.3623693379790948E-2</v>
      </c>
      <c r="X37" s="12">
        <f>U37+W37</f>
        <v>0.14362369337979095</v>
      </c>
      <c r="Y37" s="28" t="s">
        <v>30</v>
      </c>
    </row>
    <row r="38" spans="1:25">
      <c r="A38" s="5"/>
      <c r="B38" s="33">
        <v>2</v>
      </c>
      <c r="C38" s="33">
        <v>409</v>
      </c>
      <c r="D38" s="33">
        <v>16</v>
      </c>
      <c r="E38" s="33">
        <v>485</v>
      </c>
      <c r="F38" s="8">
        <f t="shared" ref="F38:F40" si="58">C38/D38</f>
        <v>25.5625</v>
      </c>
      <c r="G38" s="8">
        <f t="shared" ref="G38:G40" si="59">E38/D38</f>
        <v>30.3125</v>
      </c>
      <c r="H38" s="8">
        <f t="shared" ref="H38:H40" si="60">C38/(E38/6)</f>
        <v>5.0597938144329904</v>
      </c>
      <c r="I38" s="9">
        <v>1</v>
      </c>
      <c r="J38" s="9"/>
      <c r="K38" s="9">
        <v>0</v>
      </c>
      <c r="L38" s="9">
        <v>1</v>
      </c>
      <c r="M38" s="9">
        <v>0</v>
      </c>
      <c r="N38" s="9">
        <v>0</v>
      </c>
      <c r="O38" s="33">
        <v>1</v>
      </c>
      <c r="P38" s="33">
        <v>2</v>
      </c>
      <c r="Q38" s="33">
        <v>1</v>
      </c>
      <c r="R38" s="33">
        <v>1</v>
      </c>
      <c r="S38" s="14">
        <f t="shared" si="56"/>
        <v>204.5</v>
      </c>
      <c r="T38" s="33">
        <v>34</v>
      </c>
      <c r="U38" s="34">
        <f t="shared" ref="U38:U40" si="61">T38*4/C38</f>
        <v>0.33251833740831294</v>
      </c>
      <c r="V38" s="33">
        <v>7</v>
      </c>
      <c r="W38" s="34">
        <f t="shared" si="57"/>
        <v>0.10268948655256724</v>
      </c>
      <c r="X38" s="34">
        <f t="shared" ref="X38:X40" si="62">U38+W38</f>
        <v>0.4352078239608802</v>
      </c>
      <c r="Y38" s="28" t="s">
        <v>32</v>
      </c>
    </row>
    <row r="39" spans="1:25">
      <c r="A39" s="5"/>
      <c r="B39" s="6">
        <v>2</v>
      </c>
      <c r="C39" s="6">
        <v>499</v>
      </c>
      <c r="D39" s="6">
        <v>20</v>
      </c>
      <c r="E39" s="6">
        <v>587</v>
      </c>
      <c r="F39" s="7">
        <f t="shared" si="58"/>
        <v>24.95</v>
      </c>
      <c r="G39" s="7">
        <f t="shared" si="59"/>
        <v>29.35</v>
      </c>
      <c r="H39" s="8">
        <f t="shared" si="60"/>
        <v>5.1005110732538332</v>
      </c>
      <c r="I39" s="9">
        <v>1</v>
      </c>
      <c r="J39" s="9"/>
      <c r="K39" s="10">
        <v>0</v>
      </c>
      <c r="L39" s="10">
        <v>0</v>
      </c>
      <c r="M39" s="10">
        <v>1</v>
      </c>
      <c r="N39" s="10">
        <v>1</v>
      </c>
      <c r="O39" s="6">
        <v>0</v>
      </c>
      <c r="P39" s="6">
        <v>3</v>
      </c>
      <c r="Q39" s="6">
        <v>0</v>
      </c>
      <c r="R39" s="6">
        <v>2</v>
      </c>
      <c r="S39" s="11">
        <f t="shared" si="56"/>
        <v>249.5</v>
      </c>
      <c r="T39" s="6">
        <v>44</v>
      </c>
      <c r="U39" s="12">
        <f t="shared" si="61"/>
        <v>0.35270541082164331</v>
      </c>
      <c r="V39" s="6">
        <v>9</v>
      </c>
      <c r="W39" s="12">
        <f t="shared" si="57"/>
        <v>0.10821643286573146</v>
      </c>
      <c r="X39" s="12">
        <f t="shared" si="62"/>
        <v>0.46092184368737477</v>
      </c>
      <c r="Y39" s="28" t="s">
        <v>33</v>
      </c>
    </row>
    <row r="40" spans="1:25">
      <c r="A40" s="5"/>
      <c r="B40" s="6">
        <v>2</v>
      </c>
      <c r="C40" s="6">
        <v>436</v>
      </c>
      <c r="D40" s="6">
        <v>20</v>
      </c>
      <c r="E40" s="6">
        <v>552</v>
      </c>
      <c r="F40" s="7">
        <f t="shared" si="58"/>
        <v>21.8</v>
      </c>
      <c r="G40" s="7">
        <f t="shared" si="59"/>
        <v>27.6</v>
      </c>
      <c r="H40" s="8">
        <f t="shared" si="60"/>
        <v>4.7391304347826084</v>
      </c>
      <c r="I40" s="9">
        <v>1</v>
      </c>
      <c r="J40" s="9"/>
      <c r="K40" s="10">
        <v>0</v>
      </c>
      <c r="L40" s="10">
        <v>0</v>
      </c>
      <c r="M40" s="10">
        <v>1</v>
      </c>
      <c r="N40" s="10">
        <v>0</v>
      </c>
      <c r="O40" s="6">
        <v>0</v>
      </c>
      <c r="P40" s="6">
        <v>3</v>
      </c>
      <c r="Q40" s="6">
        <v>0</v>
      </c>
      <c r="R40" s="6">
        <v>1</v>
      </c>
      <c r="S40" s="11">
        <f t="shared" si="56"/>
        <v>218</v>
      </c>
      <c r="T40" s="6">
        <v>42</v>
      </c>
      <c r="U40" s="12">
        <f t="shared" si="61"/>
        <v>0.38532110091743121</v>
      </c>
      <c r="V40" s="6">
        <v>7</v>
      </c>
      <c r="W40" s="12">
        <f t="shared" si="57"/>
        <v>9.6330275229357804E-2</v>
      </c>
      <c r="X40" s="12">
        <f t="shared" si="62"/>
        <v>0.48165137614678899</v>
      </c>
      <c r="Y40" s="28" t="s">
        <v>34</v>
      </c>
    </row>
    <row r="41" spans="1:25">
      <c r="A41" s="5"/>
      <c r="B41" s="6"/>
      <c r="C41" s="6"/>
      <c r="D41" s="6"/>
      <c r="E41" s="6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</row>
    <row r="42" spans="1:25">
      <c r="A42" s="5"/>
      <c r="B42" s="6"/>
      <c r="C42" s="6"/>
      <c r="D42" s="6"/>
      <c r="E42" s="6"/>
      <c r="F42" s="7" t="e">
        <f>C42/D42</f>
        <v>#DIV/0!</v>
      </c>
      <c r="G42" s="7" t="e">
        <f>E42/D42</f>
        <v>#DIV/0!</v>
      </c>
      <c r="H42" s="8" t="e">
        <f>C42/(E42/6)</f>
        <v>#DIV/0!</v>
      </c>
      <c r="I42" s="9"/>
      <c r="J42" s="9"/>
      <c r="K42" s="10"/>
      <c r="L42" s="10"/>
      <c r="M42" s="10"/>
      <c r="N42" s="10"/>
      <c r="O42" s="6"/>
      <c r="P42" s="6"/>
      <c r="Q42" s="6"/>
      <c r="R42" s="6"/>
      <c r="S42" s="11" t="e">
        <f t="shared" si="56"/>
        <v>#DIV/0!</v>
      </c>
      <c r="T42" s="6"/>
      <c r="U42" s="12" t="e">
        <f t="shared" ref="U42:U43" si="63">T42*4/C42</f>
        <v>#DIV/0!</v>
      </c>
      <c r="V42" s="6"/>
      <c r="W42" s="12" t="e">
        <f t="shared" si="57"/>
        <v>#DIV/0!</v>
      </c>
      <c r="X42" s="12" t="e">
        <f>U42+W42</f>
        <v>#DIV/0!</v>
      </c>
      <c r="Y42" s="28"/>
    </row>
    <row r="43" spans="1:25">
      <c r="A43" s="36"/>
      <c r="B43" s="16">
        <f>SUM(B3:B42)</f>
        <v>58</v>
      </c>
      <c r="C43" s="16">
        <f>SUM(C3:C42)</f>
        <v>14269</v>
      </c>
      <c r="D43" s="16">
        <f>SUM(D3:D42)</f>
        <v>458</v>
      </c>
      <c r="E43" s="16">
        <f>SUM(E3:E42)</f>
        <v>16237</v>
      </c>
      <c r="F43" s="17">
        <f t="shared" ref="F43" si="64">C43/D43</f>
        <v>31.155021834061134</v>
      </c>
      <c r="G43" s="17">
        <f t="shared" ref="G43" si="65">E43/D43</f>
        <v>35.451965065502186</v>
      </c>
      <c r="H43" s="18">
        <f t="shared" ref="H43" si="66">C43/(E43/6)</f>
        <v>5.2727720638048901</v>
      </c>
      <c r="I43" s="19">
        <f t="shared" ref="I43:R43" si="67">SUM(I2:I42)</f>
        <v>16</v>
      </c>
      <c r="J43" s="19">
        <f t="shared" si="67"/>
        <v>13</v>
      </c>
      <c r="K43" s="20">
        <f t="shared" si="67"/>
        <v>0</v>
      </c>
      <c r="L43" s="20">
        <f t="shared" si="67"/>
        <v>5</v>
      </c>
      <c r="M43" s="20">
        <f t="shared" si="67"/>
        <v>29</v>
      </c>
      <c r="N43" s="20">
        <f t="shared" si="67"/>
        <v>17</v>
      </c>
      <c r="O43" s="16">
        <f t="shared" si="67"/>
        <v>19</v>
      </c>
      <c r="P43" s="16">
        <f t="shared" si="67"/>
        <v>73</v>
      </c>
      <c r="Q43" s="16">
        <f t="shared" si="67"/>
        <v>24</v>
      </c>
      <c r="R43" s="16">
        <f t="shared" si="67"/>
        <v>70</v>
      </c>
      <c r="S43" s="21">
        <f t="shared" si="56"/>
        <v>246.01724137931035</v>
      </c>
      <c r="T43" s="16">
        <f>SUM(T2:T42)</f>
        <v>1332</v>
      </c>
      <c r="U43" s="22">
        <f t="shared" si="63"/>
        <v>0.3733968743429813</v>
      </c>
      <c r="V43" s="16">
        <f>SUM(V3:V42)</f>
        <v>237</v>
      </c>
      <c r="W43" s="22">
        <f t="shared" si="57"/>
        <v>9.9656598219917306E-2</v>
      </c>
      <c r="X43" s="22">
        <f t="shared" ref="X43" si="68">U43+W43</f>
        <v>0.47305347256289859</v>
      </c>
      <c r="Y43" s="28"/>
    </row>
    <row r="44" spans="1:25">
      <c r="A44" s="35" t="s">
        <v>25</v>
      </c>
      <c r="B44" s="37" t="s">
        <v>0</v>
      </c>
      <c r="C44" s="37" t="s">
        <v>1</v>
      </c>
      <c r="D44" s="37" t="s">
        <v>2</v>
      </c>
      <c r="E44" s="37" t="s">
        <v>3</v>
      </c>
      <c r="F44" s="37" t="s">
        <v>4</v>
      </c>
      <c r="G44" s="37" t="s">
        <v>5</v>
      </c>
      <c r="H44" s="37" t="s">
        <v>6</v>
      </c>
      <c r="I44" s="37" t="s">
        <v>7</v>
      </c>
      <c r="J44" s="37" t="s">
        <v>8</v>
      </c>
      <c r="K44" s="38" t="s">
        <v>9</v>
      </c>
      <c r="L44" s="38" t="s">
        <v>10</v>
      </c>
      <c r="M44" s="38" t="s">
        <v>11</v>
      </c>
      <c r="N44" s="38" t="s">
        <v>29</v>
      </c>
      <c r="O44" s="38" t="s">
        <v>12</v>
      </c>
      <c r="P44" s="37">
        <v>50</v>
      </c>
      <c r="Q44" s="37" t="s">
        <v>13</v>
      </c>
      <c r="R44" s="37" t="s">
        <v>26</v>
      </c>
      <c r="S44" s="37" t="s">
        <v>15</v>
      </c>
      <c r="T44" s="37" t="s">
        <v>16</v>
      </c>
      <c r="U44" s="37" t="s">
        <v>17</v>
      </c>
      <c r="V44" s="37" t="s">
        <v>18</v>
      </c>
      <c r="W44" s="37" t="s">
        <v>17</v>
      </c>
      <c r="X44" s="37" t="s">
        <v>19</v>
      </c>
      <c r="Y44" s="28"/>
    </row>
    <row r="45" spans="1:25">
      <c r="A45" s="30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</row>
    <row r="46" spans="1:25">
      <c r="A46" s="30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</row>
    <row r="47" spans="1:25">
      <c r="A47" s="30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</row>
    <row r="48" spans="1:25">
      <c r="A48" s="30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</row>
    <row r="49" spans="1:25">
      <c r="A49" s="30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</row>
    <row r="50" spans="1:25">
      <c r="A50" s="30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</row>
    <row r="51" spans="1:25">
      <c r="A51" s="30"/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</row>
    <row r="52" spans="1:25"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Adams</dc:creator>
  <cp:lastModifiedBy>Brian Adams</cp:lastModifiedBy>
  <dcterms:created xsi:type="dcterms:W3CDTF">2018-10-29T23:27:04Z</dcterms:created>
  <dcterms:modified xsi:type="dcterms:W3CDTF">2018-12-04T08:10:37Z</dcterms:modified>
</cp:coreProperties>
</file>