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5" i="1"/>
  <c r="K55"/>
  <c r="L55"/>
  <c r="Q71"/>
  <c r="Q70"/>
  <c r="Q69"/>
  <c r="Q68"/>
  <c r="Q67"/>
  <c r="Q66"/>
  <c r="Q65"/>
  <c r="Q64"/>
  <c r="Q63"/>
  <c r="Q62"/>
  <c r="Q61"/>
  <c r="Q60"/>
  <c r="Q59"/>
  <c r="Q72"/>
  <c r="U72"/>
  <c r="V72" s="1"/>
  <c r="S72"/>
  <c r="T72"/>
  <c r="R72"/>
  <c r="M72"/>
  <c r="N72"/>
  <c r="O72"/>
  <c r="P72"/>
  <c r="L72"/>
  <c r="L71"/>
  <c r="L70"/>
  <c r="L69"/>
  <c r="L68"/>
  <c r="L67"/>
  <c r="L66"/>
  <c r="L65"/>
  <c r="L64"/>
  <c r="L63"/>
  <c r="L62"/>
  <c r="L61"/>
  <c r="L60"/>
  <c r="L59"/>
  <c r="B72"/>
  <c r="C72"/>
  <c r="K72" s="1"/>
  <c r="D72"/>
  <c r="E72"/>
  <c r="F72"/>
  <c r="G72"/>
  <c r="H72"/>
  <c r="I72"/>
  <c r="K71"/>
  <c r="K70"/>
  <c r="K69"/>
  <c r="K68"/>
  <c r="K67"/>
  <c r="K66"/>
  <c r="K65"/>
  <c r="K64"/>
  <c r="K63"/>
  <c r="K62"/>
  <c r="K61"/>
  <c r="K60"/>
  <c r="K59"/>
  <c r="J72"/>
  <c r="J71"/>
  <c r="J70"/>
  <c r="J69"/>
  <c r="J68"/>
  <c r="J67"/>
  <c r="J66"/>
  <c r="J65"/>
  <c r="J64"/>
  <c r="J63"/>
  <c r="J62"/>
  <c r="J61"/>
  <c r="J60"/>
  <c r="J59"/>
  <c r="S65"/>
  <c r="U65"/>
  <c r="U64"/>
  <c r="S64"/>
  <c r="S60"/>
  <c r="U60"/>
  <c r="U62"/>
  <c r="S62"/>
  <c r="U61"/>
  <c r="V61" s="1"/>
  <c r="S61"/>
  <c r="U67"/>
  <c r="V67" s="1"/>
  <c r="S67"/>
  <c r="U63"/>
  <c r="S63"/>
  <c r="V63" s="1"/>
  <c r="V64" l="1"/>
  <c r="V62"/>
  <c r="V65"/>
  <c r="V60"/>
  <c r="U66"/>
  <c r="S66"/>
  <c r="U68"/>
  <c r="S68"/>
  <c r="V68" s="1"/>
  <c r="U69"/>
  <c r="S69"/>
  <c r="V71"/>
  <c r="U71"/>
  <c r="S71"/>
  <c r="U70"/>
  <c r="S70"/>
  <c r="U59"/>
  <c r="S59"/>
  <c r="V59" s="1"/>
  <c r="V70" l="1"/>
  <c r="V69"/>
  <c r="V66"/>
  <c r="W21" l="1"/>
  <c r="U21"/>
  <c r="S21"/>
  <c r="H21"/>
  <c r="G21"/>
  <c r="F21"/>
  <c r="X21" l="1"/>
  <c r="W11"/>
  <c r="X11" s="1"/>
  <c r="U11"/>
  <c r="G11"/>
  <c r="H11"/>
  <c r="F11"/>
  <c r="S11"/>
  <c r="D55" l="1"/>
  <c r="E55"/>
  <c r="C55"/>
  <c r="V55"/>
  <c r="I55" l="1"/>
  <c r="W42"/>
  <c r="U42"/>
  <c r="S42"/>
  <c r="H42"/>
  <c r="G42"/>
  <c r="F42"/>
  <c r="W41"/>
  <c r="U41"/>
  <c r="S41"/>
  <c r="H41"/>
  <c r="G41"/>
  <c r="F41"/>
  <c r="H54"/>
  <c r="G54"/>
  <c r="F54"/>
  <c r="H52"/>
  <c r="G52"/>
  <c r="F52"/>
  <c r="H51"/>
  <c r="G51"/>
  <c r="F51"/>
  <c r="H50"/>
  <c r="G50"/>
  <c r="F50"/>
  <c r="H49"/>
  <c r="G49"/>
  <c r="F49"/>
  <c r="H48"/>
  <c r="G48"/>
  <c r="F48"/>
  <c r="H46"/>
  <c r="G46"/>
  <c r="F46"/>
  <c r="H45"/>
  <c r="G45"/>
  <c r="F45"/>
  <c r="H44"/>
  <c r="G44"/>
  <c r="F44"/>
  <c r="H40"/>
  <c r="G40"/>
  <c r="F40"/>
  <c r="H39"/>
  <c r="G39"/>
  <c r="F39"/>
  <c r="H38"/>
  <c r="G38"/>
  <c r="F38"/>
  <c r="H36"/>
  <c r="G36"/>
  <c r="F36"/>
  <c r="H35"/>
  <c r="G35"/>
  <c r="F35"/>
  <c r="H34"/>
  <c r="G34"/>
  <c r="F34"/>
  <c r="H32"/>
  <c r="G32"/>
  <c r="F32"/>
  <c r="H31"/>
  <c r="G31"/>
  <c r="F31"/>
  <c r="H30"/>
  <c r="G30"/>
  <c r="F30"/>
  <c r="H29"/>
  <c r="G29"/>
  <c r="F29"/>
  <c r="H26"/>
  <c r="G26"/>
  <c r="F26"/>
  <c r="H25"/>
  <c r="G25"/>
  <c r="F25"/>
  <c r="H24"/>
  <c r="G24"/>
  <c r="F24"/>
  <c r="H20"/>
  <c r="G20"/>
  <c r="F20"/>
  <c r="H19"/>
  <c r="G19"/>
  <c r="F19"/>
  <c r="H18"/>
  <c r="G18"/>
  <c r="F18"/>
  <c r="H15"/>
  <c r="G15"/>
  <c r="F15"/>
  <c r="H14"/>
  <c r="G14"/>
  <c r="F14"/>
  <c r="H10"/>
  <c r="G10"/>
  <c r="F10"/>
  <c r="H9"/>
  <c r="G9"/>
  <c r="F9"/>
  <c r="H8"/>
  <c r="G8"/>
  <c r="F8"/>
  <c r="H7"/>
  <c r="G7"/>
  <c r="F7"/>
  <c r="H4"/>
  <c r="G4"/>
  <c r="F4"/>
  <c r="H3"/>
  <c r="G3"/>
  <c r="F3"/>
  <c r="W54"/>
  <c r="U54"/>
  <c r="S54"/>
  <c r="W52"/>
  <c r="U52"/>
  <c r="S52"/>
  <c r="W51"/>
  <c r="U51"/>
  <c r="S51"/>
  <c r="W50"/>
  <c r="U50"/>
  <c r="S50"/>
  <c r="W49"/>
  <c r="U49"/>
  <c r="S49"/>
  <c r="W48"/>
  <c r="U48"/>
  <c r="S48"/>
  <c r="W46"/>
  <c r="U46"/>
  <c r="S46"/>
  <c r="W45"/>
  <c r="U45"/>
  <c r="S45"/>
  <c r="W44"/>
  <c r="U44"/>
  <c r="S44"/>
  <c r="W40"/>
  <c r="U40"/>
  <c r="S40"/>
  <c r="W39"/>
  <c r="U39"/>
  <c r="S39"/>
  <c r="W38"/>
  <c r="U38"/>
  <c r="S38"/>
  <c r="W36"/>
  <c r="U36"/>
  <c r="S36"/>
  <c r="W35"/>
  <c r="U35"/>
  <c r="S35"/>
  <c r="W34"/>
  <c r="U34"/>
  <c r="S34"/>
  <c r="W32"/>
  <c r="U32"/>
  <c r="S32"/>
  <c r="W31"/>
  <c r="U31"/>
  <c r="S31"/>
  <c r="W30"/>
  <c r="U30"/>
  <c r="S30"/>
  <c r="W29"/>
  <c r="X29" s="1"/>
  <c r="S29"/>
  <c r="W26"/>
  <c r="U26"/>
  <c r="S26"/>
  <c r="W25"/>
  <c r="U25"/>
  <c r="S25"/>
  <c r="W24"/>
  <c r="U24"/>
  <c r="S24"/>
  <c r="W20"/>
  <c r="U20"/>
  <c r="S20"/>
  <c r="W19"/>
  <c r="U19"/>
  <c r="S19"/>
  <c r="W18"/>
  <c r="U18"/>
  <c r="S18"/>
  <c r="W15"/>
  <c r="U15"/>
  <c r="S15"/>
  <c r="F2"/>
  <c r="G2"/>
  <c r="H2"/>
  <c r="S2"/>
  <c r="U2"/>
  <c r="W2"/>
  <c r="S3"/>
  <c r="U3"/>
  <c r="W3"/>
  <c r="S4"/>
  <c r="U4"/>
  <c r="W4"/>
  <c r="S7"/>
  <c r="U7"/>
  <c r="W7"/>
  <c r="S8"/>
  <c r="U8"/>
  <c r="W8"/>
  <c r="S9"/>
  <c r="U9"/>
  <c r="W9"/>
  <c r="S10"/>
  <c r="U10"/>
  <c r="W10"/>
  <c r="S14"/>
  <c r="U14"/>
  <c r="W14"/>
  <c r="X41" l="1"/>
  <c r="X34"/>
  <c r="X52"/>
  <c r="X25"/>
  <c r="X44"/>
  <c r="X18"/>
  <c r="X39"/>
  <c r="X19"/>
  <c r="X54"/>
  <c r="X30"/>
  <c r="X48"/>
  <c r="X15"/>
  <c r="X36"/>
  <c r="X4"/>
  <c r="X10"/>
  <c r="X3"/>
  <c r="X51"/>
  <c r="X26"/>
  <c r="X20"/>
  <c r="X50"/>
  <c r="X35"/>
  <c r="X42"/>
  <c r="X46"/>
  <c r="X49"/>
  <c r="X8"/>
  <c r="X2"/>
  <c r="X14"/>
  <c r="X45"/>
  <c r="X40"/>
  <c r="X38"/>
  <c r="X32"/>
  <c r="X24"/>
  <c r="X31"/>
  <c r="X9"/>
  <c r="X7"/>
  <c r="T55"/>
  <c r="B55"/>
  <c r="R55" l="1"/>
  <c r="Q55"/>
  <c r="P55"/>
  <c r="O55"/>
  <c r="J55"/>
  <c r="U55" l="1"/>
  <c r="S55"/>
  <c r="G55"/>
  <c r="H55"/>
  <c r="W55"/>
  <c r="F55"/>
  <c r="X55" l="1"/>
</calcChain>
</file>

<file path=xl/sharedStrings.xml><?xml version="1.0" encoding="utf-8"?>
<sst xmlns="http://schemas.openxmlformats.org/spreadsheetml/2006/main" count="97" uniqueCount="56">
  <si>
    <t>Ins</t>
  </si>
  <si>
    <t>Runs</t>
  </si>
  <si>
    <t xml:space="preserve">Wkts 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</si>
  <si>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</si>
  <si>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</si>
  <si>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</si>
  <si>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</si>
  <si>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</si>
  <si>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</si>
  <si>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</si>
  <si>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</si>
  <si>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</si>
  <si>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Cent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</si>
  <si>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</si>
  <si>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</si>
  <si>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</si>
  <si>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</si>
  <si>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</si>
  <si>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</si>
  <si>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</si>
  <si>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Hagley</t>
  </si>
  <si>
    <t>Eden outer</t>
  </si>
  <si>
    <t>Seddon Park</t>
  </si>
  <si>
    <t xml:space="preserve">Basin R  </t>
  </si>
  <si>
    <t>Total</t>
  </si>
  <si>
    <t>50 part f</t>
  </si>
  <si>
    <t>Saxton Oval</t>
  </si>
  <si>
    <t>Pukekura</t>
  </si>
  <si>
    <t>200-249</t>
  </si>
  <si>
    <r>
      <t xml:space="preserve">Uni Oval </t>
    </r>
    <r>
      <rPr>
        <sz val="9"/>
        <color rgb="FFFF0000"/>
        <rFont val="Arial"/>
        <family val="2"/>
      </rPr>
      <t xml:space="preserve"> </t>
    </r>
  </si>
  <si>
    <t>Queenstown</t>
  </si>
  <si>
    <t>B Sutcliffe</t>
  </si>
  <si>
    <t>Lincoln 3</t>
  </si>
  <si>
    <t>Colin Maiden</t>
  </si>
  <si>
    <t>Fitzherbert</t>
  </si>
  <si>
    <t>rain 1 inns only</t>
  </si>
  <si>
    <t>Cobham Oval</t>
  </si>
  <si>
    <t>2014/15</t>
  </si>
  <si>
    <t>Inns</t>
  </si>
  <si>
    <t>runs</t>
  </si>
  <si>
    <t>200-250</t>
  </si>
  <si>
    <t>Bat 1st</t>
  </si>
  <si>
    <t>Bat 2nd</t>
  </si>
  <si>
    <t>Balls</t>
  </si>
  <si>
    <t>wkts</t>
  </si>
  <si>
    <t>r/o</t>
  </si>
  <si>
    <t>r/wkt</t>
  </si>
  <si>
    <t>Basin Reserve</t>
  </si>
  <si>
    <t xml:space="preserve">Colin Maiden </t>
  </si>
  <si>
    <t>Eden Park Outer</t>
  </si>
  <si>
    <t>Fitzherbert Park</t>
  </si>
  <si>
    <t>Pukekura Park</t>
  </si>
  <si>
    <t>University Oval</t>
  </si>
  <si>
    <t>Sutcliffe</t>
  </si>
  <si>
    <t>rain</t>
  </si>
  <si>
    <t>Hagley Oval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</si>
</sst>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7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8"/>
      <name val="Times New Roman"/>
      <family val="1"/>
    </font>
    <font>
      <sz val="9"/>
      <name val="Arial"/>
      <family val="2"/>
    </font>
    <font>
      <sz val="10"/>
      <color theme="1"/>
      <name val="Arial"/>
      <family val="2"/>
    </font>
    <font>
      <sz val="8"/>
      <name val="Times New Roman"/>
      <family val="1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1" fontId="7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6" fillId="0" borderId="1" xfId="0" applyNumberFormat="1" applyFont="1" applyFill="1" applyBorder="1" applyAlignment="1">
      <alignment horizontal="left"/>
    </xf>
    <xf numFmtId="0" fontId="5" fillId="0" borderId="2" xfId="0" applyFont="1" applyFill="1" applyBorder="1"/>
    <xf numFmtId="0" fontId="0" fillId="0" borderId="0" xfId="0" applyFont="1" applyFill="1"/>
    <xf numFmtId="1" fontId="6" fillId="0" borderId="1" xfId="1" applyNumberFormat="1" applyFont="1" applyFill="1" applyBorder="1" applyAlignment="1">
      <alignment horizontal="center"/>
    </xf>
    <xf numFmtId="0" fontId="0" fillId="0" borderId="0" xfId="0" applyFont="1"/>
    <xf numFmtId="0" fontId="11" fillId="0" borderId="1" xfId="0" applyFont="1" applyFill="1" applyBorder="1"/>
    <xf numFmtId="0" fontId="6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6" fillId="3" borderId="0" xfId="0" applyFont="1" applyFill="1"/>
    <xf numFmtId="0" fontId="14" fillId="3" borderId="0" xfId="0" applyFont="1" applyFill="1"/>
    <xf numFmtId="0" fontId="2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2" fontId="16" fillId="4" borderId="1" xfId="0" applyNumberFormat="1" applyFont="1" applyFill="1" applyBorder="1" applyAlignment="1">
      <alignment horizontal="center"/>
    </xf>
    <xf numFmtId="2" fontId="15" fillId="4" borderId="1" xfId="0" applyNumberFormat="1" applyFont="1" applyFill="1" applyBorder="1" applyAlignment="1">
      <alignment horizontal="center"/>
    </xf>
    <xf numFmtId="1" fontId="16" fillId="4" borderId="1" xfId="0" applyNumberFormat="1" applyFont="1" applyFill="1" applyBorder="1" applyAlignment="1">
      <alignment horizontal="center"/>
    </xf>
    <xf numFmtId="10" fontId="16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0" fontId="14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1" fontId="7" fillId="4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2" fontId="15" fillId="2" borderId="1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/>
    </xf>
    <xf numFmtId="10" fontId="16" fillId="2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10" fillId="0" borderId="0" xfId="0" applyFont="1" applyBorder="1" applyAlignment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7"/>
  <sheetViews>
    <sheetView tabSelected="1" topLeftCell="A55" workbookViewId="0">
      <selection activeCell="B55" sqref="B55:X56"/>
    </sheetView>
  </sheetViews>
  <sheetFormatPr defaultRowHeight="14"/>
  <cols>
    <col min="1" max="1" width="11.33203125" customWidth="1"/>
    <col min="2" max="2" width="4.9140625" customWidth="1"/>
    <col min="3" max="3" width="5.6640625" customWidth="1"/>
    <col min="4" max="4" width="5.83203125" customWidth="1"/>
    <col min="5" max="5" width="5.58203125" customWidth="1"/>
    <col min="6" max="6" width="6.5" customWidth="1"/>
    <col min="7" max="7" width="5.75" customWidth="1"/>
    <col min="8" max="9" width="6.08203125" customWidth="1"/>
    <col min="10" max="10" width="6.1640625" customWidth="1"/>
    <col min="11" max="11" width="5.6640625" customWidth="1"/>
    <col min="12" max="12" width="4.9140625" customWidth="1"/>
    <col min="13" max="13" width="5.83203125" customWidth="1"/>
    <col min="14" max="15" width="5.5" customWidth="1"/>
    <col min="16" max="16" width="4.9140625" customWidth="1"/>
    <col min="17" max="17" width="6.6640625" customWidth="1"/>
    <col min="18" max="18" width="7.4140625" customWidth="1"/>
    <col min="19" max="19" width="6.08203125" customWidth="1"/>
    <col min="20" max="20" width="5.9140625" customWidth="1"/>
    <col min="21" max="21" width="8.08203125" customWidth="1"/>
    <col min="22" max="22" width="6.4140625" customWidth="1"/>
    <col min="23" max="23" width="8" customWidth="1"/>
    <col min="24" max="24" width="7.6640625" customWidth="1"/>
  </cols>
  <sheetData>
    <row r="1" spans="1: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23" t="s">
        <v>28</v>
      </c>
      <c r="O1" s="4" t="s">
        <v>12</v>
      </c>
      <c r="P1" s="3">
        <v>50</v>
      </c>
      <c r="Q1" s="3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17</v>
      </c>
      <c r="X1" s="2" t="s">
        <v>19</v>
      </c>
    </row>
    <row r="2" spans="1:25">
      <c r="A2" s="5"/>
      <c r="B2" s="6"/>
      <c r="C2" s="6"/>
      <c r="D2" s="6"/>
      <c r="E2" s="6"/>
      <c r="F2" s="7" t="e">
        <f t="shared" ref="F2" si="0">C2/D2</f>
        <v>#DIV/0!</v>
      </c>
      <c r="G2" s="7" t="e">
        <f t="shared" ref="G2" si="1">E2/D2</f>
        <v>#DIV/0!</v>
      </c>
      <c r="H2" s="8" t="e">
        <f t="shared" ref="H2" si="2">C2/(E2/6)</f>
        <v>#DIV/0!</v>
      </c>
      <c r="I2" s="9"/>
      <c r="J2" s="9"/>
      <c r="K2" s="10"/>
      <c r="L2" s="10"/>
      <c r="M2" s="10"/>
      <c r="N2" s="10"/>
      <c r="O2" s="6"/>
      <c r="P2" s="6"/>
      <c r="Q2" s="6"/>
      <c r="R2" s="6"/>
      <c r="S2" s="11" t="e">
        <f t="shared" ref="S2:S4" si="3">C2/B2</f>
        <v>#DIV/0!</v>
      </c>
      <c r="T2" s="6"/>
      <c r="U2" s="12" t="e">
        <f t="shared" ref="U2:U8" si="4">T2*4/C2</f>
        <v>#DIV/0!</v>
      </c>
      <c r="V2" s="6"/>
      <c r="W2" s="12" t="e">
        <f t="shared" ref="W2:W8" si="5">V2*6/C2</f>
        <v>#DIV/0!</v>
      </c>
      <c r="X2" s="12" t="e">
        <f>U2+W2</f>
        <v>#DIV/0!</v>
      </c>
      <c r="Y2" s="26"/>
    </row>
    <row r="3" spans="1:25">
      <c r="A3" s="78" t="s">
        <v>27</v>
      </c>
      <c r="B3" s="6">
        <v>2</v>
      </c>
      <c r="C3" s="6">
        <v>565</v>
      </c>
      <c r="D3" s="6">
        <v>14</v>
      </c>
      <c r="E3" s="6">
        <v>588</v>
      </c>
      <c r="F3" s="7">
        <f t="shared" ref="F3:F54" si="6">C3/D3</f>
        <v>40.357142857142854</v>
      </c>
      <c r="G3" s="7">
        <f t="shared" ref="G3:G54" si="7">E3/D3</f>
        <v>42</v>
      </c>
      <c r="H3" s="8">
        <f t="shared" ref="H3:H54" si="8">C3/(E3/6)</f>
        <v>5.7653061224489797</v>
      </c>
      <c r="I3" s="9"/>
      <c r="J3" s="9">
        <v>1</v>
      </c>
      <c r="K3" s="10"/>
      <c r="L3" s="10"/>
      <c r="M3" s="10">
        <v>2</v>
      </c>
      <c r="N3" s="10"/>
      <c r="O3" s="6">
        <v>1</v>
      </c>
      <c r="P3" s="6">
        <v>1</v>
      </c>
      <c r="Q3" s="6">
        <v>0</v>
      </c>
      <c r="R3" s="6">
        <v>6</v>
      </c>
      <c r="S3" s="11">
        <f t="shared" si="3"/>
        <v>282.5</v>
      </c>
      <c r="T3" s="6">
        <v>55</v>
      </c>
      <c r="U3" s="12">
        <f t="shared" si="4"/>
        <v>0.38938053097345132</v>
      </c>
      <c r="V3" s="6">
        <v>14</v>
      </c>
      <c r="W3" s="12">
        <f t="shared" si="5"/>
        <v>0.14867256637168141</v>
      </c>
      <c r="X3" s="12">
        <f t="shared" ref="X3:X9" si="9">U3+W3</f>
        <v>0.53805309734513274</v>
      </c>
      <c r="Y3" s="26"/>
    </row>
    <row r="4" spans="1:25">
      <c r="A4" s="5"/>
      <c r="B4" s="6">
        <v>2</v>
      </c>
      <c r="C4" s="6">
        <v>476</v>
      </c>
      <c r="D4" s="6">
        <v>11</v>
      </c>
      <c r="E4" s="6">
        <v>524</v>
      </c>
      <c r="F4" s="7">
        <f t="shared" si="6"/>
        <v>43.272727272727273</v>
      </c>
      <c r="G4" s="7">
        <f t="shared" si="7"/>
        <v>47.636363636363633</v>
      </c>
      <c r="H4" s="8">
        <f t="shared" si="8"/>
        <v>5.4503816793893129</v>
      </c>
      <c r="I4" s="9"/>
      <c r="J4" s="9">
        <v>1</v>
      </c>
      <c r="K4" s="9"/>
      <c r="L4" s="9"/>
      <c r="M4" s="9"/>
      <c r="N4" s="9">
        <v>2</v>
      </c>
      <c r="O4" s="14">
        <v>2</v>
      </c>
      <c r="P4" s="6">
        <v>2</v>
      </c>
      <c r="Q4" s="6">
        <v>2</v>
      </c>
      <c r="R4" s="6">
        <v>2</v>
      </c>
      <c r="S4" s="11">
        <f t="shared" si="3"/>
        <v>238</v>
      </c>
      <c r="T4" s="11">
        <v>53</v>
      </c>
      <c r="U4" s="12">
        <f t="shared" si="4"/>
        <v>0.44537815126050423</v>
      </c>
      <c r="V4" s="6">
        <v>10</v>
      </c>
      <c r="W4" s="12">
        <f t="shared" si="5"/>
        <v>0.12605042016806722</v>
      </c>
      <c r="X4" s="12">
        <f t="shared" si="9"/>
        <v>0.5714285714285714</v>
      </c>
      <c r="Y4" s="26"/>
    </row>
    <row r="5" spans="1:25">
      <c r="A5" s="5"/>
      <c r="B5" s="56"/>
      <c r="C5" s="56"/>
      <c r="D5" s="56"/>
      <c r="E5" s="56"/>
      <c r="F5" s="57"/>
      <c r="G5" s="57"/>
      <c r="H5" s="58"/>
      <c r="I5" s="67"/>
      <c r="J5" s="67"/>
      <c r="K5" s="67"/>
      <c r="L5" s="67"/>
      <c r="M5" s="67"/>
      <c r="N5" s="67"/>
      <c r="O5" s="79"/>
      <c r="P5" s="56"/>
      <c r="Q5" s="56"/>
      <c r="R5" s="56"/>
      <c r="S5" s="11"/>
      <c r="T5" s="59"/>
      <c r="U5" s="60"/>
      <c r="V5" s="56"/>
      <c r="W5" s="60"/>
      <c r="X5" s="60"/>
      <c r="Y5" s="26"/>
    </row>
    <row r="6" spans="1:25">
      <c r="A6" s="5"/>
      <c r="B6" s="6"/>
      <c r="C6" s="6"/>
      <c r="D6" s="6"/>
      <c r="E6" s="6"/>
      <c r="F6" s="7"/>
      <c r="G6" s="7"/>
      <c r="H6" s="8"/>
      <c r="I6" s="9"/>
      <c r="J6" s="9"/>
      <c r="K6" s="9"/>
      <c r="L6" s="9"/>
      <c r="M6" s="9"/>
      <c r="N6" s="9"/>
      <c r="O6" s="14"/>
      <c r="P6" s="6"/>
      <c r="Q6" s="6"/>
      <c r="R6" s="6"/>
      <c r="S6" s="11"/>
      <c r="T6" s="11"/>
      <c r="U6" s="12"/>
      <c r="V6" s="6"/>
      <c r="W6" s="12"/>
      <c r="X6" s="12"/>
      <c r="Y6" s="26"/>
    </row>
    <row r="7" spans="1:25">
      <c r="A7" s="78" t="s">
        <v>20</v>
      </c>
      <c r="B7" s="39">
        <v>2</v>
      </c>
      <c r="C7" s="6">
        <v>467</v>
      </c>
      <c r="D7" s="6">
        <v>15</v>
      </c>
      <c r="E7" s="6">
        <v>533</v>
      </c>
      <c r="F7" s="7">
        <f t="shared" si="6"/>
        <v>31.133333333333333</v>
      </c>
      <c r="G7" s="7">
        <f t="shared" si="7"/>
        <v>35.533333333333331</v>
      </c>
      <c r="H7" s="8">
        <f t="shared" si="8"/>
        <v>5.2570356472795501</v>
      </c>
      <c r="I7" s="9">
        <v>1</v>
      </c>
      <c r="J7" s="9"/>
      <c r="K7" s="10">
        <v>0</v>
      </c>
      <c r="L7" s="10">
        <v>0</v>
      </c>
      <c r="M7" s="27">
        <v>1</v>
      </c>
      <c r="N7" s="10">
        <v>0</v>
      </c>
      <c r="O7" s="6">
        <v>0</v>
      </c>
      <c r="P7" s="6">
        <v>2</v>
      </c>
      <c r="Q7" s="6">
        <v>1</v>
      </c>
      <c r="R7" s="6">
        <v>4</v>
      </c>
      <c r="S7" s="11">
        <f t="shared" ref="S7:S8" si="10">C7/B7</f>
        <v>233.5</v>
      </c>
      <c r="T7" s="6">
        <v>38</v>
      </c>
      <c r="U7" s="12">
        <f t="shared" si="4"/>
        <v>0.32548179871520344</v>
      </c>
      <c r="V7" s="6">
        <v>6</v>
      </c>
      <c r="W7" s="12">
        <f t="shared" si="5"/>
        <v>7.7087794432548179E-2</v>
      </c>
      <c r="X7" s="12">
        <f t="shared" si="9"/>
        <v>0.40256959314775165</v>
      </c>
      <c r="Y7" s="26"/>
    </row>
    <row r="8" spans="1:25">
      <c r="A8" s="26"/>
      <c r="B8" s="39">
        <v>2</v>
      </c>
      <c r="C8" s="6">
        <v>565</v>
      </c>
      <c r="D8" s="6">
        <v>19</v>
      </c>
      <c r="E8" s="6">
        <v>594</v>
      </c>
      <c r="F8" s="7">
        <f t="shared" si="6"/>
        <v>29.736842105263158</v>
      </c>
      <c r="G8" s="7">
        <f t="shared" si="7"/>
        <v>31.263157894736842</v>
      </c>
      <c r="H8" s="8">
        <f t="shared" si="8"/>
        <v>5.7070707070707067</v>
      </c>
      <c r="I8" s="9">
        <v>1</v>
      </c>
      <c r="J8" s="9"/>
      <c r="K8" s="10">
        <v>0</v>
      </c>
      <c r="L8" s="10">
        <v>0</v>
      </c>
      <c r="M8" s="11">
        <v>2</v>
      </c>
      <c r="N8" s="10">
        <v>0</v>
      </c>
      <c r="O8" s="6">
        <v>0</v>
      </c>
      <c r="P8" s="6">
        <v>2</v>
      </c>
      <c r="Q8" s="6">
        <v>0</v>
      </c>
      <c r="R8" s="6">
        <v>4</v>
      </c>
      <c r="S8" s="11">
        <f t="shared" si="10"/>
        <v>282.5</v>
      </c>
      <c r="T8" s="6">
        <v>50</v>
      </c>
      <c r="U8" s="12">
        <f t="shared" si="4"/>
        <v>0.35398230088495575</v>
      </c>
      <c r="V8" s="6">
        <v>17</v>
      </c>
      <c r="W8" s="12">
        <f t="shared" si="5"/>
        <v>0.18053097345132743</v>
      </c>
      <c r="X8" s="12">
        <f t="shared" si="9"/>
        <v>0.53451327433628315</v>
      </c>
      <c r="Y8" s="26"/>
    </row>
    <row r="9" spans="1:25">
      <c r="A9" s="26"/>
      <c r="B9" s="39">
        <v>2</v>
      </c>
      <c r="C9" s="6">
        <v>618</v>
      </c>
      <c r="D9" s="6">
        <v>18</v>
      </c>
      <c r="E9" s="6">
        <v>520</v>
      </c>
      <c r="F9" s="7">
        <f t="shared" si="6"/>
        <v>34.333333333333336</v>
      </c>
      <c r="G9" s="7">
        <f t="shared" si="7"/>
        <v>28.888888888888889</v>
      </c>
      <c r="H9" s="8">
        <f t="shared" si="8"/>
        <v>7.1307692307692303</v>
      </c>
      <c r="I9" s="9">
        <v>1</v>
      </c>
      <c r="J9" s="9"/>
      <c r="K9" s="10">
        <v>1</v>
      </c>
      <c r="L9" s="10"/>
      <c r="M9" s="10"/>
      <c r="N9" s="10">
        <v>1</v>
      </c>
      <c r="O9" s="6">
        <v>1</v>
      </c>
      <c r="P9" s="6">
        <v>4</v>
      </c>
      <c r="Q9" s="6">
        <v>1</v>
      </c>
      <c r="R9" s="6">
        <v>2</v>
      </c>
      <c r="S9" s="11">
        <f t="shared" ref="S9" si="11">C9/B9</f>
        <v>309</v>
      </c>
      <c r="T9" s="6">
        <v>73</v>
      </c>
      <c r="U9" s="12">
        <f t="shared" ref="U9" si="12">T9*4/C9</f>
        <v>0.47249190938511326</v>
      </c>
      <c r="V9" s="6">
        <v>16</v>
      </c>
      <c r="W9" s="12">
        <f t="shared" ref="W9" si="13">V9*6/C9</f>
        <v>0.1553398058252427</v>
      </c>
      <c r="X9" s="12">
        <f t="shared" si="9"/>
        <v>0.62783171521035597</v>
      </c>
      <c r="Y9" s="26"/>
    </row>
    <row r="10" spans="1:25">
      <c r="A10" s="28"/>
      <c r="B10" s="6">
        <v>2</v>
      </c>
      <c r="C10" s="6">
        <v>483</v>
      </c>
      <c r="D10" s="6">
        <v>18</v>
      </c>
      <c r="E10" s="6">
        <v>592</v>
      </c>
      <c r="F10" s="7">
        <f t="shared" si="6"/>
        <v>26.833333333333332</v>
      </c>
      <c r="G10" s="7">
        <f t="shared" si="7"/>
        <v>32.888888888888886</v>
      </c>
      <c r="H10" s="8">
        <f t="shared" si="8"/>
        <v>4.8952702702702702</v>
      </c>
      <c r="I10" s="9">
        <v>1</v>
      </c>
      <c r="J10" s="9"/>
      <c r="K10" s="10">
        <v>0</v>
      </c>
      <c r="L10" s="10">
        <v>0</v>
      </c>
      <c r="M10" s="10">
        <v>1</v>
      </c>
      <c r="N10" s="10">
        <v>1</v>
      </c>
      <c r="O10" s="6">
        <v>0</v>
      </c>
      <c r="P10" s="6">
        <v>2</v>
      </c>
      <c r="Q10" s="6">
        <v>0</v>
      </c>
      <c r="R10" s="6">
        <v>4</v>
      </c>
      <c r="S10" s="11">
        <f t="shared" ref="S10:S14" si="14">C10/B10</f>
        <v>241.5</v>
      </c>
      <c r="T10" s="6">
        <v>41</v>
      </c>
      <c r="U10" s="12">
        <f t="shared" ref="U10:U14" si="15">T10*4/C10</f>
        <v>0.33954451345755693</v>
      </c>
      <c r="V10" s="6">
        <v>5</v>
      </c>
      <c r="W10" s="12">
        <f t="shared" ref="W10:W14" si="16">V10*6/C10</f>
        <v>6.2111801242236024E-2</v>
      </c>
      <c r="X10" s="12">
        <f t="shared" ref="X10:X14" si="17">U10+W10</f>
        <v>0.40165631469979296</v>
      </c>
      <c r="Y10" s="26"/>
    </row>
    <row r="11" spans="1:25">
      <c r="A11" s="28"/>
      <c r="B11" s="6">
        <v>2</v>
      </c>
      <c r="C11" s="6">
        <v>582</v>
      </c>
      <c r="D11" s="6">
        <v>19</v>
      </c>
      <c r="E11" s="6">
        <v>598</v>
      </c>
      <c r="F11" s="7">
        <f t="shared" si="6"/>
        <v>30.631578947368421</v>
      </c>
      <c r="G11" s="7">
        <f t="shared" si="7"/>
        <v>31.473684210526315</v>
      </c>
      <c r="H11" s="8">
        <f t="shared" si="8"/>
        <v>5.8394648829431439</v>
      </c>
      <c r="I11" s="9">
        <v>1</v>
      </c>
      <c r="J11" s="9"/>
      <c r="K11" s="10"/>
      <c r="L11" s="10"/>
      <c r="M11" s="10">
        <v>2</v>
      </c>
      <c r="N11" s="10"/>
      <c r="O11" s="6">
        <v>1</v>
      </c>
      <c r="P11" s="6">
        <v>4</v>
      </c>
      <c r="Q11" s="6">
        <v>1</v>
      </c>
      <c r="R11" s="6">
        <v>2</v>
      </c>
      <c r="S11" s="11">
        <f t="shared" si="14"/>
        <v>291</v>
      </c>
      <c r="T11" s="6">
        <v>53</v>
      </c>
      <c r="U11" s="12">
        <f t="shared" si="15"/>
        <v>0.36426116838487971</v>
      </c>
      <c r="V11" s="6">
        <v>7</v>
      </c>
      <c r="W11" s="12">
        <f t="shared" si="16"/>
        <v>7.2164948453608241E-2</v>
      </c>
      <c r="X11" s="12">
        <f t="shared" si="17"/>
        <v>0.43642611683848798</v>
      </c>
      <c r="Y11" s="26"/>
    </row>
    <row r="12" spans="1:25">
      <c r="A12" s="28"/>
      <c r="B12" s="56"/>
      <c r="C12" s="56"/>
      <c r="D12" s="56"/>
      <c r="E12" s="56"/>
      <c r="F12" s="57"/>
      <c r="G12" s="57"/>
      <c r="H12" s="58"/>
      <c r="I12" s="67"/>
      <c r="J12" s="67"/>
      <c r="K12" s="10"/>
      <c r="L12" s="10"/>
      <c r="M12" s="11"/>
      <c r="N12" s="68"/>
      <c r="O12" s="56"/>
      <c r="P12" s="56"/>
      <c r="Q12" s="56"/>
      <c r="R12" s="56"/>
      <c r="S12" s="11"/>
      <c r="T12" s="56"/>
      <c r="U12" s="60"/>
      <c r="V12" s="56"/>
      <c r="W12" s="60"/>
      <c r="X12" s="60"/>
      <c r="Y12" s="26"/>
    </row>
    <row r="13" spans="1:25">
      <c r="A13" s="28"/>
      <c r="B13" s="6"/>
      <c r="C13" s="6"/>
      <c r="D13" s="6"/>
      <c r="E13" s="6"/>
      <c r="F13" s="7"/>
      <c r="G13" s="7"/>
      <c r="H13" s="8"/>
      <c r="I13" s="9"/>
      <c r="J13" s="9"/>
      <c r="K13" s="10"/>
      <c r="L13" s="10"/>
      <c r="M13" s="10"/>
      <c r="N13" s="10"/>
      <c r="O13" s="6"/>
      <c r="P13" s="6"/>
      <c r="Q13" s="6"/>
      <c r="R13" s="6"/>
      <c r="S13" s="11"/>
      <c r="T13" s="6"/>
      <c r="U13" s="12"/>
      <c r="V13" s="6"/>
      <c r="W13" s="12"/>
      <c r="X13" s="12"/>
      <c r="Y13" s="26"/>
    </row>
    <row r="14" spans="1:25">
      <c r="A14" s="78" t="s">
        <v>36</v>
      </c>
      <c r="B14" s="6">
        <v>2</v>
      </c>
      <c r="C14" s="6">
        <v>411</v>
      </c>
      <c r="D14" s="6">
        <v>20</v>
      </c>
      <c r="E14" s="6">
        <v>560</v>
      </c>
      <c r="F14" s="7">
        <f t="shared" si="6"/>
        <v>20.55</v>
      </c>
      <c r="G14" s="7">
        <f t="shared" si="7"/>
        <v>28</v>
      </c>
      <c r="H14" s="8">
        <f t="shared" si="8"/>
        <v>4.4035714285714285</v>
      </c>
      <c r="I14" s="9">
        <v>1</v>
      </c>
      <c r="J14" s="9"/>
      <c r="K14" s="10"/>
      <c r="L14" s="10"/>
      <c r="M14" s="10"/>
      <c r="N14" s="10">
        <v>1</v>
      </c>
      <c r="O14" s="6">
        <v>0</v>
      </c>
      <c r="P14" s="6">
        <v>2</v>
      </c>
      <c r="Q14" s="6">
        <v>0</v>
      </c>
      <c r="R14" s="6">
        <v>2</v>
      </c>
      <c r="S14" s="11">
        <f t="shared" si="14"/>
        <v>205.5</v>
      </c>
      <c r="T14" s="6">
        <v>24</v>
      </c>
      <c r="U14" s="12">
        <f t="shared" si="15"/>
        <v>0.23357664233576642</v>
      </c>
      <c r="V14" s="6">
        <v>5</v>
      </c>
      <c r="W14" s="12">
        <f t="shared" si="16"/>
        <v>7.2992700729927001E-2</v>
      </c>
      <c r="X14" s="12">
        <f t="shared" si="17"/>
        <v>0.30656934306569339</v>
      </c>
      <c r="Y14" s="26"/>
    </row>
    <row r="15" spans="1:25">
      <c r="A15" s="5"/>
      <c r="B15" s="6">
        <v>2</v>
      </c>
      <c r="C15" s="6">
        <v>416</v>
      </c>
      <c r="D15" s="6">
        <v>19</v>
      </c>
      <c r="E15" s="6">
        <v>554</v>
      </c>
      <c r="F15" s="7">
        <f t="shared" si="6"/>
        <v>21.894736842105264</v>
      </c>
      <c r="G15" s="7">
        <f t="shared" si="7"/>
        <v>29.157894736842106</v>
      </c>
      <c r="H15" s="8">
        <f t="shared" si="8"/>
        <v>4.5054151624548737</v>
      </c>
      <c r="I15" s="9">
        <v>1</v>
      </c>
      <c r="J15" s="9"/>
      <c r="K15" s="10"/>
      <c r="L15" s="10"/>
      <c r="M15" s="10"/>
      <c r="N15" s="10">
        <v>1</v>
      </c>
      <c r="O15" s="6">
        <v>0</v>
      </c>
      <c r="P15" s="6">
        <v>2</v>
      </c>
      <c r="Q15" s="6">
        <v>0</v>
      </c>
      <c r="R15" s="6">
        <v>2</v>
      </c>
      <c r="S15" s="11">
        <f t="shared" ref="S15:S54" si="18">C15/B15</f>
        <v>208</v>
      </c>
      <c r="T15" s="6">
        <v>28</v>
      </c>
      <c r="U15" s="12">
        <f t="shared" ref="U15:U54" si="19">T15*4/C15</f>
        <v>0.26923076923076922</v>
      </c>
      <c r="V15" s="6">
        <v>1</v>
      </c>
      <c r="W15" s="12">
        <f t="shared" ref="W15:W54" si="20">V15*6/C15</f>
        <v>1.4423076923076924E-2</v>
      </c>
      <c r="X15" s="12">
        <f t="shared" ref="X15:X54" si="21">U15+W15</f>
        <v>0.28365384615384615</v>
      </c>
      <c r="Y15" s="26"/>
    </row>
    <row r="16" spans="1:25">
      <c r="A16" s="5"/>
      <c r="B16" s="56"/>
      <c r="C16" s="56"/>
      <c r="D16" s="56"/>
      <c r="E16" s="56"/>
      <c r="F16" s="57"/>
      <c r="G16" s="57"/>
      <c r="H16" s="58"/>
      <c r="I16" s="67"/>
      <c r="J16" s="67"/>
      <c r="K16" s="10"/>
      <c r="L16" s="10"/>
      <c r="M16" s="10"/>
      <c r="N16" s="68"/>
      <c r="O16" s="56"/>
      <c r="P16" s="56"/>
      <c r="Q16" s="56"/>
      <c r="R16" s="56"/>
      <c r="S16" s="59"/>
      <c r="T16" s="56"/>
      <c r="U16" s="60"/>
      <c r="V16" s="56"/>
      <c r="W16" s="60"/>
      <c r="X16" s="60"/>
      <c r="Y16" s="26"/>
    </row>
    <row r="17" spans="1:26">
      <c r="A17" s="5"/>
      <c r="B17" s="6"/>
      <c r="C17" s="6"/>
      <c r="D17" s="6"/>
      <c r="E17" s="6"/>
      <c r="F17" s="7"/>
      <c r="G17" s="7"/>
      <c r="H17" s="8"/>
      <c r="I17" s="9"/>
      <c r="J17" s="9"/>
      <c r="K17" s="10"/>
      <c r="L17" s="10"/>
      <c r="M17" s="10"/>
      <c r="N17" s="10"/>
      <c r="O17" s="6"/>
      <c r="P17" s="6"/>
      <c r="Q17" s="6"/>
      <c r="R17" s="6"/>
      <c r="S17" s="11"/>
      <c r="T17" s="6"/>
      <c r="U17" s="12"/>
      <c r="V17" s="6"/>
      <c r="W17" s="12"/>
      <c r="X17" s="12"/>
      <c r="Y17" s="26"/>
    </row>
    <row r="18" spans="1:26">
      <c r="A18" s="78" t="s">
        <v>21</v>
      </c>
      <c r="B18" s="39">
        <v>2</v>
      </c>
      <c r="C18" s="6">
        <v>386</v>
      </c>
      <c r="D18" s="6">
        <v>16</v>
      </c>
      <c r="E18" s="6">
        <v>505</v>
      </c>
      <c r="F18" s="7">
        <f t="shared" si="6"/>
        <v>24.125</v>
      </c>
      <c r="G18" s="7">
        <f t="shared" si="7"/>
        <v>31.5625</v>
      </c>
      <c r="H18" s="8">
        <f t="shared" si="8"/>
        <v>4.5861386138613858</v>
      </c>
      <c r="I18" s="9"/>
      <c r="J18" s="9">
        <v>1</v>
      </c>
      <c r="K18" s="10">
        <v>0</v>
      </c>
      <c r="L18" s="10">
        <v>0</v>
      </c>
      <c r="M18" s="10">
        <v>0</v>
      </c>
      <c r="N18" s="10">
        <v>0</v>
      </c>
      <c r="O18" s="6">
        <v>0</v>
      </c>
      <c r="P18" s="6">
        <v>3</v>
      </c>
      <c r="Q18" s="6">
        <v>1</v>
      </c>
      <c r="R18" s="6">
        <v>1</v>
      </c>
      <c r="S18" s="11">
        <f t="shared" si="18"/>
        <v>193</v>
      </c>
      <c r="T18" s="6">
        <v>28</v>
      </c>
      <c r="U18" s="12">
        <f t="shared" si="19"/>
        <v>0.29015544041450775</v>
      </c>
      <c r="V18" s="6">
        <v>9</v>
      </c>
      <c r="W18" s="12">
        <f t="shared" si="20"/>
        <v>0.13989637305699482</v>
      </c>
      <c r="X18" s="12">
        <f t="shared" si="21"/>
        <v>0.43005181347150256</v>
      </c>
      <c r="Y18" s="26"/>
    </row>
    <row r="19" spans="1:26">
      <c r="A19" s="26"/>
      <c r="B19" s="39">
        <v>2</v>
      </c>
      <c r="C19" s="6">
        <v>442</v>
      </c>
      <c r="D19" s="6">
        <v>20</v>
      </c>
      <c r="E19" s="6">
        <v>540</v>
      </c>
      <c r="F19" s="7">
        <f t="shared" si="6"/>
        <v>22.1</v>
      </c>
      <c r="G19" s="7">
        <f t="shared" si="7"/>
        <v>27</v>
      </c>
      <c r="H19" s="8">
        <f t="shared" si="8"/>
        <v>4.9111111111111114</v>
      </c>
      <c r="I19" s="9">
        <v>1</v>
      </c>
      <c r="J19" s="9"/>
      <c r="K19" s="10">
        <v>0</v>
      </c>
      <c r="L19" s="10">
        <v>0</v>
      </c>
      <c r="M19" s="10">
        <v>1</v>
      </c>
      <c r="N19" s="10">
        <v>0</v>
      </c>
      <c r="O19" s="6">
        <v>0</v>
      </c>
      <c r="P19" s="6">
        <v>2</v>
      </c>
      <c r="Q19" s="6">
        <v>0</v>
      </c>
      <c r="R19" s="6">
        <v>3</v>
      </c>
      <c r="S19" s="11">
        <f t="shared" si="18"/>
        <v>221</v>
      </c>
      <c r="T19" s="6">
        <v>46</v>
      </c>
      <c r="U19" s="12">
        <f t="shared" si="19"/>
        <v>0.41628959276018102</v>
      </c>
      <c r="V19" s="6">
        <v>4</v>
      </c>
      <c r="W19" s="12">
        <f t="shared" si="20"/>
        <v>5.4298642533936653E-2</v>
      </c>
      <c r="X19" s="12">
        <f t="shared" si="21"/>
        <v>0.47058823529411764</v>
      </c>
      <c r="Y19" s="26"/>
    </row>
    <row r="20" spans="1:26">
      <c r="A20" s="26"/>
      <c r="B20" s="6">
        <v>2</v>
      </c>
      <c r="C20" s="6">
        <v>536</v>
      </c>
      <c r="D20" s="6">
        <v>17</v>
      </c>
      <c r="E20" s="6">
        <v>580</v>
      </c>
      <c r="F20" s="7">
        <f t="shared" si="6"/>
        <v>31.529411764705884</v>
      </c>
      <c r="G20" s="7">
        <f t="shared" si="7"/>
        <v>34.117647058823529</v>
      </c>
      <c r="H20" s="8">
        <f t="shared" si="8"/>
        <v>5.5448275862068961</v>
      </c>
      <c r="I20" s="9">
        <v>1</v>
      </c>
      <c r="J20" s="9"/>
      <c r="K20" s="10"/>
      <c r="L20" s="10"/>
      <c r="M20" s="10">
        <v>1</v>
      </c>
      <c r="N20" s="10">
        <v>1</v>
      </c>
      <c r="O20" s="6">
        <v>0</v>
      </c>
      <c r="P20" s="6">
        <v>4</v>
      </c>
      <c r="Q20" s="6">
        <v>0</v>
      </c>
      <c r="R20" s="6">
        <v>4</v>
      </c>
      <c r="S20" s="11">
        <f t="shared" si="18"/>
        <v>268</v>
      </c>
      <c r="T20" s="6">
        <v>46</v>
      </c>
      <c r="U20" s="12">
        <f t="shared" si="19"/>
        <v>0.34328358208955223</v>
      </c>
      <c r="V20" s="6">
        <v>8</v>
      </c>
      <c r="W20" s="12">
        <f t="shared" si="20"/>
        <v>8.9552238805970144E-2</v>
      </c>
      <c r="X20" s="12">
        <f t="shared" si="21"/>
        <v>0.43283582089552236</v>
      </c>
      <c r="Y20" s="26"/>
    </row>
    <row r="21" spans="1:26">
      <c r="A21" s="26"/>
      <c r="B21" s="6">
        <v>2</v>
      </c>
      <c r="C21" s="6">
        <v>568</v>
      </c>
      <c r="D21" s="6">
        <v>18</v>
      </c>
      <c r="E21" s="6">
        <v>562</v>
      </c>
      <c r="F21" s="7">
        <f t="shared" si="6"/>
        <v>31.555555555555557</v>
      </c>
      <c r="G21" s="7">
        <f t="shared" si="7"/>
        <v>31.222222222222221</v>
      </c>
      <c r="H21" s="8">
        <f t="shared" si="8"/>
        <v>6.0640569395017794</v>
      </c>
      <c r="I21" s="9"/>
      <c r="J21" s="9">
        <v>1</v>
      </c>
      <c r="K21" s="10"/>
      <c r="L21" s="10"/>
      <c r="M21" s="10">
        <v>2</v>
      </c>
      <c r="N21" s="10"/>
      <c r="O21" s="6">
        <v>1</v>
      </c>
      <c r="P21" s="6">
        <v>2</v>
      </c>
      <c r="Q21" s="6">
        <v>0</v>
      </c>
      <c r="R21" s="6">
        <v>4</v>
      </c>
      <c r="S21" s="11">
        <f t="shared" si="18"/>
        <v>284</v>
      </c>
      <c r="T21" s="6">
        <v>47</v>
      </c>
      <c r="U21" s="12">
        <f t="shared" si="19"/>
        <v>0.33098591549295775</v>
      </c>
      <c r="V21" s="6">
        <v>20</v>
      </c>
      <c r="W21" s="12">
        <f t="shared" si="20"/>
        <v>0.21126760563380281</v>
      </c>
      <c r="X21" s="12">
        <f t="shared" si="21"/>
        <v>0.54225352112676051</v>
      </c>
      <c r="Y21" s="26"/>
    </row>
    <row r="22" spans="1:26">
      <c r="A22" s="26"/>
      <c r="B22" s="56"/>
      <c r="C22" s="56"/>
      <c r="D22" s="56"/>
      <c r="E22" s="56"/>
      <c r="F22" s="57"/>
      <c r="G22" s="57"/>
      <c r="H22" s="58"/>
      <c r="I22" s="67"/>
      <c r="J22" s="67"/>
      <c r="K22" s="10"/>
      <c r="L22" s="10"/>
      <c r="M22" s="10"/>
      <c r="N22" s="68"/>
      <c r="O22" s="56"/>
      <c r="P22" s="56"/>
      <c r="Q22" s="56"/>
      <c r="R22" s="56"/>
      <c r="S22" s="59"/>
      <c r="T22" s="56"/>
      <c r="U22" s="60"/>
      <c r="V22" s="56"/>
      <c r="W22" s="60"/>
      <c r="X22" s="60"/>
      <c r="Y22" s="26"/>
    </row>
    <row r="23" spans="1:26">
      <c r="A23" s="26"/>
      <c r="B23" s="6"/>
      <c r="C23" s="6"/>
      <c r="D23" s="6"/>
      <c r="E23" s="6"/>
      <c r="F23" s="7"/>
      <c r="G23" s="7"/>
      <c r="H23" s="8"/>
      <c r="I23" s="9"/>
      <c r="J23" s="9"/>
      <c r="K23" s="97"/>
      <c r="L23" s="97"/>
      <c r="M23" s="97"/>
      <c r="N23" s="23"/>
      <c r="O23" s="6"/>
      <c r="P23" s="6"/>
      <c r="Q23" s="6"/>
      <c r="R23" s="6"/>
      <c r="S23" s="11"/>
      <c r="T23" s="6"/>
      <c r="U23" s="12"/>
      <c r="V23" s="6"/>
      <c r="W23" s="12"/>
      <c r="X23" s="12"/>
      <c r="Y23" s="26"/>
    </row>
    <row r="24" spans="1:26">
      <c r="A24" s="78" t="s">
        <v>33</v>
      </c>
      <c r="B24" s="6">
        <v>2</v>
      </c>
      <c r="C24" s="6">
        <v>660</v>
      </c>
      <c r="D24" s="6">
        <v>16</v>
      </c>
      <c r="E24" s="6">
        <v>600</v>
      </c>
      <c r="F24" s="7">
        <f t="shared" si="6"/>
        <v>41.25</v>
      </c>
      <c r="G24" s="7">
        <f t="shared" si="7"/>
        <v>37.5</v>
      </c>
      <c r="H24" s="8">
        <f t="shared" si="8"/>
        <v>6.6</v>
      </c>
      <c r="I24" s="9">
        <v>1</v>
      </c>
      <c r="J24" s="9"/>
      <c r="K24" s="10">
        <v>0</v>
      </c>
      <c r="L24" s="10">
        <v>2</v>
      </c>
      <c r="M24" s="10">
        <v>0</v>
      </c>
      <c r="N24" s="10">
        <v>0</v>
      </c>
      <c r="O24" s="6">
        <v>2</v>
      </c>
      <c r="P24" s="6">
        <v>2</v>
      </c>
      <c r="Q24" s="6">
        <v>1</v>
      </c>
      <c r="R24" s="6">
        <v>4</v>
      </c>
      <c r="S24" s="11">
        <f t="shared" si="18"/>
        <v>330</v>
      </c>
      <c r="T24" s="6">
        <v>60</v>
      </c>
      <c r="U24" s="12">
        <f t="shared" si="19"/>
        <v>0.36363636363636365</v>
      </c>
      <c r="V24" s="6">
        <v>8</v>
      </c>
      <c r="W24" s="12">
        <f t="shared" si="20"/>
        <v>7.2727272727272724E-2</v>
      </c>
      <c r="X24" s="12">
        <f t="shared" si="21"/>
        <v>0.4363636363636364</v>
      </c>
      <c r="Y24" s="26"/>
    </row>
    <row r="25" spans="1:26">
      <c r="A25" s="5"/>
      <c r="B25" s="6"/>
      <c r="C25" s="6"/>
      <c r="D25" s="6"/>
      <c r="E25" s="6"/>
      <c r="F25" s="7" t="e">
        <f t="shared" si="6"/>
        <v>#DIV/0!</v>
      </c>
      <c r="G25" s="7" t="e">
        <f t="shared" si="7"/>
        <v>#DIV/0!</v>
      </c>
      <c r="H25" s="8" t="e">
        <f t="shared" si="8"/>
        <v>#DIV/0!</v>
      </c>
      <c r="I25" s="9"/>
      <c r="J25" s="9"/>
      <c r="K25" s="10"/>
      <c r="L25" s="10"/>
      <c r="M25" s="10"/>
      <c r="N25" s="10"/>
      <c r="O25" s="6"/>
      <c r="P25" s="6"/>
      <c r="Q25" s="6"/>
      <c r="R25" s="6"/>
      <c r="S25" s="11" t="e">
        <f t="shared" si="18"/>
        <v>#DIV/0!</v>
      </c>
      <c r="T25" s="6"/>
      <c r="U25" s="12" t="e">
        <f t="shared" si="19"/>
        <v>#DIV/0!</v>
      </c>
      <c r="V25" s="6"/>
      <c r="W25" s="12" t="e">
        <f t="shared" si="20"/>
        <v>#DIV/0!</v>
      </c>
      <c r="X25" s="12" t="e">
        <f t="shared" si="21"/>
        <v>#DIV/0!</v>
      </c>
      <c r="Y25" s="26"/>
    </row>
    <row r="26" spans="1:26">
      <c r="A26" s="42" t="s">
        <v>34</v>
      </c>
      <c r="B26" s="43">
        <v>1</v>
      </c>
      <c r="C26" s="43">
        <v>349</v>
      </c>
      <c r="D26" s="43">
        <v>4</v>
      </c>
      <c r="E26" s="43">
        <v>300</v>
      </c>
      <c r="F26" s="44">
        <f t="shared" si="6"/>
        <v>87.25</v>
      </c>
      <c r="G26" s="44">
        <f t="shared" si="7"/>
        <v>75</v>
      </c>
      <c r="H26" s="45">
        <f t="shared" si="8"/>
        <v>6.98</v>
      </c>
      <c r="I26" s="46">
        <v>0</v>
      </c>
      <c r="J26" s="46">
        <v>0</v>
      </c>
      <c r="K26" s="10"/>
      <c r="L26" s="10">
        <v>1</v>
      </c>
      <c r="M26" s="10"/>
      <c r="N26" s="47"/>
      <c r="O26" s="43">
        <v>2</v>
      </c>
      <c r="P26" s="43">
        <v>1</v>
      </c>
      <c r="Q26" s="43">
        <v>1</v>
      </c>
      <c r="R26" s="43">
        <v>2</v>
      </c>
      <c r="S26" s="48">
        <f t="shared" si="18"/>
        <v>349</v>
      </c>
      <c r="T26" s="43">
        <v>38</v>
      </c>
      <c r="U26" s="49">
        <f t="shared" si="19"/>
        <v>0.4355300859598854</v>
      </c>
      <c r="V26" s="43">
        <v>8</v>
      </c>
      <c r="W26" s="49">
        <f t="shared" si="20"/>
        <v>0.13753581661891118</v>
      </c>
      <c r="X26" s="49">
        <f t="shared" si="21"/>
        <v>0.57306590257879653</v>
      </c>
      <c r="Y26" s="51" t="s">
        <v>35</v>
      </c>
      <c r="Z26" s="50"/>
    </row>
    <row r="27" spans="1:26">
      <c r="A27" s="42"/>
      <c r="B27" s="43"/>
      <c r="C27" s="43"/>
      <c r="D27" s="43"/>
      <c r="E27" s="43"/>
      <c r="F27" s="44"/>
      <c r="G27" s="44"/>
      <c r="H27" s="45"/>
      <c r="I27" s="46"/>
      <c r="J27" s="46"/>
      <c r="K27" s="10"/>
      <c r="L27" s="10"/>
      <c r="M27" s="10"/>
      <c r="N27" s="47"/>
      <c r="O27" s="43"/>
      <c r="P27" s="43"/>
      <c r="Q27" s="43"/>
      <c r="R27" s="43"/>
      <c r="S27" s="48"/>
      <c r="T27" s="43"/>
      <c r="U27" s="49"/>
      <c r="V27" s="43"/>
      <c r="W27" s="49"/>
      <c r="X27" s="49"/>
      <c r="Y27" s="51"/>
      <c r="Z27" s="50"/>
    </row>
    <row r="28" spans="1:26">
      <c r="A28" s="5"/>
      <c r="B28" s="6"/>
      <c r="C28" s="6"/>
      <c r="D28" s="6"/>
      <c r="E28" s="6"/>
      <c r="F28" s="7"/>
      <c r="G28" s="7"/>
      <c r="H28" s="8"/>
      <c r="I28" s="9"/>
      <c r="J28" s="9"/>
      <c r="K28" s="10"/>
      <c r="L28" s="10"/>
      <c r="M28" s="10"/>
      <c r="N28" s="10"/>
      <c r="O28" s="6"/>
      <c r="P28" s="6"/>
      <c r="Q28" s="6"/>
      <c r="R28" s="6"/>
      <c r="S28" s="11"/>
      <c r="T28" s="6"/>
      <c r="U28" s="12"/>
      <c r="V28" s="6"/>
      <c r="W28" s="12"/>
      <c r="X28" s="12"/>
      <c r="Y28" s="26"/>
    </row>
    <row r="29" spans="1:26">
      <c r="A29" s="78" t="s">
        <v>26</v>
      </c>
      <c r="B29" s="41">
        <v>2</v>
      </c>
      <c r="C29" s="11">
        <v>635</v>
      </c>
      <c r="D29" s="14">
        <v>12</v>
      </c>
      <c r="E29" s="9">
        <v>575</v>
      </c>
      <c r="F29" s="7">
        <f t="shared" si="6"/>
        <v>52.916666666666664</v>
      </c>
      <c r="G29" s="7">
        <f t="shared" si="7"/>
        <v>47.916666666666664</v>
      </c>
      <c r="H29" s="8">
        <f t="shared" si="8"/>
        <v>6.6260869565217391</v>
      </c>
      <c r="I29" s="9">
        <v>1</v>
      </c>
      <c r="J29" s="9"/>
      <c r="K29" s="10"/>
      <c r="L29" s="10">
        <v>1</v>
      </c>
      <c r="M29" s="10">
        <v>1</v>
      </c>
      <c r="N29" s="10"/>
      <c r="O29" s="6">
        <v>2</v>
      </c>
      <c r="P29" s="6">
        <v>2</v>
      </c>
      <c r="Q29" s="6">
        <v>3</v>
      </c>
      <c r="R29" s="6">
        <v>2</v>
      </c>
      <c r="S29" s="11">
        <f t="shared" si="18"/>
        <v>317.5</v>
      </c>
      <c r="T29" s="6">
        <v>50</v>
      </c>
      <c r="U29" s="12">
        <v>0.18</v>
      </c>
      <c r="V29" s="6">
        <v>18</v>
      </c>
      <c r="W29" s="12">
        <f t="shared" si="20"/>
        <v>0.17007874015748031</v>
      </c>
      <c r="X29" s="12">
        <f t="shared" si="21"/>
        <v>0.35007874015748031</v>
      </c>
      <c r="Y29" s="26"/>
    </row>
    <row r="30" spans="1:26">
      <c r="A30" s="5"/>
      <c r="B30" s="6"/>
      <c r="C30" s="6"/>
      <c r="D30" s="6"/>
      <c r="E30" s="11"/>
      <c r="F30" s="7" t="e">
        <f t="shared" si="6"/>
        <v>#DIV/0!</v>
      </c>
      <c r="G30" s="7" t="e">
        <f t="shared" si="7"/>
        <v>#DIV/0!</v>
      </c>
      <c r="H30" s="8" t="e">
        <f t="shared" si="8"/>
        <v>#DIV/0!</v>
      </c>
      <c r="I30" s="9"/>
      <c r="J30" s="9"/>
      <c r="K30" s="10"/>
      <c r="L30" s="10"/>
      <c r="M30" s="10"/>
      <c r="N30" s="10"/>
      <c r="O30" s="6"/>
      <c r="P30" s="6"/>
      <c r="Q30" s="6"/>
      <c r="R30" s="6"/>
      <c r="S30" s="11" t="e">
        <f t="shared" si="18"/>
        <v>#DIV/0!</v>
      </c>
      <c r="T30" s="6"/>
      <c r="U30" s="12" t="e">
        <f t="shared" si="19"/>
        <v>#DIV/0!</v>
      </c>
      <c r="V30" s="6"/>
      <c r="W30" s="12" t="e">
        <f t="shared" si="20"/>
        <v>#DIV/0!</v>
      </c>
      <c r="X30" s="12" t="e">
        <f t="shared" si="21"/>
        <v>#DIV/0!</v>
      </c>
      <c r="Y30" s="26"/>
    </row>
    <row r="31" spans="1:26">
      <c r="A31" s="78" t="s">
        <v>22</v>
      </c>
      <c r="B31" s="39">
        <v>2</v>
      </c>
      <c r="C31" s="6">
        <v>508</v>
      </c>
      <c r="D31" s="6">
        <v>18</v>
      </c>
      <c r="E31" s="6">
        <v>566</v>
      </c>
      <c r="F31" s="7">
        <f t="shared" si="6"/>
        <v>28.222222222222221</v>
      </c>
      <c r="G31" s="7">
        <f t="shared" si="7"/>
        <v>31.444444444444443</v>
      </c>
      <c r="H31" s="8">
        <f t="shared" si="8"/>
        <v>5.3851590106007068</v>
      </c>
      <c r="I31" s="9">
        <v>1</v>
      </c>
      <c r="J31" s="9"/>
      <c r="K31" s="10">
        <v>0</v>
      </c>
      <c r="L31" s="10">
        <v>0</v>
      </c>
      <c r="M31" s="10">
        <v>1</v>
      </c>
      <c r="N31" s="10">
        <v>1</v>
      </c>
      <c r="O31" s="6">
        <v>1</v>
      </c>
      <c r="P31" s="6">
        <v>2</v>
      </c>
      <c r="Q31" s="6">
        <v>1</v>
      </c>
      <c r="R31" s="6">
        <v>2</v>
      </c>
      <c r="S31" s="11">
        <f t="shared" si="18"/>
        <v>254</v>
      </c>
      <c r="T31" s="6">
        <v>39</v>
      </c>
      <c r="U31" s="12">
        <f t="shared" si="19"/>
        <v>0.30708661417322836</v>
      </c>
      <c r="V31" s="6">
        <v>18</v>
      </c>
      <c r="W31" s="12">
        <f t="shared" si="20"/>
        <v>0.2125984251968504</v>
      </c>
      <c r="X31" s="12">
        <f t="shared" si="21"/>
        <v>0.51968503937007871</v>
      </c>
      <c r="Y31" s="26"/>
    </row>
    <row r="32" spans="1:26">
      <c r="A32" s="5"/>
      <c r="B32" s="39">
        <v>2</v>
      </c>
      <c r="C32" s="6">
        <v>508</v>
      </c>
      <c r="D32" s="6">
        <v>15</v>
      </c>
      <c r="E32" s="6">
        <v>556</v>
      </c>
      <c r="F32" s="7">
        <f t="shared" si="6"/>
        <v>33.866666666666667</v>
      </c>
      <c r="G32" s="7">
        <f t="shared" si="7"/>
        <v>37.06666666666667</v>
      </c>
      <c r="H32" s="8">
        <f t="shared" si="8"/>
        <v>5.4820143884892083</v>
      </c>
      <c r="I32" s="9">
        <v>1</v>
      </c>
      <c r="J32" s="9"/>
      <c r="K32" s="10">
        <v>0</v>
      </c>
      <c r="L32" s="10">
        <v>0</v>
      </c>
      <c r="M32" s="10">
        <v>1</v>
      </c>
      <c r="N32" s="10">
        <v>1</v>
      </c>
      <c r="O32" s="6">
        <v>1</v>
      </c>
      <c r="P32" s="6">
        <v>0</v>
      </c>
      <c r="Q32" s="6">
        <v>1</v>
      </c>
      <c r="R32" s="6">
        <v>2</v>
      </c>
      <c r="S32" s="11">
        <f t="shared" si="18"/>
        <v>254</v>
      </c>
      <c r="T32" s="6">
        <v>39</v>
      </c>
      <c r="U32" s="12">
        <f t="shared" si="19"/>
        <v>0.30708661417322836</v>
      </c>
      <c r="V32" s="6">
        <v>9</v>
      </c>
      <c r="W32" s="12">
        <f t="shared" si="20"/>
        <v>0.1062992125984252</v>
      </c>
      <c r="X32" s="12">
        <f t="shared" si="21"/>
        <v>0.41338582677165359</v>
      </c>
      <c r="Y32" s="26"/>
    </row>
    <row r="33" spans="1:25">
      <c r="A33" s="29"/>
      <c r="B33" s="56"/>
      <c r="C33" s="56"/>
      <c r="D33" s="56"/>
      <c r="E33" s="56"/>
      <c r="F33" s="57"/>
      <c r="G33" s="57"/>
      <c r="H33" s="58"/>
      <c r="I33" s="67"/>
      <c r="J33" s="67"/>
      <c r="K33" s="10"/>
      <c r="L33" s="10"/>
      <c r="M33" s="10"/>
      <c r="N33" s="68"/>
      <c r="O33" s="56"/>
      <c r="P33" s="56"/>
      <c r="Q33" s="56"/>
      <c r="R33" s="56"/>
      <c r="S33" s="59"/>
      <c r="T33" s="56"/>
      <c r="U33" s="60"/>
      <c r="V33" s="56"/>
      <c r="W33" s="60"/>
      <c r="X33" s="60"/>
      <c r="Y33" s="26"/>
    </row>
    <row r="34" spans="1:25">
      <c r="A34" s="13"/>
      <c r="B34" s="6"/>
      <c r="C34" s="6"/>
      <c r="D34" s="6"/>
      <c r="E34" s="6"/>
      <c r="F34" s="7" t="e">
        <f t="shared" si="6"/>
        <v>#DIV/0!</v>
      </c>
      <c r="G34" s="7" t="e">
        <f t="shared" si="7"/>
        <v>#DIV/0!</v>
      </c>
      <c r="H34" s="8" t="e">
        <f t="shared" si="8"/>
        <v>#DIV/0!</v>
      </c>
      <c r="I34" s="9"/>
      <c r="J34" s="9"/>
      <c r="K34" s="10"/>
      <c r="L34" s="10"/>
      <c r="M34" s="10"/>
      <c r="N34" s="10"/>
      <c r="O34" s="6"/>
      <c r="P34" s="6"/>
      <c r="Q34" s="6"/>
      <c r="R34" s="6"/>
      <c r="S34" s="11" t="e">
        <f t="shared" si="18"/>
        <v>#DIV/0!</v>
      </c>
      <c r="T34" s="6"/>
      <c r="U34" s="12" t="e">
        <f t="shared" si="19"/>
        <v>#DIV/0!</v>
      </c>
      <c r="V34" s="6"/>
      <c r="W34" s="12" t="e">
        <f t="shared" si="20"/>
        <v>#DIV/0!</v>
      </c>
      <c r="X34" s="12" t="e">
        <f t="shared" si="21"/>
        <v>#DIV/0!</v>
      </c>
      <c r="Y34" s="26"/>
    </row>
    <row r="35" spans="1:25">
      <c r="A35" s="78" t="s">
        <v>29</v>
      </c>
      <c r="B35" s="39">
        <v>2</v>
      </c>
      <c r="C35" s="6">
        <v>689</v>
      </c>
      <c r="D35" s="6">
        <v>14</v>
      </c>
      <c r="E35" s="6">
        <v>549</v>
      </c>
      <c r="F35" s="7">
        <f t="shared" si="6"/>
        <v>49.214285714285715</v>
      </c>
      <c r="G35" s="7">
        <f t="shared" si="7"/>
        <v>39.214285714285715</v>
      </c>
      <c r="H35" s="8">
        <f t="shared" si="8"/>
        <v>7.5300546448087431</v>
      </c>
      <c r="I35" s="9">
        <v>1</v>
      </c>
      <c r="J35" s="9"/>
      <c r="K35" s="10">
        <v>1</v>
      </c>
      <c r="L35" s="10"/>
      <c r="M35" s="10">
        <v>1</v>
      </c>
      <c r="N35" s="10"/>
      <c r="O35" s="6">
        <v>1</v>
      </c>
      <c r="P35" s="6">
        <v>4</v>
      </c>
      <c r="Q35" s="6">
        <v>2</v>
      </c>
      <c r="R35" s="6">
        <v>5</v>
      </c>
      <c r="S35" s="11">
        <f t="shared" si="18"/>
        <v>344.5</v>
      </c>
      <c r="T35" s="6">
        <v>71</v>
      </c>
      <c r="U35" s="12">
        <f t="shared" si="19"/>
        <v>0.41219158200290273</v>
      </c>
      <c r="V35" s="6">
        <v>18</v>
      </c>
      <c r="W35" s="12">
        <f t="shared" si="20"/>
        <v>0.15674891146589259</v>
      </c>
      <c r="X35" s="12">
        <f t="shared" si="21"/>
        <v>0.56894049346879538</v>
      </c>
      <c r="Y35" s="26"/>
    </row>
    <row r="36" spans="1:25">
      <c r="A36" s="25"/>
      <c r="B36" s="6">
        <v>2</v>
      </c>
      <c r="C36" s="6">
        <v>498</v>
      </c>
      <c r="D36" s="6">
        <v>16</v>
      </c>
      <c r="E36" s="6">
        <v>488</v>
      </c>
      <c r="F36" s="7">
        <f t="shared" si="6"/>
        <v>31.125</v>
      </c>
      <c r="G36" s="7">
        <f t="shared" si="7"/>
        <v>30.5</v>
      </c>
      <c r="H36" s="8">
        <f t="shared" si="8"/>
        <v>6.1229508196721314</v>
      </c>
      <c r="I36" s="9">
        <v>1</v>
      </c>
      <c r="J36" s="9"/>
      <c r="K36" s="10"/>
      <c r="L36" s="10">
        <v>1</v>
      </c>
      <c r="M36" s="74"/>
      <c r="N36" s="10"/>
      <c r="O36" s="6">
        <v>1</v>
      </c>
      <c r="P36" s="6">
        <v>2</v>
      </c>
      <c r="Q36" s="6">
        <v>1</v>
      </c>
      <c r="R36" s="6">
        <v>3</v>
      </c>
      <c r="S36" s="11">
        <f t="shared" si="18"/>
        <v>249</v>
      </c>
      <c r="T36" s="6">
        <v>49</v>
      </c>
      <c r="U36" s="12">
        <f t="shared" si="19"/>
        <v>0.39357429718875503</v>
      </c>
      <c r="V36" s="6">
        <v>9</v>
      </c>
      <c r="W36" s="12">
        <f t="shared" si="20"/>
        <v>0.10843373493975904</v>
      </c>
      <c r="X36" s="12">
        <f t="shared" si="21"/>
        <v>0.50200803212851408</v>
      </c>
      <c r="Y36" s="26"/>
    </row>
    <row r="37" spans="1:25">
      <c r="A37" s="5"/>
      <c r="B37" s="6"/>
      <c r="C37" s="6"/>
      <c r="D37" s="6"/>
      <c r="E37" s="6"/>
      <c r="F37" s="7"/>
      <c r="G37" s="7"/>
      <c r="H37" s="8"/>
      <c r="I37" s="9"/>
      <c r="J37" s="9"/>
      <c r="K37" s="74"/>
      <c r="L37" s="74"/>
      <c r="M37" s="74"/>
      <c r="N37" s="10"/>
      <c r="O37" s="6"/>
      <c r="P37" s="6"/>
      <c r="Q37" s="6"/>
      <c r="R37" s="6"/>
      <c r="S37" s="11"/>
      <c r="T37" s="6"/>
      <c r="U37" s="12"/>
      <c r="V37" s="6"/>
      <c r="W37" s="12"/>
      <c r="X37" s="12"/>
      <c r="Y37" s="26"/>
    </row>
    <row r="38" spans="1:25">
      <c r="A38" s="78" t="s">
        <v>30</v>
      </c>
      <c r="B38" s="56">
        <v>2</v>
      </c>
      <c r="C38" s="56">
        <v>459</v>
      </c>
      <c r="D38" s="56">
        <v>14</v>
      </c>
      <c r="E38" s="56">
        <v>573</v>
      </c>
      <c r="F38" s="57">
        <f t="shared" si="6"/>
        <v>32.785714285714285</v>
      </c>
      <c r="G38" s="57">
        <f t="shared" si="7"/>
        <v>40.928571428571431</v>
      </c>
      <c r="H38" s="58">
        <f t="shared" si="8"/>
        <v>4.8062827225130889</v>
      </c>
      <c r="I38" s="67"/>
      <c r="J38" s="67">
        <v>1</v>
      </c>
      <c r="K38" s="10">
        <v>0</v>
      </c>
      <c r="L38" s="10">
        <v>0</v>
      </c>
      <c r="M38" s="10">
        <v>0</v>
      </c>
      <c r="N38" s="68">
        <v>2</v>
      </c>
      <c r="O38" s="56">
        <v>0</v>
      </c>
      <c r="P38" s="56">
        <v>3</v>
      </c>
      <c r="Q38" s="56">
        <v>0</v>
      </c>
      <c r="R38" s="56">
        <v>3</v>
      </c>
      <c r="S38" s="59">
        <f t="shared" si="18"/>
        <v>229.5</v>
      </c>
      <c r="T38" s="56">
        <v>46</v>
      </c>
      <c r="U38" s="60">
        <f t="shared" si="19"/>
        <v>0.40087145969498911</v>
      </c>
      <c r="V38" s="56">
        <v>1</v>
      </c>
      <c r="W38" s="60">
        <f t="shared" si="20"/>
        <v>1.3071895424836602E-2</v>
      </c>
      <c r="X38" s="60">
        <f t="shared" si="21"/>
        <v>0.41394335511982572</v>
      </c>
      <c r="Y38" s="26"/>
    </row>
    <row r="39" spans="1:25">
      <c r="A39" s="5"/>
      <c r="B39" s="6"/>
      <c r="C39" s="6"/>
      <c r="D39" s="6"/>
      <c r="E39" s="6"/>
      <c r="F39" s="7" t="e">
        <f t="shared" si="6"/>
        <v>#DIV/0!</v>
      </c>
      <c r="G39" s="7" t="e">
        <f t="shared" si="7"/>
        <v>#DIV/0!</v>
      </c>
      <c r="H39" s="8" t="e">
        <f t="shared" si="8"/>
        <v>#DIV/0!</v>
      </c>
      <c r="I39" s="9"/>
      <c r="J39" s="9"/>
      <c r="K39" s="10"/>
      <c r="L39" s="10"/>
      <c r="M39" s="10"/>
      <c r="N39" s="10"/>
      <c r="O39" s="6"/>
      <c r="P39" s="6"/>
      <c r="Q39" s="6"/>
      <c r="R39" s="6"/>
      <c r="S39" s="11" t="e">
        <f t="shared" si="18"/>
        <v>#DIV/0!</v>
      </c>
      <c r="T39" s="6"/>
      <c r="U39" s="12" t="e">
        <f t="shared" si="19"/>
        <v>#DIV/0!</v>
      </c>
      <c r="V39" s="6"/>
      <c r="W39" s="12" t="e">
        <f t="shared" si="20"/>
        <v>#DIV/0!</v>
      </c>
      <c r="X39" s="12" t="e">
        <f t="shared" si="21"/>
        <v>#DIV/0!</v>
      </c>
      <c r="Y39" s="26"/>
    </row>
    <row r="40" spans="1:25">
      <c r="A40" s="78" t="s">
        <v>31</v>
      </c>
      <c r="B40" s="39">
        <v>2</v>
      </c>
      <c r="C40" s="6">
        <v>541</v>
      </c>
      <c r="D40" s="6">
        <v>15</v>
      </c>
      <c r="E40" s="6">
        <v>592</v>
      </c>
      <c r="F40" s="7">
        <f t="shared" si="6"/>
        <v>36.06666666666667</v>
      </c>
      <c r="G40" s="7">
        <f t="shared" si="7"/>
        <v>39.466666666666669</v>
      </c>
      <c r="H40" s="8">
        <f t="shared" si="8"/>
        <v>5.4831081081081079</v>
      </c>
      <c r="I40" s="9"/>
      <c r="J40" s="9">
        <v>1</v>
      </c>
      <c r="K40" s="10">
        <v>0</v>
      </c>
      <c r="L40" s="10">
        <v>0</v>
      </c>
      <c r="M40" s="10">
        <v>2</v>
      </c>
      <c r="N40" s="10">
        <v>0</v>
      </c>
      <c r="O40" s="6">
        <v>0</v>
      </c>
      <c r="P40" s="6">
        <v>5</v>
      </c>
      <c r="Q40" s="6">
        <v>1</v>
      </c>
      <c r="R40" s="6">
        <v>3</v>
      </c>
      <c r="S40" s="11">
        <f t="shared" si="18"/>
        <v>270.5</v>
      </c>
      <c r="T40" s="6">
        <v>53</v>
      </c>
      <c r="U40" s="12">
        <f t="shared" si="19"/>
        <v>0.39186691312384475</v>
      </c>
      <c r="V40" s="6">
        <v>5</v>
      </c>
      <c r="W40" s="12">
        <f t="shared" si="20"/>
        <v>5.545286506469501E-2</v>
      </c>
      <c r="X40" s="12">
        <f t="shared" si="21"/>
        <v>0.44731977818853974</v>
      </c>
      <c r="Y40" s="26"/>
    </row>
    <row r="41" spans="1:25">
      <c r="A41" s="5"/>
      <c r="B41" s="39">
        <v>2</v>
      </c>
      <c r="C41" s="6">
        <v>523</v>
      </c>
      <c r="D41" s="6">
        <v>15</v>
      </c>
      <c r="E41" s="6">
        <v>542</v>
      </c>
      <c r="F41" s="7">
        <f t="shared" ref="F41:F42" si="22">C41/D41</f>
        <v>34.866666666666667</v>
      </c>
      <c r="G41" s="7">
        <f t="shared" ref="G41:G42" si="23">E41/D41</f>
        <v>36.133333333333333</v>
      </c>
      <c r="H41" s="8">
        <f t="shared" ref="H41:H42" si="24">C41/(E41/6)</f>
        <v>5.7896678966789672</v>
      </c>
      <c r="I41" s="9">
        <v>1</v>
      </c>
      <c r="J41" s="9"/>
      <c r="K41" s="10">
        <v>0</v>
      </c>
      <c r="L41" s="10">
        <v>1</v>
      </c>
      <c r="M41" s="10">
        <v>0</v>
      </c>
      <c r="N41" s="10">
        <v>1</v>
      </c>
      <c r="O41" s="6">
        <v>2</v>
      </c>
      <c r="P41" s="6">
        <v>1</v>
      </c>
      <c r="Q41" s="6">
        <v>1</v>
      </c>
      <c r="R41" s="6">
        <v>2</v>
      </c>
      <c r="S41" s="11">
        <f t="shared" ref="S41:S42" si="25">C41/B41</f>
        <v>261.5</v>
      </c>
      <c r="T41" s="6">
        <v>40</v>
      </c>
      <c r="U41" s="12">
        <f t="shared" ref="U41:U42" si="26">T41*4/C41</f>
        <v>0.30592734225621415</v>
      </c>
      <c r="V41" s="6">
        <v>12</v>
      </c>
      <c r="W41" s="12">
        <f t="shared" ref="W41:W42" si="27">V41*6/C41</f>
        <v>0.13766730401529637</v>
      </c>
      <c r="X41" s="12">
        <f t="shared" ref="X41:X42" si="28">U41+W41</f>
        <v>0.44359464627151052</v>
      </c>
      <c r="Y41" s="26"/>
    </row>
    <row r="42" spans="1:25">
      <c r="A42" s="5"/>
      <c r="B42" s="39">
        <v>2</v>
      </c>
      <c r="C42" s="6">
        <v>522</v>
      </c>
      <c r="D42" s="6">
        <v>16</v>
      </c>
      <c r="E42" s="6">
        <v>598</v>
      </c>
      <c r="F42" s="7">
        <f t="shared" si="22"/>
        <v>32.625</v>
      </c>
      <c r="G42" s="7">
        <f t="shared" si="23"/>
        <v>37.375</v>
      </c>
      <c r="H42" s="8">
        <f t="shared" si="24"/>
        <v>5.2374581939799327</v>
      </c>
      <c r="I42" s="9">
        <v>1</v>
      </c>
      <c r="J42" s="9"/>
      <c r="K42" s="10"/>
      <c r="L42" s="10"/>
      <c r="M42" s="10">
        <v>2</v>
      </c>
      <c r="N42" s="10"/>
      <c r="O42" s="6">
        <v>1</v>
      </c>
      <c r="P42" s="6">
        <v>3</v>
      </c>
      <c r="Q42" s="6">
        <v>1</v>
      </c>
      <c r="R42" s="6">
        <v>4</v>
      </c>
      <c r="S42" s="11">
        <f t="shared" si="25"/>
        <v>261</v>
      </c>
      <c r="T42" s="6">
        <v>47</v>
      </c>
      <c r="U42" s="12">
        <f t="shared" si="26"/>
        <v>0.36015325670498083</v>
      </c>
      <c r="V42" s="6">
        <v>5</v>
      </c>
      <c r="W42" s="12">
        <f t="shared" si="27"/>
        <v>5.7471264367816091E-2</v>
      </c>
      <c r="X42" s="12">
        <f t="shared" si="28"/>
        <v>0.41762452107279691</v>
      </c>
      <c r="Y42" s="26"/>
    </row>
    <row r="43" spans="1:25">
      <c r="A43" s="5"/>
      <c r="B43" s="6"/>
      <c r="C43" s="6"/>
      <c r="D43" s="6"/>
      <c r="E43" s="6"/>
      <c r="F43" s="7"/>
      <c r="G43" s="7"/>
      <c r="H43" s="8"/>
      <c r="I43" s="9"/>
      <c r="J43" s="9"/>
      <c r="K43" s="10"/>
      <c r="L43" s="10"/>
      <c r="M43" s="10"/>
      <c r="N43" s="10"/>
      <c r="O43" s="6"/>
      <c r="P43" s="6"/>
      <c r="Q43" s="6"/>
      <c r="R43" s="6"/>
      <c r="S43" s="11"/>
      <c r="T43" s="6"/>
      <c r="U43" s="12"/>
      <c r="V43" s="6"/>
      <c r="W43" s="12"/>
      <c r="X43" s="12"/>
      <c r="Y43" s="26"/>
    </row>
    <row r="44" spans="1:25">
      <c r="A44" s="78" t="s">
        <v>32</v>
      </c>
      <c r="B44" s="40">
        <v>2</v>
      </c>
      <c r="C44" s="36">
        <v>681</v>
      </c>
      <c r="D44" s="36">
        <v>14</v>
      </c>
      <c r="E44" s="30">
        <v>600</v>
      </c>
      <c r="F44" s="7">
        <f t="shared" si="6"/>
        <v>48.642857142857146</v>
      </c>
      <c r="G44" s="7">
        <f t="shared" si="7"/>
        <v>42.857142857142854</v>
      </c>
      <c r="H44" s="8">
        <f t="shared" si="8"/>
        <v>6.81</v>
      </c>
      <c r="I44" s="37">
        <v>1</v>
      </c>
      <c r="J44" s="37"/>
      <c r="K44" s="38">
        <v>0</v>
      </c>
      <c r="L44" s="38">
        <v>2</v>
      </c>
      <c r="M44" s="38">
        <v>0</v>
      </c>
      <c r="N44" s="38">
        <v>0</v>
      </c>
      <c r="O44" s="36">
        <v>2</v>
      </c>
      <c r="P44" s="36">
        <v>3</v>
      </c>
      <c r="Q44" s="36">
        <v>2</v>
      </c>
      <c r="R44" s="36">
        <v>2</v>
      </c>
      <c r="S44" s="11">
        <f t="shared" si="18"/>
        <v>340.5</v>
      </c>
      <c r="T44" s="6">
        <v>62</v>
      </c>
      <c r="U44" s="12">
        <f t="shared" si="19"/>
        <v>0.36417033773861968</v>
      </c>
      <c r="V44" s="6">
        <v>13</v>
      </c>
      <c r="W44" s="12">
        <f t="shared" si="20"/>
        <v>0.11453744493392071</v>
      </c>
      <c r="X44" s="12">
        <f t="shared" si="21"/>
        <v>0.47870778267254038</v>
      </c>
      <c r="Y44" s="24"/>
    </row>
    <row r="45" spans="1:25">
      <c r="A45" s="78" t="s">
        <v>32</v>
      </c>
      <c r="B45" s="39">
        <v>2</v>
      </c>
      <c r="C45" s="6">
        <v>473</v>
      </c>
      <c r="D45" s="6">
        <v>18</v>
      </c>
      <c r="E45" s="6">
        <v>578</v>
      </c>
      <c r="F45" s="7">
        <f t="shared" si="6"/>
        <v>26.277777777777779</v>
      </c>
      <c r="G45" s="7">
        <f t="shared" si="7"/>
        <v>32.111111111111114</v>
      </c>
      <c r="H45" s="8">
        <f t="shared" si="8"/>
        <v>4.9100346020761245</v>
      </c>
      <c r="I45" s="6">
        <v>1</v>
      </c>
      <c r="J45" s="6"/>
      <c r="K45" s="6">
        <v>0</v>
      </c>
      <c r="L45" s="6">
        <v>0</v>
      </c>
      <c r="M45" s="6">
        <v>1</v>
      </c>
      <c r="N45" s="6">
        <v>1</v>
      </c>
      <c r="O45" s="6">
        <v>0</v>
      </c>
      <c r="P45" s="6">
        <v>3</v>
      </c>
      <c r="Q45" s="6">
        <v>0</v>
      </c>
      <c r="R45" s="6">
        <v>3</v>
      </c>
      <c r="S45" s="11">
        <f t="shared" si="18"/>
        <v>236.5</v>
      </c>
      <c r="T45" s="6">
        <v>48</v>
      </c>
      <c r="U45" s="12">
        <f t="shared" si="19"/>
        <v>0.40591966173361521</v>
      </c>
      <c r="V45" s="6">
        <v>5</v>
      </c>
      <c r="W45" s="12">
        <f t="shared" si="20"/>
        <v>6.3424947145877375E-2</v>
      </c>
      <c r="X45" s="12">
        <f t="shared" si="21"/>
        <v>0.46934460887949259</v>
      </c>
      <c r="Y45" s="26"/>
    </row>
    <row r="46" spans="1:25">
      <c r="A46" s="78" t="s">
        <v>32</v>
      </c>
      <c r="B46" s="39">
        <v>2</v>
      </c>
      <c r="C46" s="6">
        <v>574</v>
      </c>
      <c r="D46" s="6">
        <v>11</v>
      </c>
      <c r="E46" s="6">
        <v>589</v>
      </c>
      <c r="F46" s="7">
        <f t="shared" si="6"/>
        <v>52.18181818181818</v>
      </c>
      <c r="G46" s="7">
        <f t="shared" si="7"/>
        <v>53.545454545454547</v>
      </c>
      <c r="H46" s="8">
        <f t="shared" si="8"/>
        <v>5.8471986417657043</v>
      </c>
      <c r="I46" s="9"/>
      <c r="J46" s="9">
        <v>1</v>
      </c>
      <c r="K46" s="10">
        <v>0</v>
      </c>
      <c r="L46" s="10">
        <v>0</v>
      </c>
      <c r="M46" s="10">
        <v>2</v>
      </c>
      <c r="N46" s="10">
        <v>0</v>
      </c>
      <c r="O46" s="6">
        <v>1</v>
      </c>
      <c r="P46" s="6">
        <v>4</v>
      </c>
      <c r="Q46" s="6">
        <v>2</v>
      </c>
      <c r="R46" s="6">
        <v>2</v>
      </c>
      <c r="S46" s="11">
        <f t="shared" si="18"/>
        <v>287</v>
      </c>
      <c r="T46" s="6">
        <v>50</v>
      </c>
      <c r="U46" s="12">
        <f t="shared" si="19"/>
        <v>0.34843205574912894</v>
      </c>
      <c r="V46" s="6">
        <v>3</v>
      </c>
      <c r="W46" s="12">
        <f t="shared" si="20"/>
        <v>3.1358885017421602E-2</v>
      </c>
      <c r="X46" s="12">
        <f t="shared" si="21"/>
        <v>0.37979094076655057</v>
      </c>
      <c r="Y46" s="26"/>
    </row>
    <row r="47" spans="1:25">
      <c r="A47" s="5"/>
      <c r="B47" s="70"/>
      <c r="C47" s="70"/>
      <c r="D47" s="70"/>
      <c r="E47" s="70"/>
      <c r="F47" s="71"/>
      <c r="G47" s="71"/>
      <c r="H47" s="72"/>
      <c r="I47" s="73"/>
      <c r="J47" s="73"/>
      <c r="K47" s="74"/>
      <c r="L47" s="74"/>
      <c r="M47" s="74"/>
      <c r="N47" s="74"/>
      <c r="O47" s="70"/>
      <c r="P47" s="70"/>
      <c r="Q47" s="70"/>
      <c r="R47" s="70"/>
      <c r="S47" s="75"/>
      <c r="T47" s="70"/>
      <c r="U47" s="76"/>
      <c r="V47" s="70"/>
      <c r="W47" s="76"/>
      <c r="X47" s="76"/>
      <c r="Y47" s="26"/>
    </row>
    <row r="48" spans="1:25">
      <c r="A48" s="5"/>
      <c r="B48" s="6"/>
      <c r="C48" s="6"/>
      <c r="D48" s="6"/>
      <c r="E48" s="6"/>
      <c r="F48" s="7" t="e">
        <f t="shared" si="6"/>
        <v>#DIV/0!</v>
      </c>
      <c r="G48" s="7" t="e">
        <f t="shared" si="7"/>
        <v>#DIV/0!</v>
      </c>
      <c r="H48" s="8" t="e">
        <f t="shared" si="8"/>
        <v>#DIV/0!</v>
      </c>
      <c r="I48" s="9"/>
      <c r="J48" s="9"/>
      <c r="K48" s="10"/>
      <c r="L48" s="10"/>
      <c r="M48" s="10"/>
      <c r="N48" s="10"/>
      <c r="O48" s="6"/>
      <c r="P48" s="6"/>
      <c r="Q48" s="6"/>
      <c r="R48" s="6"/>
      <c r="S48" s="11" t="e">
        <f t="shared" si="18"/>
        <v>#DIV/0!</v>
      </c>
      <c r="T48" s="6"/>
      <c r="U48" s="12" t="e">
        <f t="shared" si="19"/>
        <v>#DIV/0!</v>
      </c>
      <c r="V48" s="6"/>
      <c r="W48" s="12" t="e">
        <f t="shared" si="20"/>
        <v>#DIV/0!</v>
      </c>
      <c r="X48" s="12" t="e">
        <f t="shared" si="21"/>
        <v>#DIV/0!</v>
      </c>
      <c r="Y48" s="26"/>
    </row>
    <row r="49" spans="1:25">
      <c r="A49" s="78" t="s">
        <v>23</v>
      </c>
      <c r="B49" s="39">
        <v>2</v>
      </c>
      <c r="C49" s="6">
        <v>535</v>
      </c>
      <c r="D49" s="6">
        <v>11</v>
      </c>
      <c r="E49" s="6">
        <v>589</v>
      </c>
      <c r="F49" s="7">
        <f t="shared" si="6"/>
        <v>48.636363636363633</v>
      </c>
      <c r="G49" s="7">
        <f t="shared" si="7"/>
        <v>53.545454545454547</v>
      </c>
      <c r="H49" s="8">
        <f t="shared" si="8"/>
        <v>5.4499151103565362</v>
      </c>
      <c r="I49" s="9"/>
      <c r="J49" s="9">
        <v>1</v>
      </c>
      <c r="K49" s="10">
        <v>0</v>
      </c>
      <c r="L49" s="10">
        <v>0</v>
      </c>
      <c r="M49" s="10">
        <v>2</v>
      </c>
      <c r="N49" s="10">
        <v>0</v>
      </c>
      <c r="O49" s="6">
        <v>0</v>
      </c>
      <c r="P49" s="6">
        <v>5</v>
      </c>
      <c r="Q49" s="6">
        <v>2</v>
      </c>
      <c r="R49" s="6">
        <v>3</v>
      </c>
      <c r="S49" s="11">
        <f t="shared" si="18"/>
        <v>267.5</v>
      </c>
      <c r="T49" s="6">
        <v>51</v>
      </c>
      <c r="U49" s="12">
        <f t="shared" si="19"/>
        <v>0.38130841121495329</v>
      </c>
      <c r="V49" s="6">
        <v>7</v>
      </c>
      <c r="W49" s="12">
        <f t="shared" si="20"/>
        <v>7.8504672897196259E-2</v>
      </c>
      <c r="X49" s="12">
        <f t="shared" si="21"/>
        <v>0.45981308411214955</v>
      </c>
      <c r="Y49" s="26"/>
    </row>
    <row r="50" spans="1:25">
      <c r="A50" s="5"/>
      <c r="B50" s="34">
        <v>2</v>
      </c>
      <c r="C50" s="31">
        <v>531</v>
      </c>
      <c r="D50" s="31">
        <v>17</v>
      </c>
      <c r="E50" s="31">
        <v>598</v>
      </c>
      <c r="F50" s="7">
        <f t="shared" si="6"/>
        <v>31.235294117647058</v>
      </c>
      <c r="G50" s="7">
        <f t="shared" si="7"/>
        <v>35.176470588235297</v>
      </c>
      <c r="H50" s="8">
        <f t="shared" si="8"/>
        <v>5.3277591973244141</v>
      </c>
      <c r="I50" s="9"/>
      <c r="J50" s="9">
        <v>1</v>
      </c>
      <c r="K50" s="9"/>
      <c r="L50" s="9"/>
      <c r="M50" s="9">
        <v>2</v>
      </c>
      <c r="N50" s="9"/>
      <c r="O50" s="31">
        <v>1</v>
      </c>
      <c r="P50" s="31">
        <v>1</v>
      </c>
      <c r="Q50" s="31">
        <v>0</v>
      </c>
      <c r="R50" s="31">
        <v>4</v>
      </c>
      <c r="S50" s="11">
        <f t="shared" si="18"/>
        <v>265.5</v>
      </c>
      <c r="T50" s="6">
        <v>47</v>
      </c>
      <c r="U50" s="12">
        <f t="shared" si="19"/>
        <v>0.35404896421845572</v>
      </c>
      <c r="V50" s="6">
        <v>8</v>
      </c>
      <c r="W50" s="12">
        <f t="shared" si="20"/>
        <v>9.03954802259887E-2</v>
      </c>
      <c r="X50" s="12">
        <f t="shared" si="21"/>
        <v>0.44444444444444442</v>
      </c>
      <c r="Y50" s="26"/>
    </row>
    <row r="51" spans="1:25">
      <c r="A51" s="5"/>
      <c r="B51" s="6">
        <v>2</v>
      </c>
      <c r="C51" s="6">
        <v>528</v>
      </c>
      <c r="D51" s="6">
        <v>17</v>
      </c>
      <c r="E51" s="6">
        <v>598</v>
      </c>
      <c r="F51" s="7">
        <f t="shared" si="6"/>
        <v>31.058823529411764</v>
      </c>
      <c r="G51" s="7">
        <f t="shared" si="7"/>
        <v>35.176470588235297</v>
      </c>
      <c r="H51" s="8">
        <f t="shared" si="8"/>
        <v>5.2976588628762542</v>
      </c>
      <c r="I51" s="9">
        <v>1</v>
      </c>
      <c r="J51" s="9"/>
      <c r="K51" s="10"/>
      <c r="L51" s="10"/>
      <c r="M51" s="10">
        <v>2</v>
      </c>
      <c r="N51" s="10"/>
      <c r="O51" s="6">
        <v>0</v>
      </c>
      <c r="P51" s="6">
        <v>4</v>
      </c>
      <c r="Q51" s="6">
        <v>1</v>
      </c>
      <c r="R51" s="6">
        <v>1</v>
      </c>
      <c r="S51" s="11">
        <f t="shared" si="18"/>
        <v>264</v>
      </c>
      <c r="T51" s="6">
        <v>47</v>
      </c>
      <c r="U51" s="12">
        <f t="shared" si="19"/>
        <v>0.35606060606060608</v>
      </c>
      <c r="V51" s="6">
        <v>6</v>
      </c>
      <c r="W51" s="12">
        <f t="shared" si="20"/>
        <v>6.8181818181818177E-2</v>
      </c>
      <c r="X51" s="12">
        <f t="shared" si="21"/>
        <v>0.42424242424242425</v>
      </c>
      <c r="Y51" s="26"/>
    </row>
    <row r="52" spans="1:25">
      <c r="A52" s="5"/>
      <c r="B52" s="6">
        <v>2</v>
      </c>
      <c r="C52" s="6">
        <v>468</v>
      </c>
      <c r="D52" s="6">
        <v>15</v>
      </c>
      <c r="E52" s="6">
        <v>509</v>
      </c>
      <c r="F52" s="7">
        <f t="shared" si="6"/>
        <v>31.2</v>
      </c>
      <c r="G52" s="7">
        <f t="shared" si="7"/>
        <v>33.93333333333333</v>
      </c>
      <c r="H52" s="8">
        <f t="shared" si="8"/>
        <v>5.5166994106090375</v>
      </c>
      <c r="I52" s="9">
        <v>1</v>
      </c>
      <c r="J52" s="9"/>
      <c r="K52" s="10"/>
      <c r="L52" s="10"/>
      <c r="M52" s="10">
        <v>1</v>
      </c>
      <c r="N52" s="10"/>
      <c r="O52" s="6">
        <v>1</v>
      </c>
      <c r="P52" s="6">
        <v>3</v>
      </c>
      <c r="Q52" s="6">
        <v>1</v>
      </c>
      <c r="R52" s="6">
        <v>2</v>
      </c>
      <c r="S52" s="11">
        <f t="shared" si="18"/>
        <v>234</v>
      </c>
      <c r="T52" s="6">
        <v>36</v>
      </c>
      <c r="U52" s="12">
        <f t="shared" si="19"/>
        <v>0.30769230769230771</v>
      </c>
      <c r="V52" s="6">
        <v>12</v>
      </c>
      <c r="W52" s="12">
        <f t="shared" si="20"/>
        <v>0.15384615384615385</v>
      </c>
      <c r="X52" s="12">
        <f t="shared" si="21"/>
        <v>0.46153846153846156</v>
      </c>
      <c r="Y52" s="26"/>
    </row>
    <row r="53" spans="1:25">
      <c r="A53" s="5"/>
      <c r="B53" s="61"/>
      <c r="C53" s="61"/>
      <c r="D53" s="61"/>
      <c r="E53" s="61"/>
      <c r="F53" s="62"/>
      <c r="G53" s="77"/>
      <c r="H53" s="63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4"/>
      <c r="T53" s="61"/>
      <c r="U53" s="65"/>
      <c r="V53" s="61"/>
      <c r="W53" s="65"/>
      <c r="X53" s="65"/>
      <c r="Y53" s="26"/>
    </row>
    <row r="54" spans="1:25">
      <c r="A54" s="5"/>
      <c r="B54" s="6"/>
      <c r="C54" s="6"/>
      <c r="D54" s="6"/>
      <c r="E54" s="6"/>
      <c r="F54" s="7" t="e">
        <f t="shared" si="6"/>
        <v>#DIV/0!</v>
      </c>
      <c r="G54" s="7" t="e">
        <f t="shared" si="7"/>
        <v>#DIV/0!</v>
      </c>
      <c r="H54" s="8" t="e">
        <f t="shared" si="8"/>
        <v>#DIV/0!</v>
      </c>
      <c r="I54" s="9"/>
      <c r="J54" s="9"/>
      <c r="K54" s="10"/>
      <c r="L54" s="10"/>
      <c r="M54" s="10"/>
      <c r="N54" s="10"/>
      <c r="O54" s="6"/>
      <c r="P54" s="6"/>
      <c r="Q54" s="6"/>
      <c r="R54" s="6"/>
      <c r="S54" s="11" t="e">
        <f t="shared" si="18"/>
        <v>#DIV/0!</v>
      </c>
      <c r="T54" s="6"/>
      <c r="U54" s="12" t="e">
        <f t="shared" si="19"/>
        <v>#DIV/0!</v>
      </c>
      <c r="V54" s="6"/>
      <c r="W54" s="12" t="e">
        <f t="shared" si="20"/>
        <v>#DIV/0!</v>
      </c>
      <c r="X54" s="12" t="e">
        <f t="shared" si="21"/>
        <v>#DIV/0!</v>
      </c>
      <c r="Y54" s="26"/>
    </row>
    <row r="55" spans="1:25">
      <c r="A55" s="33"/>
      <c r="B55" s="16">
        <f>SUM(B3:B54)</f>
        <v>61</v>
      </c>
      <c r="C55" s="16">
        <f>SUM(C2:C54)</f>
        <v>16197</v>
      </c>
      <c r="D55" s="16">
        <f>SUM(D3:D54)</f>
        <v>482</v>
      </c>
      <c r="E55" s="16">
        <f>SUM(E3:E54)</f>
        <v>17250</v>
      </c>
      <c r="F55" s="17">
        <f t="shared" ref="F55" si="29">C55/D55</f>
        <v>33.603734439834028</v>
      </c>
      <c r="G55" s="17">
        <f t="shared" ref="G55" si="30">E55/D55</f>
        <v>35.788381742738586</v>
      </c>
      <c r="H55" s="18">
        <f t="shared" ref="H55" si="31">C55/(E55/6)</f>
        <v>5.6337391304347824</v>
      </c>
      <c r="I55" s="19">
        <f t="shared" ref="I55:R55" si="32">SUM(I2:I54)</f>
        <v>21</v>
      </c>
      <c r="J55" s="19">
        <f t="shared" si="32"/>
        <v>9</v>
      </c>
      <c r="K55" s="20">
        <f>SUM(K7:K54)</f>
        <v>2</v>
      </c>
      <c r="L55" s="20">
        <f>SUM(L7:L54)</f>
        <v>8</v>
      </c>
      <c r="M55" s="20">
        <v>30</v>
      </c>
      <c r="N55" s="20">
        <f>SUM(N2:N54)</f>
        <v>13</v>
      </c>
      <c r="O55" s="16">
        <f t="shared" si="32"/>
        <v>24</v>
      </c>
      <c r="P55" s="16">
        <f t="shared" si="32"/>
        <v>80</v>
      </c>
      <c r="Q55" s="16">
        <f t="shared" si="32"/>
        <v>27</v>
      </c>
      <c r="R55" s="16">
        <f t="shared" si="32"/>
        <v>89</v>
      </c>
      <c r="S55" s="21">
        <f t="shared" ref="S55" si="33">C55/B55</f>
        <v>265.52459016393442</v>
      </c>
      <c r="T55" s="16">
        <f>SUM(T2:T54)</f>
        <v>1455</v>
      </c>
      <c r="U55" s="22">
        <f t="shared" ref="U55" si="34">T55*4/C55</f>
        <v>0.35932580107427303</v>
      </c>
      <c r="V55" s="16">
        <f>SUM(V2:V54)</f>
        <v>287</v>
      </c>
      <c r="W55" s="22">
        <f t="shared" ref="W55" si="35">V55*6/C55</f>
        <v>0.10631598444156325</v>
      </c>
      <c r="X55" s="22">
        <f t="shared" ref="X55" si="36">U55+W55</f>
        <v>0.46564178551583629</v>
      </c>
      <c r="Y55" s="26"/>
    </row>
    <row r="56" spans="1:25">
      <c r="A56" s="32" t="s">
        <v>24</v>
      </c>
      <c r="B56" s="34" t="s">
        <v>0</v>
      </c>
      <c r="C56" s="34" t="s">
        <v>1</v>
      </c>
      <c r="D56" s="34" t="s">
        <v>2</v>
      </c>
      <c r="E56" s="34" t="s">
        <v>3</v>
      </c>
      <c r="F56" s="34" t="s">
        <v>4</v>
      </c>
      <c r="G56" s="34" t="s">
        <v>5</v>
      </c>
      <c r="H56" s="34" t="s">
        <v>6</v>
      </c>
      <c r="I56" s="34" t="s">
        <v>7</v>
      </c>
      <c r="J56" s="34" t="s">
        <v>8</v>
      </c>
      <c r="K56" s="35" t="s">
        <v>9</v>
      </c>
      <c r="L56" s="35" t="s">
        <v>10</v>
      </c>
      <c r="M56" s="35" t="s">
        <v>11</v>
      </c>
      <c r="N56" s="35" t="s">
        <v>28</v>
      </c>
      <c r="O56" s="35" t="s">
        <v>12</v>
      </c>
      <c r="P56" s="34">
        <v>50</v>
      </c>
      <c r="Q56" s="34" t="s">
        <v>13</v>
      </c>
      <c r="R56" s="34" t="s">
        <v>25</v>
      </c>
      <c r="S56" s="34" t="s">
        <v>15</v>
      </c>
      <c r="T56" s="34" t="s">
        <v>16</v>
      </c>
      <c r="U56" s="34" t="s">
        <v>17</v>
      </c>
      <c r="V56" s="34" t="s">
        <v>18</v>
      </c>
      <c r="W56" s="34" t="s">
        <v>17</v>
      </c>
      <c r="X56" s="34" t="s">
        <v>19</v>
      </c>
      <c r="Y56" s="26"/>
    </row>
    <row r="57" spans="1:25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>
      <c r="A58" s="52" t="s">
        <v>37</v>
      </c>
      <c r="B58" s="53" t="s">
        <v>38</v>
      </c>
      <c r="C58" s="53" t="s">
        <v>39</v>
      </c>
      <c r="D58" s="53" t="s">
        <v>40</v>
      </c>
      <c r="E58" s="53" t="s">
        <v>11</v>
      </c>
      <c r="F58" s="53" t="s">
        <v>41</v>
      </c>
      <c r="G58" s="53" t="s">
        <v>42</v>
      </c>
      <c r="H58" s="53" t="s">
        <v>43</v>
      </c>
      <c r="I58" s="53" t="s">
        <v>44</v>
      </c>
      <c r="J58" s="53" t="s">
        <v>45</v>
      </c>
      <c r="K58" s="53" t="s">
        <v>46</v>
      </c>
      <c r="L58" s="69" t="s">
        <v>5</v>
      </c>
      <c r="M58" s="35" t="s">
        <v>12</v>
      </c>
      <c r="N58" s="34">
        <v>50</v>
      </c>
      <c r="O58" s="34" t="s">
        <v>13</v>
      </c>
      <c r="P58" s="34" t="s">
        <v>25</v>
      </c>
      <c r="Q58" s="34" t="s">
        <v>15</v>
      </c>
      <c r="R58" s="34" t="s">
        <v>16</v>
      </c>
      <c r="S58" s="34" t="s">
        <v>17</v>
      </c>
      <c r="T58" s="34" t="s">
        <v>18</v>
      </c>
      <c r="U58" s="34" t="s">
        <v>17</v>
      </c>
      <c r="V58" s="34" t="s">
        <v>19</v>
      </c>
      <c r="W58" s="26"/>
      <c r="X58" s="26"/>
      <c r="Y58" s="26"/>
    </row>
    <row r="59" spans="1:25">
      <c r="A59" s="54" t="s">
        <v>47</v>
      </c>
      <c r="B59" s="55">
        <v>8</v>
      </c>
      <c r="C59" s="31">
        <v>2062</v>
      </c>
      <c r="D59" s="31">
        <v>0</v>
      </c>
      <c r="E59" s="31">
        <v>7</v>
      </c>
      <c r="F59" s="31">
        <v>2</v>
      </c>
      <c r="G59" s="31">
        <v>2</v>
      </c>
      <c r="H59" s="31">
        <v>2294</v>
      </c>
      <c r="I59" s="31">
        <v>60</v>
      </c>
      <c r="J59" s="8">
        <f>C59/(H59/6)</f>
        <v>5.393199651264168</v>
      </c>
      <c r="K59" s="7">
        <f>C59/I59</f>
        <v>34.366666666666667</v>
      </c>
      <c r="L59" s="8">
        <f>H59/(I59)</f>
        <v>38.233333333333334</v>
      </c>
      <c r="M59" s="6">
        <v>2</v>
      </c>
      <c r="N59" s="6">
        <v>13</v>
      </c>
      <c r="O59" s="6">
        <v>4</v>
      </c>
      <c r="P59" s="6">
        <v>10</v>
      </c>
      <c r="Q59" s="11">
        <f t="shared" ref="Q59:Q71" si="37">C59/B59</f>
        <v>257.75</v>
      </c>
      <c r="R59" s="6">
        <v>181</v>
      </c>
      <c r="S59" s="12">
        <f t="shared" ref="S59:S72" si="38">R59*4/C59</f>
        <v>0.35111542192046558</v>
      </c>
      <c r="T59" s="6">
        <v>33</v>
      </c>
      <c r="U59" s="12">
        <f t="shared" ref="U59:U72" si="39">T59*6/C59</f>
        <v>9.6023278370514067E-2</v>
      </c>
      <c r="V59" s="12">
        <f t="shared" ref="V59:V62" si="40">S59+U59</f>
        <v>0.44713870029097963</v>
      </c>
      <c r="W59" s="26"/>
      <c r="X59" s="26"/>
      <c r="Y59" s="26"/>
    </row>
    <row r="60" spans="1:25">
      <c r="A60" s="54" t="s">
        <v>36</v>
      </c>
      <c r="B60" s="55">
        <v>4</v>
      </c>
      <c r="C60" s="31">
        <v>827</v>
      </c>
      <c r="D60" s="31">
        <v>2</v>
      </c>
      <c r="E60" s="31">
        <v>0</v>
      </c>
      <c r="F60" s="31">
        <v>2</v>
      </c>
      <c r="G60" s="31"/>
      <c r="H60" s="31">
        <v>1114</v>
      </c>
      <c r="I60" s="31">
        <v>39</v>
      </c>
      <c r="J60" s="8">
        <f t="shared" ref="J60:J72" si="41">C60/(H60/6)</f>
        <v>4.4542190305206466</v>
      </c>
      <c r="K60" s="7">
        <f t="shared" ref="K60:K72" si="42">C60/I60</f>
        <v>21.205128205128204</v>
      </c>
      <c r="L60" s="8">
        <f t="shared" ref="L60:L72" si="43">H60/(I60)</f>
        <v>28.564102564102566</v>
      </c>
      <c r="M60" s="6">
        <v>0</v>
      </c>
      <c r="N60" s="6">
        <v>4</v>
      </c>
      <c r="O60" s="6">
        <v>0</v>
      </c>
      <c r="P60" s="6">
        <v>4</v>
      </c>
      <c r="Q60" s="11">
        <f t="shared" si="37"/>
        <v>206.75</v>
      </c>
      <c r="R60" s="6">
        <v>52</v>
      </c>
      <c r="S60" s="12">
        <f t="shared" si="38"/>
        <v>0.25151148730350664</v>
      </c>
      <c r="T60" s="6">
        <v>6</v>
      </c>
      <c r="U60" s="12">
        <f t="shared" si="39"/>
        <v>4.3530834340991538E-2</v>
      </c>
      <c r="V60" s="12">
        <f t="shared" ref="V60" si="44">S60+U60</f>
        <v>0.29504232164449817</v>
      </c>
      <c r="W60" s="26"/>
      <c r="X60" s="26"/>
      <c r="Y60" s="26"/>
    </row>
    <row r="61" spans="1:25">
      <c r="A61" s="80" t="s">
        <v>48</v>
      </c>
      <c r="B61" s="55">
        <v>2</v>
      </c>
      <c r="C61" s="31">
        <v>660</v>
      </c>
      <c r="D61" s="31">
        <v>0</v>
      </c>
      <c r="E61" s="31">
        <v>2</v>
      </c>
      <c r="F61" s="31">
        <v>1</v>
      </c>
      <c r="G61" s="31"/>
      <c r="H61" s="31">
        <v>600</v>
      </c>
      <c r="I61" s="31">
        <v>16</v>
      </c>
      <c r="J61" s="8">
        <f t="shared" si="41"/>
        <v>6.6</v>
      </c>
      <c r="K61" s="7">
        <f t="shared" si="42"/>
        <v>41.25</v>
      </c>
      <c r="L61" s="8">
        <f t="shared" si="43"/>
        <v>37.5</v>
      </c>
      <c r="M61" s="6">
        <v>2</v>
      </c>
      <c r="N61" s="6">
        <v>2</v>
      </c>
      <c r="O61" s="6">
        <v>1</v>
      </c>
      <c r="P61" s="6">
        <v>4</v>
      </c>
      <c r="Q61" s="11">
        <f t="shared" si="37"/>
        <v>330</v>
      </c>
      <c r="R61" s="6">
        <v>60</v>
      </c>
      <c r="S61" s="12">
        <f t="shared" si="38"/>
        <v>0.36363636363636365</v>
      </c>
      <c r="T61" s="6">
        <v>8</v>
      </c>
      <c r="U61" s="12">
        <f t="shared" si="39"/>
        <v>7.2727272727272724E-2</v>
      </c>
      <c r="V61" s="12">
        <f t="shared" si="40"/>
        <v>0.4363636363636364</v>
      </c>
      <c r="W61" s="26"/>
      <c r="X61" s="26"/>
      <c r="Y61" s="26"/>
    </row>
    <row r="62" spans="1:25">
      <c r="A62" s="54" t="s">
        <v>49</v>
      </c>
      <c r="B62" s="55">
        <v>8</v>
      </c>
      <c r="C62" s="31">
        <v>1932</v>
      </c>
      <c r="D62" s="31">
        <v>1</v>
      </c>
      <c r="E62" s="31">
        <v>4</v>
      </c>
      <c r="F62" s="31">
        <v>2</v>
      </c>
      <c r="G62" s="31">
        <v>2</v>
      </c>
      <c r="H62" s="31">
        <v>2187</v>
      </c>
      <c r="I62" s="31">
        <v>71</v>
      </c>
      <c r="J62" s="8">
        <f t="shared" si="41"/>
        <v>5.3004115226337447</v>
      </c>
      <c r="K62" s="7">
        <f t="shared" si="42"/>
        <v>27.211267605633804</v>
      </c>
      <c r="L62" s="8">
        <f t="shared" si="43"/>
        <v>30.802816901408452</v>
      </c>
      <c r="M62" s="6">
        <v>1</v>
      </c>
      <c r="N62" s="6">
        <v>11</v>
      </c>
      <c r="O62" s="6">
        <v>1</v>
      </c>
      <c r="P62" s="6">
        <v>12</v>
      </c>
      <c r="Q62" s="11">
        <f t="shared" si="37"/>
        <v>241.5</v>
      </c>
      <c r="R62" s="6">
        <v>167</v>
      </c>
      <c r="S62" s="12">
        <f t="shared" si="38"/>
        <v>0.34575569358178054</v>
      </c>
      <c r="T62" s="6">
        <v>41</v>
      </c>
      <c r="U62" s="12">
        <f t="shared" si="39"/>
        <v>0.12732919254658384</v>
      </c>
      <c r="V62" s="12">
        <f t="shared" si="40"/>
        <v>0.47308488612836441</v>
      </c>
      <c r="W62" s="26"/>
      <c r="X62" s="26"/>
      <c r="Y62" s="26"/>
    </row>
    <row r="63" spans="1:25">
      <c r="A63" s="54" t="s">
        <v>50</v>
      </c>
      <c r="B63" s="55">
        <v>1</v>
      </c>
      <c r="C63" s="31">
        <v>349</v>
      </c>
      <c r="D63" s="31">
        <v>0</v>
      </c>
      <c r="E63" s="31">
        <v>1</v>
      </c>
      <c r="F63" s="31"/>
      <c r="G63" s="31"/>
      <c r="H63" s="31">
        <v>300</v>
      </c>
      <c r="I63" s="31">
        <v>4</v>
      </c>
      <c r="J63" s="8">
        <f t="shared" si="41"/>
        <v>6.98</v>
      </c>
      <c r="K63" s="7">
        <f t="shared" si="42"/>
        <v>87.25</v>
      </c>
      <c r="L63" s="8">
        <f t="shared" si="43"/>
        <v>75</v>
      </c>
      <c r="M63" s="6">
        <v>2</v>
      </c>
      <c r="N63" s="6">
        <v>1</v>
      </c>
      <c r="O63" s="6">
        <v>1</v>
      </c>
      <c r="P63" s="6">
        <v>2</v>
      </c>
      <c r="Q63" s="11">
        <f t="shared" si="37"/>
        <v>349</v>
      </c>
      <c r="R63" s="6">
        <v>38</v>
      </c>
      <c r="S63" s="12">
        <f t="shared" si="38"/>
        <v>0.4355300859598854</v>
      </c>
      <c r="T63" s="6">
        <v>8</v>
      </c>
      <c r="U63" s="12">
        <f t="shared" si="39"/>
        <v>0.13753581661891118</v>
      </c>
      <c r="V63" s="12">
        <f t="shared" ref="V63" si="45">S63+U63</f>
        <v>0.57306590257879653</v>
      </c>
      <c r="W63" s="15" t="s">
        <v>54</v>
      </c>
      <c r="X63" s="26"/>
      <c r="Y63" s="26"/>
    </row>
    <row r="64" spans="1:25">
      <c r="A64" s="54" t="s">
        <v>55</v>
      </c>
      <c r="B64" s="55">
        <v>10</v>
      </c>
      <c r="C64" s="31">
        <v>2715</v>
      </c>
      <c r="D64" s="31">
        <v>2</v>
      </c>
      <c r="E64" s="31">
        <v>7</v>
      </c>
      <c r="F64" s="31">
        <v>5</v>
      </c>
      <c r="G64" s="31"/>
      <c r="H64" s="31">
        <v>2837</v>
      </c>
      <c r="I64" s="31">
        <v>89</v>
      </c>
      <c r="J64" s="8">
        <f t="shared" si="41"/>
        <v>5.7419809658089536</v>
      </c>
      <c r="K64" s="7">
        <f t="shared" si="42"/>
        <v>30.50561797752809</v>
      </c>
      <c r="L64" s="8">
        <f t="shared" si="43"/>
        <v>31.876404494382022</v>
      </c>
      <c r="M64" s="6">
        <v>2</v>
      </c>
      <c r="N64" s="6">
        <v>14</v>
      </c>
      <c r="O64" s="6">
        <v>3</v>
      </c>
      <c r="P64" s="6">
        <v>16</v>
      </c>
      <c r="Q64" s="11">
        <f t="shared" si="37"/>
        <v>271.5</v>
      </c>
      <c r="R64" s="6">
        <v>255</v>
      </c>
      <c r="S64" s="12">
        <f t="shared" si="38"/>
        <v>0.37569060773480661</v>
      </c>
      <c r="T64" s="6">
        <v>51</v>
      </c>
      <c r="U64" s="12">
        <f t="shared" si="39"/>
        <v>0.112707182320442</v>
      </c>
      <c r="V64" s="12">
        <f t="shared" ref="V64" si="46">S64+U64</f>
        <v>0.48839779005524864</v>
      </c>
      <c r="W64" s="15"/>
      <c r="X64" s="15"/>
      <c r="Y64" s="15"/>
    </row>
    <row r="65" spans="1:25">
      <c r="A65" s="54" t="s">
        <v>51</v>
      </c>
      <c r="B65" s="55">
        <v>4</v>
      </c>
      <c r="C65" s="31">
        <v>1041</v>
      </c>
      <c r="D65" s="31">
        <v>2</v>
      </c>
      <c r="E65" s="31">
        <v>2</v>
      </c>
      <c r="F65" s="31"/>
      <c r="G65" s="31">
        <v>2</v>
      </c>
      <c r="H65" s="31">
        <v>1112</v>
      </c>
      <c r="I65" s="31">
        <v>25</v>
      </c>
      <c r="J65" s="8">
        <f t="shared" si="41"/>
        <v>5.6169064748201434</v>
      </c>
      <c r="K65" s="7">
        <f t="shared" si="42"/>
        <v>41.64</v>
      </c>
      <c r="L65" s="8">
        <f t="shared" si="43"/>
        <v>44.48</v>
      </c>
      <c r="M65" s="66">
        <v>3</v>
      </c>
      <c r="N65" s="66">
        <v>3</v>
      </c>
      <c r="O65" s="66">
        <v>2</v>
      </c>
      <c r="P65" s="66">
        <v>8</v>
      </c>
      <c r="Q65" s="11">
        <f t="shared" si="37"/>
        <v>260.25</v>
      </c>
      <c r="R65" s="66">
        <v>108</v>
      </c>
      <c r="S65" s="12">
        <f t="shared" si="38"/>
        <v>0.41498559077809799</v>
      </c>
      <c r="T65" s="66">
        <v>24</v>
      </c>
      <c r="U65" s="12">
        <f t="shared" si="39"/>
        <v>0.13832853025936601</v>
      </c>
      <c r="V65" s="12">
        <f t="shared" ref="V65" si="47">S65+U65</f>
        <v>0.55331412103746402</v>
      </c>
    </row>
    <row r="66" spans="1:25">
      <c r="A66" s="54" t="s">
        <v>30</v>
      </c>
      <c r="B66" s="55">
        <v>2</v>
      </c>
      <c r="C66" s="31">
        <v>459</v>
      </c>
      <c r="D66" s="31">
        <v>2</v>
      </c>
      <c r="E66" s="31">
        <v>0</v>
      </c>
      <c r="F66" s="31"/>
      <c r="G66" s="31">
        <v>1</v>
      </c>
      <c r="H66" s="31">
        <v>573</v>
      </c>
      <c r="I66" s="31">
        <v>14</v>
      </c>
      <c r="J66" s="8">
        <f t="shared" si="41"/>
        <v>4.8062827225130889</v>
      </c>
      <c r="K66" s="7">
        <f t="shared" si="42"/>
        <v>32.785714285714285</v>
      </c>
      <c r="L66" s="8">
        <f t="shared" si="43"/>
        <v>40.928571428571431</v>
      </c>
      <c r="M66" s="66">
        <v>0</v>
      </c>
      <c r="N66" s="66">
        <v>3</v>
      </c>
      <c r="O66" s="66">
        <v>0</v>
      </c>
      <c r="P66" s="66">
        <v>3</v>
      </c>
      <c r="Q66" s="11">
        <f t="shared" si="37"/>
        <v>229.5</v>
      </c>
      <c r="R66" s="66">
        <v>46</v>
      </c>
      <c r="S66" s="12">
        <f t="shared" si="38"/>
        <v>0.40087145969498911</v>
      </c>
      <c r="T66" s="66">
        <v>1</v>
      </c>
      <c r="U66" s="12">
        <f t="shared" si="39"/>
        <v>1.3071895424836602E-2</v>
      </c>
      <c r="V66" s="12">
        <f t="shared" ref="V66:V67" si="48">S66+U66</f>
        <v>0.41394335511982572</v>
      </c>
    </row>
    <row r="67" spans="1:25">
      <c r="A67" s="54" t="s">
        <v>26</v>
      </c>
      <c r="B67" s="55">
        <v>2</v>
      </c>
      <c r="C67" s="31">
        <v>635</v>
      </c>
      <c r="D67" s="31">
        <v>0</v>
      </c>
      <c r="E67" s="31">
        <v>2</v>
      </c>
      <c r="F67" s="31">
        <v>1</v>
      </c>
      <c r="G67" s="31"/>
      <c r="H67" s="31">
        <v>575</v>
      </c>
      <c r="I67" s="31">
        <v>12</v>
      </c>
      <c r="J67" s="8">
        <f t="shared" si="41"/>
        <v>6.6260869565217391</v>
      </c>
      <c r="K67" s="7">
        <f t="shared" si="42"/>
        <v>52.916666666666664</v>
      </c>
      <c r="L67" s="8">
        <f t="shared" si="43"/>
        <v>47.916666666666664</v>
      </c>
      <c r="M67" s="66">
        <v>2</v>
      </c>
      <c r="N67" s="66">
        <v>2</v>
      </c>
      <c r="O67" s="66">
        <v>3</v>
      </c>
      <c r="P67" s="66">
        <v>2</v>
      </c>
      <c r="Q67" s="11">
        <f t="shared" si="37"/>
        <v>317.5</v>
      </c>
      <c r="R67" s="66">
        <v>50</v>
      </c>
      <c r="S67" s="12">
        <f t="shared" si="38"/>
        <v>0.31496062992125984</v>
      </c>
      <c r="T67" s="66">
        <v>18</v>
      </c>
      <c r="U67" s="12">
        <f t="shared" si="39"/>
        <v>0.17007874015748031</v>
      </c>
      <c r="V67" s="12">
        <f t="shared" si="48"/>
        <v>0.48503937007874015</v>
      </c>
    </row>
    <row r="68" spans="1:25">
      <c r="A68" s="54" t="s">
        <v>22</v>
      </c>
      <c r="B68" s="55">
        <v>4</v>
      </c>
      <c r="C68" s="31">
        <v>1016</v>
      </c>
      <c r="D68" s="31">
        <v>2</v>
      </c>
      <c r="E68" s="31">
        <v>2</v>
      </c>
      <c r="F68" s="31">
        <v>2</v>
      </c>
      <c r="G68" s="31">
        <v>0</v>
      </c>
      <c r="H68" s="31">
        <v>1122</v>
      </c>
      <c r="I68" s="31">
        <v>33</v>
      </c>
      <c r="J68" s="8">
        <f t="shared" si="41"/>
        <v>5.4331550802139041</v>
      </c>
      <c r="K68" s="7">
        <f t="shared" si="42"/>
        <v>30.787878787878789</v>
      </c>
      <c r="L68" s="8">
        <f t="shared" si="43"/>
        <v>34</v>
      </c>
      <c r="M68" s="66">
        <v>2</v>
      </c>
      <c r="N68" s="66">
        <v>2</v>
      </c>
      <c r="O68" s="66">
        <v>2</v>
      </c>
      <c r="P68" s="66">
        <v>4</v>
      </c>
      <c r="Q68" s="11">
        <f t="shared" si="37"/>
        <v>254</v>
      </c>
      <c r="R68" s="66">
        <v>78</v>
      </c>
      <c r="S68" s="12">
        <f t="shared" si="38"/>
        <v>0.30708661417322836</v>
      </c>
      <c r="T68" s="66">
        <v>27</v>
      </c>
      <c r="U68" s="12">
        <f t="shared" si="39"/>
        <v>0.15944881889763779</v>
      </c>
      <c r="V68" s="12">
        <f t="shared" ref="V68" si="49">S68+U68</f>
        <v>0.46653543307086615</v>
      </c>
    </row>
    <row r="69" spans="1:25">
      <c r="A69" s="54" t="s">
        <v>52</v>
      </c>
      <c r="B69" s="55">
        <v>4</v>
      </c>
      <c r="C69" s="31">
        <v>1187</v>
      </c>
      <c r="D69" s="6">
        <v>0</v>
      </c>
      <c r="E69" s="31">
        <v>3</v>
      </c>
      <c r="F69" s="31">
        <v>2</v>
      </c>
      <c r="G69" s="31">
        <v>0</v>
      </c>
      <c r="H69" s="31">
        <v>1037</v>
      </c>
      <c r="I69" s="31">
        <v>30</v>
      </c>
      <c r="J69" s="8">
        <f t="shared" si="41"/>
        <v>6.867888138862102</v>
      </c>
      <c r="K69" s="7">
        <f t="shared" si="42"/>
        <v>39.56666666666667</v>
      </c>
      <c r="L69" s="8">
        <f t="shared" si="43"/>
        <v>34.56666666666667</v>
      </c>
      <c r="M69" s="66">
        <v>2</v>
      </c>
      <c r="N69" s="66">
        <v>6</v>
      </c>
      <c r="O69" s="66">
        <v>3</v>
      </c>
      <c r="P69" s="66">
        <v>8</v>
      </c>
      <c r="Q69" s="11">
        <f t="shared" si="37"/>
        <v>296.75</v>
      </c>
      <c r="R69" s="66">
        <v>120</v>
      </c>
      <c r="S69" s="12">
        <f t="shared" si="38"/>
        <v>0.40438079191238419</v>
      </c>
      <c r="T69" s="66">
        <v>27</v>
      </c>
      <c r="U69" s="12">
        <f t="shared" si="39"/>
        <v>0.13647851727042964</v>
      </c>
      <c r="V69" s="12">
        <f t="shared" ref="V69" si="50">S69+U69</f>
        <v>0.54085930918281377</v>
      </c>
    </row>
    <row r="70" spans="1:25">
      <c r="A70" s="54" t="s">
        <v>32</v>
      </c>
      <c r="B70" s="31">
        <v>6</v>
      </c>
      <c r="C70" s="31">
        <v>1728</v>
      </c>
      <c r="D70" s="6">
        <v>1</v>
      </c>
      <c r="E70" s="31">
        <v>5</v>
      </c>
      <c r="F70" s="31">
        <v>2</v>
      </c>
      <c r="G70" s="31">
        <v>1</v>
      </c>
      <c r="H70" s="31">
        <v>1767</v>
      </c>
      <c r="I70" s="31">
        <v>43</v>
      </c>
      <c r="J70" s="8">
        <f t="shared" si="41"/>
        <v>5.8675721561969443</v>
      </c>
      <c r="K70" s="7">
        <f t="shared" si="42"/>
        <v>40.186046511627907</v>
      </c>
      <c r="L70" s="8">
        <f t="shared" si="43"/>
        <v>41.093023255813954</v>
      </c>
      <c r="M70" s="6">
        <v>3</v>
      </c>
      <c r="N70" s="6">
        <v>10</v>
      </c>
      <c r="O70" s="6">
        <v>4</v>
      </c>
      <c r="P70" s="6">
        <v>7</v>
      </c>
      <c r="Q70" s="11">
        <f t="shared" si="37"/>
        <v>288</v>
      </c>
      <c r="R70" s="6">
        <v>160</v>
      </c>
      <c r="S70" s="12">
        <f t="shared" si="38"/>
        <v>0.37037037037037035</v>
      </c>
      <c r="T70" s="6">
        <v>21</v>
      </c>
      <c r="U70" s="12">
        <f t="shared" si="39"/>
        <v>7.2916666666666671E-2</v>
      </c>
      <c r="V70" s="12">
        <f t="shared" ref="V70:V72" si="51">S70+U70</f>
        <v>0.44328703703703703</v>
      </c>
    </row>
    <row r="71" spans="1:25">
      <c r="A71" s="54" t="s">
        <v>53</v>
      </c>
      <c r="B71" s="55">
        <v>6</v>
      </c>
      <c r="C71" s="31">
        <v>1586</v>
      </c>
      <c r="D71" s="6">
        <v>1</v>
      </c>
      <c r="E71" s="31">
        <v>5</v>
      </c>
      <c r="F71" s="31">
        <v>2</v>
      </c>
      <c r="G71" s="31">
        <v>1</v>
      </c>
      <c r="H71" s="55">
        <v>1732</v>
      </c>
      <c r="I71" s="55">
        <v>46</v>
      </c>
      <c r="J71" s="8">
        <f t="shared" si="41"/>
        <v>5.4942263279445722</v>
      </c>
      <c r="K71" s="7">
        <f t="shared" si="42"/>
        <v>34.478260869565219</v>
      </c>
      <c r="L71" s="8">
        <f t="shared" si="43"/>
        <v>37.652173913043477</v>
      </c>
      <c r="M71" s="66">
        <v>3</v>
      </c>
      <c r="N71" s="66">
        <v>9</v>
      </c>
      <c r="O71" s="66">
        <v>3</v>
      </c>
      <c r="P71" s="66">
        <v>9</v>
      </c>
      <c r="Q71" s="11">
        <f t="shared" si="37"/>
        <v>264.33333333333331</v>
      </c>
      <c r="R71" s="66">
        <v>140</v>
      </c>
      <c r="S71" s="12">
        <f t="shared" si="38"/>
        <v>0.35308953341740229</v>
      </c>
      <c r="T71" s="66">
        <v>22</v>
      </c>
      <c r="U71" s="12">
        <f t="shared" si="39"/>
        <v>8.3228247162673394E-2</v>
      </c>
      <c r="V71" s="12">
        <f t="shared" si="51"/>
        <v>0.4363177805800757</v>
      </c>
    </row>
    <row r="72" spans="1:25">
      <c r="A72" s="85" t="s">
        <v>24</v>
      </c>
      <c r="B72" s="83">
        <f t="shared" ref="B72:I72" si="52">SUM(B59:B71)</f>
        <v>61</v>
      </c>
      <c r="C72" s="83">
        <f t="shared" si="52"/>
        <v>16197</v>
      </c>
      <c r="D72" s="83">
        <f t="shared" si="52"/>
        <v>13</v>
      </c>
      <c r="E72" s="83">
        <f t="shared" si="52"/>
        <v>40</v>
      </c>
      <c r="F72" s="83">
        <f t="shared" si="52"/>
        <v>21</v>
      </c>
      <c r="G72" s="83">
        <f t="shared" si="52"/>
        <v>9</v>
      </c>
      <c r="H72" s="83">
        <f t="shared" si="52"/>
        <v>17250</v>
      </c>
      <c r="I72" s="83">
        <f t="shared" si="52"/>
        <v>482</v>
      </c>
      <c r="J72" s="81">
        <f t="shared" si="41"/>
        <v>5.6337391304347824</v>
      </c>
      <c r="K72" s="82">
        <f t="shared" si="42"/>
        <v>33.603734439834028</v>
      </c>
      <c r="L72" s="81">
        <f t="shared" si="43"/>
        <v>35.788381742738586</v>
      </c>
      <c r="M72" s="84">
        <f>SUM(M59:M71)</f>
        <v>24</v>
      </c>
      <c r="N72" s="84">
        <f>SUM(N59:N71)</f>
        <v>80</v>
      </c>
      <c r="O72" s="84">
        <f>SUM(O59:O71)</f>
        <v>27</v>
      </c>
      <c r="P72" s="84">
        <f>SUM(P59:P71)</f>
        <v>89</v>
      </c>
      <c r="Q72" s="86">
        <f>C72/B72</f>
        <v>265.52459016393442</v>
      </c>
      <c r="R72" s="84">
        <f>SUM(R59:R71)</f>
        <v>1455</v>
      </c>
      <c r="S72" s="87">
        <f t="shared" si="38"/>
        <v>0.35932580107427303</v>
      </c>
      <c r="T72" s="84">
        <f>SUM(T59:T71)</f>
        <v>287</v>
      </c>
      <c r="U72" s="87">
        <f t="shared" si="39"/>
        <v>0.10631598444156325</v>
      </c>
      <c r="V72" s="87">
        <f t="shared" si="51"/>
        <v>0.46564178551583629</v>
      </c>
    </row>
    <row r="74" spans="1:25">
      <c r="A74" s="15"/>
      <c r="B74" s="88"/>
      <c r="C74" s="88"/>
      <c r="D74" s="88"/>
      <c r="E74" s="88"/>
      <c r="F74" s="89"/>
      <c r="G74" s="89"/>
      <c r="H74" s="90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</row>
    <row r="75" spans="1:25">
      <c r="A75" s="15"/>
      <c r="B75" s="92"/>
      <c r="C75" s="92"/>
      <c r="D75" s="98"/>
      <c r="E75" s="98"/>
      <c r="F75" s="98"/>
      <c r="G75" s="98"/>
      <c r="H75" s="98"/>
      <c r="I75" s="93"/>
      <c r="J75" s="93"/>
      <c r="K75" s="94"/>
      <c r="L75" s="94"/>
      <c r="M75" s="94"/>
      <c r="N75" s="95"/>
      <c r="O75" s="94"/>
      <c r="P75" s="93"/>
      <c r="Q75" s="93"/>
      <c r="R75" s="93"/>
      <c r="S75" s="93"/>
      <c r="T75" s="92"/>
      <c r="U75" s="92"/>
      <c r="V75" s="92"/>
      <c r="W75" s="92"/>
      <c r="X75" s="92"/>
      <c r="Y75" s="91"/>
    </row>
    <row r="76" spans="1:25">
      <c r="A76" s="15"/>
      <c r="B76" s="99"/>
      <c r="C76" s="99"/>
      <c r="D76" s="88"/>
      <c r="E76" s="88"/>
      <c r="F76" s="88"/>
      <c r="G76" s="88"/>
      <c r="H76" s="88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spans="1:25">
      <c r="A77" s="15"/>
      <c r="B77" s="100"/>
      <c r="C77" s="100"/>
      <c r="D77" s="88"/>
      <c r="E77" s="88"/>
      <c r="F77" s="88"/>
      <c r="G77" s="88"/>
      <c r="H77" s="88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2018-10-29T23:27:04Z</dcterms:created>
  <dcterms:modified xsi:type="dcterms:W3CDTF">2020-11-30T07:18:26Z</dcterms:modified>
</cp:coreProperties>
</file>