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80" windowWidth="18610" windowHeight="7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36" i="1"/>
  <c r="G36"/>
  <c r="H36"/>
  <c r="F36"/>
  <c r="C46"/>
  <c r="W19"/>
  <c r="X19" s="1"/>
  <c r="U19"/>
  <c r="S19"/>
  <c r="H19"/>
  <c r="G19"/>
  <c r="F19"/>
  <c r="W44"/>
  <c r="U44"/>
  <c r="S45"/>
  <c r="S44"/>
  <c r="S43"/>
  <c r="S42"/>
  <c r="S41"/>
  <c r="S40"/>
  <c r="S39"/>
  <c r="G44"/>
  <c r="H44"/>
  <c r="F44"/>
  <c r="X44" l="1"/>
  <c r="W43" l="1"/>
  <c r="X43" s="1"/>
  <c r="U43"/>
  <c r="G43"/>
  <c r="H43"/>
  <c r="F43"/>
  <c r="X42"/>
  <c r="W42"/>
  <c r="U42"/>
  <c r="H42"/>
  <c r="G42"/>
  <c r="F42"/>
  <c r="W26"/>
  <c r="X26" s="1"/>
  <c r="U26"/>
  <c r="G26"/>
  <c r="H26"/>
  <c r="F26"/>
  <c r="W25"/>
  <c r="X25" s="1"/>
  <c r="U25"/>
  <c r="G25"/>
  <c r="H25"/>
  <c r="F25"/>
  <c r="N46"/>
  <c r="E46" l="1"/>
  <c r="W6"/>
  <c r="X6" s="1"/>
  <c r="U6"/>
  <c r="G6"/>
  <c r="H6"/>
  <c r="F6"/>
  <c r="S6"/>
  <c r="X5"/>
  <c r="W5"/>
  <c r="U5"/>
  <c r="S5"/>
  <c r="H5"/>
  <c r="G5"/>
  <c r="F5"/>
  <c r="W14"/>
  <c r="U14"/>
  <c r="H14"/>
  <c r="G14"/>
  <c r="F14"/>
  <c r="X14" l="1"/>
  <c r="M46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8"/>
  <c r="S17"/>
  <c r="S16"/>
  <c r="S14"/>
  <c r="S13"/>
  <c r="S12"/>
  <c r="S11"/>
  <c r="S10"/>
  <c r="S9"/>
  <c r="S8"/>
  <c r="S7"/>
  <c r="S4"/>
  <c r="S3"/>
  <c r="T66" l="1"/>
  <c r="U66" s="1"/>
  <c r="R66"/>
  <c r="S66" s="1"/>
  <c r="P66"/>
  <c r="O66"/>
  <c r="N66"/>
  <c r="M66"/>
  <c r="I66"/>
  <c r="H66"/>
  <c r="G66"/>
  <c r="F66"/>
  <c r="E66"/>
  <c r="D66"/>
  <c r="C66"/>
  <c r="B66"/>
  <c r="U65"/>
  <c r="S65"/>
  <c r="Q65"/>
  <c r="L65"/>
  <c r="K65"/>
  <c r="J65"/>
  <c r="U64"/>
  <c r="S64"/>
  <c r="Q64"/>
  <c r="L64"/>
  <c r="K64"/>
  <c r="J64"/>
  <c r="U63"/>
  <c r="S63"/>
  <c r="Q63"/>
  <c r="L63"/>
  <c r="K63"/>
  <c r="J63"/>
  <c r="U62"/>
  <c r="S62"/>
  <c r="Q62"/>
  <c r="L62"/>
  <c r="K62"/>
  <c r="J62"/>
  <c r="U61"/>
  <c r="S61"/>
  <c r="Q61"/>
  <c r="L61"/>
  <c r="K61"/>
  <c r="J61"/>
  <c r="U60"/>
  <c r="S60"/>
  <c r="Q60"/>
  <c r="L60"/>
  <c r="K60"/>
  <c r="J60"/>
  <c r="U59"/>
  <c r="S59"/>
  <c r="Q59"/>
  <c r="L59"/>
  <c r="K59"/>
  <c r="J59"/>
  <c r="U58"/>
  <c r="S58"/>
  <c r="Q58"/>
  <c r="L58"/>
  <c r="K58"/>
  <c r="J58"/>
  <c r="U57"/>
  <c r="S57"/>
  <c r="Q57"/>
  <c r="L57"/>
  <c r="K57"/>
  <c r="J57"/>
  <c r="U56"/>
  <c r="S56"/>
  <c r="V56" s="1"/>
  <c r="Q56"/>
  <c r="L56"/>
  <c r="K56"/>
  <c r="J56"/>
  <c r="U55"/>
  <c r="S55"/>
  <c r="Q55"/>
  <c r="L55"/>
  <c r="K55"/>
  <c r="J55"/>
  <c r="U54"/>
  <c r="S54"/>
  <c r="Q54"/>
  <c r="L54"/>
  <c r="K54"/>
  <c r="J54"/>
  <c r="V53"/>
  <c r="U53"/>
  <c r="S53"/>
  <c r="Q53"/>
  <c r="L53"/>
  <c r="K53"/>
  <c r="J53"/>
  <c r="V46"/>
  <c r="T46"/>
  <c r="R46"/>
  <c r="Q46"/>
  <c r="P46"/>
  <c r="O46"/>
  <c r="L46"/>
  <c r="K46"/>
  <c r="J46"/>
  <c r="I46"/>
  <c r="D46"/>
  <c r="B46"/>
  <c r="W45"/>
  <c r="U45"/>
  <c r="H45"/>
  <c r="G45"/>
  <c r="F45"/>
  <c r="W41"/>
  <c r="U41"/>
  <c r="H41"/>
  <c r="G41"/>
  <c r="F41"/>
  <c r="W40"/>
  <c r="U40"/>
  <c r="H40"/>
  <c r="G40"/>
  <c r="F40"/>
  <c r="W39"/>
  <c r="U39"/>
  <c r="H39"/>
  <c r="G39"/>
  <c r="F39"/>
  <c r="W37"/>
  <c r="U37"/>
  <c r="H37"/>
  <c r="G37"/>
  <c r="F37"/>
  <c r="W35"/>
  <c r="U35"/>
  <c r="H35"/>
  <c r="G35"/>
  <c r="F35"/>
  <c r="W34"/>
  <c r="U34"/>
  <c r="H34"/>
  <c r="G34"/>
  <c r="F34"/>
  <c r="W33"/>
  <c r="U33"/>
  <c r="H33"/>
  <c r="G33"/>
  <c r="F33"/>
  <c r="W32"/>
  <c r="X32" s="1"/>
  <c r="H32"/>
  <c r="G32"/>
  <c r="F32"/>
  <c r="W29"/>
  <c r="U29"/>
  <c r="H29"/>
  <c r="G29"/>
  <c r="F29"/>
  <c r="W28"/>
  <c r="U28"/>
  <c r="H28"/>
  <c r="G28"/>
  <c r="F28"/>
  <c r="W27"/>
  <c r="U27"/>
  <c r="H27"/>
  <c r="G27"/>
  <c r="F27"/>
  <c r="W24"/>
  <c r="U24"/>
  <c r="H24"/>
  <c r="G24"/>
  <c r="F24"/>
  <c r="W23"/>
  <c r="U23"/>
  <c r="H23"/>
  <c r="G23"/>
  <c r="F23"/>
  <c r="W22"/>
  <c r="U22"/>
  <c r="H22"/>
  <c r="G22"/>
  <c r="F22"/>
  <c r="W21"/>
  <c r="U21"/>
  <c r="H21"/>
  <c r="G21"/>
  <c r="F21"/>
  <c r="W18"/>
  <c r="U18"/>
  <c r="H18"/>
  <c r="G18"/>
  <c r="F18"/>
  <c r="W17"/>
  <c r="U17"/>
  <c r="H17"/>
  <c r="G17"/>
  <c r="F17"/>
  <c r="W13"/>
  <c r="U13"/>
  <c r="H13"/>
  <c r="G13"/>
  <c r="F13"/>
  <c r="W12"/>
  <c r="U12"/>
  <c r="H12"/>
  <c r="G12"/>
  <c r="F12"/>
  <c r="W11"/>
  <c r="U11"/>
  <c r="H11"/>
  <c r="G11"/>
  <c r="F11"/>
  <c r="W10"/>
  <c r="U10"/>
  <c r="H10"/>
  <c r="G10"/>
  <c r="F10"/>
  <c r="W9"/>
  <c r="U9"/>
  <c r="H9"/>
  <c r="G9"/>
  <c r="F9"/>
  <c r="W4"/>
  <c r="U4"/>
  <c r="H4"/>
  <c r="G4"/>
  <c r="F4"/>
  <c r="W3"/>
  <c r="U3"/>
  <c r="H3"/>
  <c r="G3"/>
  <c r="F3"/>
  <c r="W2"/>
  <c r="U2"/>
  <c r="S2"/>
  <c r="H2"/>
  <c r="G2"/>
  <c r="F2"/>
  <c r="V54" l="1"/>
  <c r="V58"/>
  <c r="V60"/>
  <c r="X12"/>
  <c r="X21"/>
  <c r="X3"/>
  <c r="W46"/>
  <c r="X34"/>
  <c r="X4"/>
  <c r="X40"/>
  <c r="X27"/>
  <c r="U46"/>
  <c r="X33"/>
  <c r="X39"/>
  <c r="V57"/>
  <c r="V61"/>
  <c r="V65"/>
  <c r="L66"/>
  <c r="X9"/>
  <c r="X13"/>
  <c r="X22"/>
  <c r="X28"/>
  <c r="G46"/>
  <c r="X2"/>
  <c r="X35"/>
  <c r="V55"/>
  <c r="V59"/>
  <c r="V63"/>
  <c r="X18"/>
  <c r="X24"/>
  <c r="Q66"/>
  <c r="X10"/>
  <c r="S46"/>
  <c r="X11"/>
  <c r="V62"/>
  <c r="V66"/>
  <c r="X45"/>
  <c r="X23"/>
  <c r="X29"/>
  <c r="H46"/>
  <c r="X41"/>
  <c r="V64"/>
  <c r="X17"/>
  <c r="X37"/>
  <c r="F46"/>
  <c r="K66"/>
  <c r="J66"/>
  <c r="X46" l="1"/>
</calcChain>
</file>

<file path=xl/sharedStrings.xml><?xml version="1.0" encoding="utf-8"?>
<sst xmlns="http://schemas.openxmlformats.org/spreadsheetml/2006/main" count="119" uniqueCount="60">
  <si>
    <t>Ins</t>
  </si>
  <si>
    <t>Runs</t>
  </si>
  <si>
    <t xml:space="preserve">Wkts </t>
  </si>
  <si>
    <t xml:space="preserve">Balls </t>
  </si>
  <si>
    <t>R/W</t>
  </si>
  <si>
    <t>S/R</t>
  </si>
  <si>
    <t>R/O</t>
  </si>
  <si>
    <t>Bat 1</t>
  </si>
  <si>
    <t>Bat 2</t>
  </si>
  <si>
    <t>400+</t>
  </si>
  <si>
    <t>300+</t>
  </si>
  <si>
    <t>250+</t>
  </si>
  <si>
    <t>200-249</t>
  </si>
  <si>
    <t>Cent</t>
  </si>
  <si>
    <t>100 part</t>
  </si>
  <si>
    <t xml:space="preserve">50 part </t>
  </si>
  <si>
    <t>r/inns</t>
  </si>
  <si>
    <t>Fours</t>
  </si>
  <si>
    <t>% of runs</t>
  </si>
  <si>
    <t>Sixes</t>
  </si>
  <si>
    <t>Total%</t>
  </si>
  <si>
    <t>Pukekura</t>
  </si>
  <si>
    <t>Hagley</t>
  </si>
  <si>
    <t>Cobham Oval</t>
  </si>
  <si>
    <t>Eden outer</t>
  </si>
  <si>
    <t>Colin Maiden</t>
  </si>
  <si>
    <t>Fitzherbert</t>
  </si>
  <si>
    <t>Saxton Oval</t>
  </si>
  <si>
    <t>Seddon Park</t>
  </si>
  <si>
    <r>
      <t xml:space="preserve">Uni Oval </t>
    </r>
    <r>
      <rPr>
        <sz val="9"/>
        <color rgb="FFFF0000"/>
        <rFont val="Arial"/>
        <family val="2"/>
      </rPr>
      <t xml:space="preserve"> </t>
    </r>
  </si>
  <si>
    <t>Queenstown</t>
  </si>
  <si>
    <t>Lincoln 3</t>
  </si>
  <si>
    <t>Total</t>
  </si>
  <si>
    <t>50 part f</t>
  </si>
  <si>
    <t>2014/15</t>
  </si>
  <si>
    <t>Inns</t>
  </si>
  <si>
    <t>runs</t>
  </si>
  <si>
    <t>200-250</t>
  </si>
  <si>
    <t>Bat 1st</t>
  </si>
  <si>
    <t>Bat 2nd</t>
  </si>
  <si>
    <t>Balls</t>
  </si>
  <si>
    <t>wkts</t>
  </si>
  <si>
    <t>r/o</t>
  </si>
  <si>
    <t>r/wkt</t>
  </si>
  <si>
    <t>Basin Reserve</t>
  </si>
  <si>
    <t xml:space="preserve">Colin Maiden </t>
  </si>
  <si>
    <t>Eden Park Outer</t>
  </si>
  <si>
    <t>Fitzherbert Park</t>
  </si>
  <si>
    <t>rain</t>
  </si>
  <si>
    <t>Hagley Oval</t>
  </si>
  <si>
    <t>Pukekura Park</t>
  </si>
  <si>
    <t>University Oval</t>
  </si>
  <si>
    <t>Sutcliffe</t>
  </si>
  <si>
    <t>Mainpower</t>
  </si>
  <si>
    <t>18 mts 36 ins</t>
  </si>
  <si>
    <t>17 mts  34 ins</t>
  </si>
  <si>
    <t>Davies oval</t>
  </si>
  <si>
    <t>Basin</t>
  </si>
  <si>
    <t>semi final</t>
  </si>
  <si>
    <t>D/L match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</si>
</sst>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18">
    <font>
      <sz val="11"/>
      <color theme="1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sz val="8"/>
      <name val="Times New Roman"/>
      <family val="1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1" xfId="0" applyFont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/>
    <xf numFmtId="0" fontId="7" fillId="0" borderId="1" xfId="0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0" fontId="7" fillId="0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1" fontId="8" fillId="0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/>
    <xf numFmtId="0" fontId="7" fillId="2" borderId="1" xfId="0" applyNumberFormat="1" applyFont="1" applyFill="1" applyBorder="1" applyAlignment="1">
      <alignment horizontal="center"/>
    </xf>
    <xf numFmtId="0" fontId="6" fillId="4" borderId="1" xfId="0" applyFont="1" applyFill="1" applyBorder="1"/>
    <xf numFmtId="0" fontId="7" fillId="4" borderId="1" xfId="0" applyFon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8" fillId="4" borderId="1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0" borderId="1" xfId="0" applyFont="1" applyFill="1" applyBorder="1"/>
    <xf numFmtId="0" fontId="10" fillId="0" borderId="1" xfId="0" applyFont="1" applyFill="1" applyBorder="1"/>
    <xf numFmtId="0" fontId="8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3" borderId="1" xfId="0" applyFont="1" applyFill="1" applyBorder="1"/>
    <xf numFmtId="0" fontId="13" fillId="3" borderId="1" xfId="0" applyFont="1" applyFill="1" applyBorder="1" applyAlignment="1">
      <alignment horizontal="center"/>
    </xf>
    <xf numFmtId="2" fontId="1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13" fillId="3" borderId="1" xfId="0" applyNumberFormat="1" applyFont="1" applyFill="1" applyBorder="1" applyAlignment="1">
      <alignment horizontal="center"/>
    </xf>
    <xf numFmtId="1" fontId="13" fillId="3" borderId="1" xfId="0" applyNumberFormat="1" applyFont="1" applyFill="1" applyBorder="1" applyAlignment="1">
      <alignment horizontal="center"/>
    </xf>
    <xf numFmtId="10" fontId="13" fillId="3" borderId="1" xfId="0" applyNumberFormat="1" applyFont="1" applyFill="1" applyBorder="1" applyAlignment="1">
      <alignment horizontal="center"/>
    </xf>
    <xf numFmtId="0" fontId="15" fillId="3" borderId="1" xfId="0" applyFont="1" applyFill="1" applyBorder="1"/>
    <xf numFmtId="0" fontId="16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4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0" fillId="0" borderId="0" xfId="0" applyFill="1"/>
    <xf numFmtId="0" fontId="7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/>
    </xf>
    <xf numFmtId="2" fontId="12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1" fontId="12" fillId="3" borderId="1" xfId="0" applyNumberFormat="1" applyFont="1" applyFill="1" applyBorder="1" applyAlignment="1">
      <alignment horizontal="center"/>
    </xf>
    <xf numFmtId="10" fontId="12" fillId="3" borderId="1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/>
    <xf numFmtId="0" fontId="3" fillId="0" borderId="0" xfId="0" applyFont="1" applyBorder="1" applyAlignment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/>
    <xf numFmtId="0" fontId="5" fillId="0" borderId="0" xfId="0" applyFont="1" applyBorder="1" applyAlignment="1"/>
    <xf numFmtId="0" fontId="11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10" fontId="11" fillId="3" borderId="1" xfId="0" applyNumberFormat="1" applyFont="1" applyFill="1" applyBorder="1" applyAlignment="1">
      <alignment horizontal="center"/>
    </xf>
    <xf numFmtId="0" fontId="11" fillId="2" borderId="0" xfId="0" applyFont="1" applyFill="1"/>
    <xf numFmtId="0" fontId="1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/>
    <xf numFmtId="0" fontId="16" fillId="2" borderId="0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2" fontId="7" fillId="5" borderId="1" xfId="0" applyNumberFormat="1" applyFont="1" applyFill="1" applyBorder="1" applyAlignment="1">
      <alignment horizontal="center"/>
    </xf>
    <xf numFmtId="2" fontId="8" fillId="5" borderId="1" xfId="0" applyNumberFormat="1" applyFont="1" applyFill="1" applyBorder="1" applyAlignment="1">
      <alignment horizontal="center"/>
    </xf>
    <xf numFmtId="0" fontId="8" fillId="5" borderId="1" xfId="0" applyNumberFormat="1" applyFont="1" applyFill="1" applyBorder="1" applyAlignment="1">
      <alignment horizontal="center"/>
    </xf>
    <xf numFmtId="0" fontId="7" fillId="5" borderId="1" xfId="0" applyNumberFormat="1" applyFont="1" applyFill="1" applyBorder="1" applyAlignment="1">
      <alignment horizontal="center"/>
    </xf>
    <xf numFmtId="1" fontId="7" fillId="5" borderId="1" xfId="1" applyNumberFormat="1" applyFont="1" applyFill="1" applyBorder="1" applyAlignment="1">
      <alignment horizontal="center"/>
    </xf>
    <xf numFmtId="1" fontId="7" fillId="5" borderId="1" xfId="0" applyNumberFormat="1" applyFont="1" applyFill="1" applyBorder="1" applyAlignment="1">
      <alignment horizontal="center"/>
    </xf>
    <xf numFmtId="10" fontId="7" fillId="5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2" fontId="7" fillId="6" borderId="1" xfId="0" applyNumberFormat="1" applyFont="1" applyFill="1" applyBorder="1" applyAlignment="1">
      <alignment horizontal="center"/>
    </xf>
    <xf numFmtId="2" fontId="8" fillId="6" borderId="1" xfId="0" applyNumberFormat="1" applyFont="1" applyFill="1" applyBorder="1" applyAlignment="1">
      <alignment horizontal="center"/>
    </xf>
    <xf numFmtId="0" fontId="8" fillId="6" borderId="1" xfId="0" applyNumberFormat="1" applyFont="1" applyFill="1" applyBorder="1" applyAlignment="1">
      <alignment horizontal="center"/>
    </xf>
    <xf numFmtId="0" fontId="7" fillId="6" borderId="1" xfId="0" applyNumberFormat="1" applyFont="1" applyFill="1" applyBorder="1" applyAlignment="1">
      <alignment horizontal="center"/>
    </xf>
    <xf numFmtId="1" fontId="7" fillId="6" borderId="1" xfId="0" applyNumberFormat="1" applyFont="1" applyFill="1" applyBorder="1" applyAlignment="1">
      <alignment horizontal="center"/>
    </xf>
    <xf numFmtId="10" fontId="7" fillId="6" borderId="1" xfId="0" applyNumberFormat="1" applyFont="1" applyFill="1" applyBorder="1" applyAlignment="1">
      <alignment horizontal="center"/>
    </xf>
    <xf numFmtId="0" fontId="12" fillId="0" borderId="1" xfId="0" applyFont="1" applyFill="1" applyBorder="1"/>
    <xf numFmtId="0" fontId="7" fillId="0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71"/>
  <sheetViews>
    <sheetView tabSelected="1" topLeftCell="A28" workbookViewId="0">
      <selection activeCell="P37" sqref="P37"/>
    </sheetView>
  </sheetViews>
  <sheetFormatPr defaultRowHeight="14"/>
  <cols>
    <col min="2" max="2" width="4.5" customWidth="1"/>
    <col min="3" max="5" width="5.25" customWidth="1"/>
    <col min="6" max="6" width="6.08203125" customWidth="1"/>
    <col min="7" max="7" width="6.5" customWidth="1"/>
    <col min="8" max="8" width="5.83203125" customWidth="1"/>
    <col min="9" max="9" width="5.5" customWidth="1"/>
    <col min="10" max="10" width="5.1640625" customWidth="1"/>
    <col min="11" max="11" width="4.83203125" customWidth="1"/>
    <col min="12" max="12" width="5.58203125" customWidth="1"/>
    <col min="13" max="13" width="5.33203125" customWidth="1"/>
    <col min="14" max="14" width="6.4140625" customWidth="1"/>
    <col min="15" max="15" width="5.5" customWidth="1"/>
    <col min="16" max="16" width="5.58203125" customWidth="1"/>
    <col min="17" max="17" width="6.33203125" customWidth="1"/>
    <col min="18" max="18" width="7" customWidth="1"/>
    <col min="19" max="19" width="5.83203125" customWidth="1"/>
    <col min="20" max="20" width="5.75" customWidth="1"/>
    <col min="22" max="22" width="5.83203125" customWidth="1"/>
    <col min="24" max="24" width="7.75" customWidth="1"/>
  </cols>
  <sheetData>
    <row r="1" spans="1:24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5" t="s">
        <v>12</v>
      </c>
      <c r="O1" s="4" t="s">
        <v>13</v>
      </c>
      <c r="P1" s="3">
        <v>50</v>
      </c>
      <c r="Q1" s="3" t="s">
        <v>14</v>
      </c>
      <c r="R1" s="3" t="s">
        <v>15</v>
      </c>
      <c r="S1" s="3" t="s">
        <v>16</v>
      </c>
      <c r="T1" s="2" t="s">
        <v>17</v>
      </c>
      <c r="U1" s="2" t="s">
        <v>18</v>
      </c>
      <c r="V1" s="2" t="s">
        <v>19</v>
      </c>
      <c r="W1" s="2" t="s">
        <v>18</v>
      </c>
      <c r="X1" s="2" t="s">
        <v>20</v>
      </c>
    </row>
    <row r="2" spans="1:24">
      <c r="A2" s="6"/>
      <c r="B2" s="7"/>
      <c r="C2" s="7"/>
      <c r="D2" s="7"/>
      <c r="E2" s="7"/>
      <c r="F2" s="8" t="e">
        <f t="shared" ref="F2:F46" si="0">C2/D2</f>
        <v>#DIV/0!</v>
      </c>
      <c r="G2" s="8" t="e">
        <f t="shared" ref="G2:G46" si="1">E2/D2</f>
        <v>#DIV/0!</v>
      </c>
      <c r="H2" s="9" t="e">
        <f t="shared" ref="H2:H46" si="2">C2/(E2/6)</f>
        <v>#DIV/0!</v>
      </c>
      <c r="I2" s="10"/>
      <c r="J2" s="10"/>
      <c r="K2" s="11"/>
      <c r="L2" s="11"/>
      <c r="M2" s="11"/>
      <c r="N2" s="11"/>
      <c r="O2" s="7"/>
      <c r="P2" s="7"/>
      <c r="Q2" s="7"/>
      <c r="R2" s="7"/>
      <c r="S2" s="12" t="e">
        <f t="shared" ref="S2:S45" si="3">C2/B2</f>
        <v>#DIV/0!</v>
      </c>
      <c r="T2" s="7"/>
      <c r="U2" s="13" t="e">
        <f>T2*4/C2</f>
        <v>#DIV/0!</v>
      </c>
      <c r="V2" s="7"/>
      <c r="W2" s="13" t="e">
        <f>V2*6/C2</f>
        <v>#DIV/0!</v>
      </c>
      <c r="X2" s="13" t="e">
        <f>U2+W2</f>
        <v>#DIV/0!</v>
      </c>
    </row>
    <row r="3" spans="1:24">
      <c r="A3" s="14" t="s">
        <v>21</v>
      </c>
      <c r="B3" s="93">
        <v>2</v>
      </c>
      <c r="C3" s="93">
        <v>370</v>
      </c>
      <c r="D3" s="93">
        <v>10</v>
      </c>
      <c r="E3" s="93">
        <v>230</v>
      </c>
      <c r="F3" s="94">
        <f t="shared" si="0"/>
        <v>37</v>
      </c>
      <c r="G3" s="94">
        <f t="shared" si="1"/>
        <v>23</v>
      </c>
      <c r="H3" s="95">
        <f t="shared" si="2"/>
        <v>9.6521739130434785</v>
      </c>
      <c r="I3" s="96"/>
      <c r="J3" s="96">
        <v>1</v>
      </c>
      <c r="K3" s="97">
        <v>0</v>
      </c>
      <c r="L3" s="97">
        <v>0</v>
      </c>
      <c r="M3" s="97">
        <v>0</v>
      </c>
      <c r="N3" s="97">
        <v>0</v>
      </c>
      <c r="O3" s="93">
        <v>0</v>
      </c>
      <c r="P3" s="93">
        <v>1</v>
      </c>
      <c r="Q3" s="93">
        <v>0</v>
      </c>
      <c r="R3" s="93">
        <v>2</v>
      </c>
      <c r="S3" s="98">
        <f t="shared" si="3"/>
        <v>185</v>
      </c>
      <c r="T3" s="93">
        <v>35</v>
      </c>
      <c r="U3" s="99">
        <f>T3*4/C3</f>
        <v>0.3783783783783784</v>
      </c>
      <c r="V3" s="93">
        <v>18</v>
      </c>
      <c r="W3" s="99">
        <f>V3*6/C3</f>
        <v>0.29189189189189191</v>
      </c>
      <c r="X3" s="99">
        <f t="shared" ref="X3:X46" si="4">U3+W3</f>
        <v>0.67027027027027031</v>
      </c>
    </row>
    <row r="4" spans="1:24">
      <c r="A4" s="6"/>
      <c r="B4" s="7">
        <v>2</v>
      </c>
      <c r="C4" s="7">
        <v>414</v>
      </c>
      <c r="D4" s="7">
        <v>16</v>
      </c>
      <c r="E4" s="7">
        <v>288</v>
      </c>
      <c r="F4" s="8">
        <f t="shared" si="0"/>
        <v>25.875</v>
      </c>
      <c r="G4" s="8">
        <f t="shared" si="1"/>
        <v>18</v>
      </c>
      <c r="H4" s="9">
        <f t="shared" si="2"/>
        <v>8.625</v>
      </c>
      <c r="I4" s="10">
        <v>1</v>
      </c>
      <c r="J4" s="10"/>
      <c r="K4" s="10">
        <v>0</v>
      </c>
      <c r="L4" s="10">
        <v>0</v>
      </c>
      <c r="M4" s="10">
        <v>0</v>
      </c>
      <c r="N4" s="10">
        <v>2</v>
      </c>
      <c r="O4" s="15">
        <v>1</v>
      </c>
      <c r="P4" s="7">
        <v>2</v>
      </c>
      <c r="Q4" s="7">
        <v>0</v>
      </c>
      <c r="R4" s="7">
        <v>2</v>
      </c>
      <c r="S4" s="12">
        <f t="shared" si="3"/>
        <v>207</v>
      </c>
      <c r="T4" s="12">
        <v>36</v>
      </c>
      <c r="U4" s="13">
        <f>T4*4/C4</f>
        <v>0.34782608695652173</v>
      </c>
      <c r="V4" s="7">
        <v>16</v>
      </c>
      <c r="W4" s="13">
        <f>V4*6/C4</f>
        <v>0.2318840579710145</v>
      </c>
      <c r="X4" s="13">
        <f t="shared" si="4"/>
        <v>0.57971014492753625</v>
      </c>
    </row>
    <row r="5" spans="1:24">
      <c r="A5" s="82">
        <v>8</v>
      </c>
      <c r="B5" s="7">
        <v>2</v>
      </c>
      <c r="C5" s="7">
        <v>320</v>
      </c>
      <c r="D5" s="7">
        <v>14</v>
      </c>
      <c r="E5" s="7">
        <v>433</v>
      </c>
      <c r="F5" s="8">
        <f t="shared" ref="F5:F6" si="5">C5/D5</f>
        <v>22.857142857142858</v>
      </c>
      <c r="G5" s="8">
        <f t="shared" ref="G5:G6" si="6">E5/D5</f>
        <v>30.928571428571427</v>
      </c>
      <c r="H5" s="9">
        <f t="shared" ref="H5:H6" si="7">C5/(E5/6)</f>
        <v>4.434180138568129</v>
      </c>
      <c r="I5" s="10"/>
      <c r="J5" s="10">
        <v>1</v>
      </c>
      <c r="K5" s="10">
        <v>0</v>
      </c>
      <c r="L5" s="10">
        <v>0</v>
      </c>
      <c r="M5" s="10">
        <v>0</v>
      </c>
      <c r="N5" s="10">
        <v>0</v>
      </c>
      <c r="O5" s="15">
        <v>0</v>
      </c>
      <c r="P5" s="7">
        <v>1</v>
      </c>
      <c r="Q5" s="7">
        <v>0</v>
      </c>
      <c r="R5" s="7">
        <v>1</v>
      </c>
      <c r="S5" s="12">
        <f t="shared" ref="S5:S6" si="8">C5/B5</f>
        <v>160</v>
      </c>
      <c r="T5" s="7">
        <v>37</v>
      </c>
      <c r="U5" s="13">
        <f t="shared" ref="U5:U6" si="9">T5*4/C5</f>
        <v>0.46250000000000002</v>
      </c>
      <c r="V5" s="7">
        <v>7</v>
      </c>
      <c r="W5" s="13">
        <f t="shared" ref="W5:W6" si="10">V5*6/C5</f>
        <v>0.13125000000000001</v>
      </c>
      <c r="X5" s="13">
        <f t="shared" ref="X5:X6" si="11">U5+W5</f>
        <v>0.59375</v>
      </c>
    </row>
    <row r="6" spans="1:24">
      <c r="A6" s="6"/>
      <c r="B6" s="7">
        <v>2</v>
      </c>
      <c r="C6" s="7">
        <v>430</v>
      </c>
      <c r="D6" s="7">
        <v>13</v>
      </c>
      <c r="E6" s="7">
        <v>543</v>
      </c>
      <c r="F6" s="8">
        <f t="shared" si="5"/>
        <v>33.07692307692308</v>
      </c>
      <c r="G6" s="8">
        <f t="shared" si="6"/>
        <v>41.769230769230766</v>
      </c>
      <c r="H6" s="9">
        <f t="shared" si="7"/>
        <v>4.7513812154696131</v>
      </c>
      <c r="I6" s="10"/>
      <c r="J6" s="10">
        <v>1</v>
      </c>
      <c r="K6" s="10">
        <v>0</v>
      </c>
      <c r="L6" s="10">
        <v>0</v>
      </c>
      <c r="M6" s="10">
        <v>0</v>
      </c>
      <c r="N6" s="10">
        <v>2</v>
      </c>
      <c r="O6" s="15">
        <v>0</v>
      </c>
      <c r="P6" s="7">
        <v>5</v>
      </c>
      <c r="Q6" s="7">
        <v>0</v>
      </c>
      <c r="R6" s="7">
        <v>3</v>
      </c>
      <c r="S6" s="12">
        <f t="shared" si="8"/>
        <v>215</v>
      </c>
      <c r="T6" s="12">
        <v>46</v>
      </c>
      <c r="U6" s="13">
        <f t="shared" si="9"/>
        <v>0.42790697674418604</v>
      </c>
      <c r="V6" s="7">
        <v>11</v>
      </c>
      <c r="W6" s="13">
        <f t="shared" si="10"/>
        <v>0.15348837209302327</v>
      </c>
      <c r="X6" s="13">
        <f t="shared" si="11"/>
        <v>0.58139534883720934</v>
      </c>
    </row>
    <row r="7" spans="1:24">
      <c r="A7" s="6"/>
      <c r="B7" s="7"/>
      <c r="C7" s="7"/>
      <c r="D7" s="7"/>
      <c r="E7" s="7"/>
      <c r="F7" s="17"/>
      <c r="G7" s="17"/>
      <c r="H7" s="18"/>
      <c r="I7" s="10"/>
      <c r="J7" s="10"/>
      <c r="K7" s="19"/>
      <c r="L7" s="19"/>
      <c r="M7" s="19"/>
      <c r="N7" s="19"/>
      <c r="O7" s="20"/>
      <c r="P7" s="16"/>
      <c r="Q7" s="16"/>
      <c r="R7" s="16"/>
      <c r="S7" s="12" t="e">
        <f t="shared" si="3"/>
        <v>#DIV/0!</v>
      </c>
      <c r="T7" s="21"/>
      <c r="U7" s="22"/>
      <c r="V7" s="16"/>
      <c r="W7" s="22"/>
      <c r="X7" s="22"/>
    </row>
    <row r="8" spans="1:24">
      <c r="A8" s="6"/>
      <c r="B8" s="7"/>
      <c r="C8" s="7"/>
      <c r="D8" s="7"/>
      <c r="E8" s="7"/>
      <c r="F8" s="8"/>
      <c r="G8" s="8"/>
      <c r="H8" s="9"/>
      <c r="I8" s="10"/>
      <c r="J8" s="10"/>
      <c r="K8" s="10"/>
      <c r="L8" s="10"/>
      <c r="M8" s="10"/>
      <c r="N8" s="10"/>
      <c r="O8" s="15"/>
      <c r="P8" s="7"/>
      <c r="Q8" s="7"/>
      <c r="R8" s="7"/>
      <c r="S8" s="12" t="e">
        <f t="shared" si="3"/>
        <v>#DIV/0!</v>
      </c>
      <c r="T8" s="12"/>
      <c r="U8" s="13"/>
      <c r="V8" s="7"/>
      <c r="W8" s="13"/>
      <c r="X8" s="13"/>
    </row>
    <row r="9" spans="1:24">
      <c r="A9" s="14" t="s">
        <v>22</v>
      </c>
      <c r="B9" s="85">
        <v>2</v>
      </c>
      <c r="C9" s="85">
        <v>242</v>
      </c>
      <c r="D9" s="85">
        <v>13</v>
      </c>
      <c r="E9" s="85">
        <v>340</v>
      </c>
      <c r="F9" s="86">
        <f t="shared" si="0"/>
        <v>18.615384615384617</v>
      </c>
      <c r="G9" s="86">
        <f t="shared" si="1"/>
        <v>26.153846153846153</v>
      </c>
      <c r="H9" s="87">
        <f t="shared" si="2"/>
        <v>4.2705882352941176</v>
      </c>
      <c r="I9" s="88"/>
      <c r="J9" s="88">
        <v>1</v>
      </c>
      <c r="K9" s="89">
        <v>0</v>
      </c>
      <c r="L9" s="89">
        <v>0</v>
      </c>
      <c r="M9" s="90">
        <v>0</v>
      </c>
      <c r="N9" s="89">
        <v>0</v>
      </c>
      <c r="O9" s="85">
        <v>0</v>
      </c>
      <c r="P9" s="85">
        <v>1</v>
      </c>
      <c r="Q9" s="85">
        <v>0</v>
      </c>
      <c r="R9" s="85">
        <v>1</v>
      </c>
      <c r="S9" s="91">
        <f t="shared" si="3"/>
        <v>121</v>
      </c>
      <c r="T9" s="85">
        <v>36</v>
      </c>
      <c r="U9" s="92">
        <f t="shared" ref="U9:U14" si="12">T9*4/C9</f>
        <v>0.5950413223140496</v>
      </c>
      <c r="V9" s="85">
        <v>0</v>
      </c>
      <c r="W9" s="92">
        <f t="shared" ref="W9:W14" si="13">V9*6/C9</f>
        <v>0</v>
      </c>
      <c r="X9" s="92">
        <f t="shared" si="4"/>
        <v>0.5950413223140496</v>
      </c>
    </row>
    <row r="10" spans="1:24">
      <c r="A10" s="81">
        <v>6</v>
      </c>
      <c r="B10" s="7">
        <v>2</v>
      </c>
      <c r="C10" s="7">
        <v>533</v>
      </c>
      <c r="D10" s="7">
        <v>15</v>
      </c>
      <c r="E10" s="7">
        <v>599</v>
      </c>
      <c r="F10" s="8">
        <f t="shared" si="0"/>
        <v>35.533333333333331</v>
      </c>
      <c r="G10" s="8">
        <f t="shared" si="1"/>
        <v>39.93333333333333</v>
      </c>
      <c r="H10" s="9">
        <f t="shared" si="2"/>
        <v>5.33889816360601</v>
      </c>
      <c r="I10" s="10"/>
      <c r="J10" s="10">
        <v>1</v>
      </c>
      <c r="K10" s="11">
        <v>0</v>
      </c>
      <c r="L10" s="11">
        <v>0</v>
      </c>
      <c r="M10" s="12">
        <v>2</v>
      </c>
      <c r="N10" s="11">
        <v>0</v>
      </c>
      <c r="O10" s="7">
        <v>2</v>
      </c>
      <c r="P10" s="7">
        <v>2</v>
      </c>
      <c r="Q10" s="7">
        <v>2</v>
      </c>
      <c r="R10" s="7">
        <v>1</v>
      </c>
      <c r="S10" s="12">
        <f t="shared" si="3"/>
        <v>266.5</v>
      </c>
      <c r="T10" s="7">
        <v>45</v>
      </c>
      <c r="U10" s="13">
        <f t="shared" si="12"/>
        <v>0.33771106941838647</v>
      </c>
      <c r="V10" s="7">
        <v>5</v>
      </c>
      <c r="W10" s="13">
        <f t="shared" si="13"/>
        <v>5.6285178236397747E-2</v>
      </c>
      <c r="X10" s="13">
        <f t="shared" si="4"/>
        <v>0.39399624765478419</v>
      </c>
    </row>
    <row r="11" spans="1:24">
      <c r="A11" s="23"/>
      <c r="B11" s="7">
        <v>2</v>
      </c>
      <c r="C11" s="7">
        <v>555</v>
      </c>
      <c r="D11" s="7">
        <v>18</v>
      </c>
      <c r="E11" s="7">
        <v>551</v>
      </c>
      <c r="F11" s="8">
        <f t="shared" si="0"/>
        <v>30.833333333333332</v>
      </c>
      <c r="G11" s="8">
        <f t="shared" si="1"/>
        <v>30.611111111111111</v>
      </c>
      <c r="H11" s="9">
        <f t="shared" si="2"/>
        <v>6.0435571687840293</v>
      </c>
      <c r="I11" s="10">
        <v>1</v>
      </c>
      <c r="J11" s="10"/>
      <c r="K11" s="11">
        <v>0</v>
      </c>
      <c r="L11" s="11">
        <v>1</v>
      </c>
      <c r="M11" s="11">
        <v>0</v>
      </c>
      <c r="N11" s="11">
        <v>1</v>
      </c>
      <c r="O11" s="7">
        <v>2</v>
      </c>
      <c r="P11" s="7">
        <v>2</v>
      </c>
      <c r="Q11" s="7">
        <v>1</v>
      </c>
      <c r="R11" s="7">
        <v>1</v>
      </c>
      <c r="S11" s="12">
        <f t="shared" si="3"/>
        <v>277.5</v>
      </c>
      <c r="T11" s="16">
        <v>45</v>
      </c>
      <c r="U11" s="22">
        <f t="shared" si="12"/>
        <v>0.32432432432432434</v>
      </c>
      <c r="V11" s="16">
        <v>10</v>
      </c>
      <c r="W11" s="22">
        <f t="shared" si="13"/>
        <v>0.10810810810810811</v>
      </c>
      <c r="X11" s="22">
        <f t="shared" si="4"/>
        <v>0.43243243243243246</v>
      </c>
    </row>
    <row r="12" spans="1:24">
      <c r="A12" s="24"/>
      <c r="B12" s="7"/>
      <c r="C12" s="7"/>
      <c r="D12" s="7"/>
      <c r="E12" s="7"/>
      <c r="F12" s="8" t="e">
        <f t="shared" si="0"/>
        <v>#DIV/0!</v>
      </c>
      <c r="G12" s="8" t="e">
        <f t="shared" si="1"/>
        <v>#DIV/0!</v>
      </c>
      <c r="H12" s="9" t="e">
        <f t="shared" si="2"/>
        <v>#DIV/0!</v>
      </c>
      <c r="I12" s="10"/>
      <c r="J12" s="10"/>
      <c r="K12" s="11"/>
      <c r="L12" s="11"/>
      <c r="M12" s="11"/>
      <c r="N12" s="11"/>
      <c r="O12" s="7"/>
      <c r="P12" s="7"/>
      <c r="Q12" s="7"/>
      <c r="R12" s="7"/>
      <c r="S12" s="12" t="e">
        <f t="shared" si="3"/>
        <v>#DIV/0!</v>
      </c>
      <c r="T12" s="7"/>
      <c r="U12" s="13" t="e">
        <f t="shared" si="12"/>
        <v>#DIV/0!</v>
      </c>
      <c r="V12" s="7"/>
      <c r="W12" s="13" t="e">
        <f t="shared" si="13"/>
        <v>#DIV/0!</v>
      </c>
      <c r="X12" s="13" t="e">
        <f t="shared" si="4"/>
        <v>#DIV/0!</v>
      </c>
    </row>
    <row r="13" spans="1:24">
      <c r="A13" s="76" t="s">
        <v>23</v>
      </c>
      <c r="B13" s="7">
        <v>2</v>
      </c>
      <c r="C13" s="7">
        <v>281</v>
      </c>
      <c r="D13" s="7">
        <v>13</v>
      </c>
      <c r="E13" s="7">
        <v>279</v>
      </c>
      <c r="F13" s="8">
        <f t="shared" si="0"/>
        <v>21.615384615384617</v>
      </c>
      <c r="G13" s="8">
        <f t="shared" si="1"/>
        <v>21.46153846153846</v>
      </c>
      <c r="H13" s="9">
        <f t="shared" si="2"/>
        <v>6.043010752688172</v>
      </c>
      <c r="I13" s="10"/>
      <c r="J13" s="10">
        <v>1</v>
      </c>
      <c r="K13" s="11">
        <v>0</v>
      </c>
      <c r="L13" s="11">
        <v>0</v>
      </c>
      <c r="M13" s="11">
        <v>0</v>
      </c>
      <c r="N13" s="11">
        <v>0</v>
      </c>
      <c r="O13" s="7">
        <v>0</v>
      </c>
      <c r="P13" s="7">
        <v>1</v>
      </c>
      <c r="Q13" s="7">
        <v>0</v>
      </c>
      <c r="R13" s="7">
        <v>1</v>
      </c>
      <c r="S13" s="12">
        <f t="shared" si="3"/>
        <v>140.5</v>
      </c>
      <c r="T13" s="7">
        <v>24</v>
      </c>
      <c r="U13" s="13">
        <f t="shared" si="12"/>
        <v>0.34163701067615659</v>
      </c>
      <c r="V13" s="7">
        <v>4</v>
      </c>
      <c r="W13" s="13">
        <f t="shared" si="13"/>
        <v>8.5409252669039148E-2</v>
      </c>
      <c r="X13" s="13">
        <f t="shared" si="4"/>
        <v>0.42704626334519574</v>
      </c>
    </row>
    <row r="14" spans="1:24">
      <c r="A14" s="81">
        <v>4</v>
      </c>
      <c r="B14" s="7">
        <v>2</v>
      </c>
      <c r="C14" s="7">
        <v>407</v>
      </c>
      <c r="D14" s="7">
        <v>13</v>
      </c>
      <c r="E14" s="7">
        <v>560</v>
      </c>
      <c r="F14" s="8">
        <f t="shared" ref="F14" si="14">C14/D14</f>
        <v>31.307692307692307</v>
      </c>
      <c r="G14" s="8">
        <f t="shared" ref="G14" si="15">E14/D14</f>
        <v>43.07692307692308</v>
      </c>
      <c r="H14" s="9">
        <f t="shared" ref="H14" si="16">C14/(E14/6)</f>
        <v>4.3607142857142858</v>
      </c>
      <c r="I14" s="10"/>
      <c r="J14" s="10">
        <v>1</v>
      </c>
      <c r="K14" s="11">
        <v>0</v>
      </c>
      <c r="L14" s="11">
        <v>0</v>
      </c>
      <c r="M14" s="12">
        <v>0</v>
      </c>
      <c r="N14" s="25">
        <v>2</v>
      </c>
      <c r="O14" s="16">
        <v>0</v>
      </c>
      <c r="P14" s="16">
        <v>2</v>
      </c>
      <c r="Q14" s="16">
        <v>0</v>
      </c>
      <c r="R14" s="16">
        <v>4</v>
      </c>
      <c r="S14" s="12">
        <f t="shared" si="3"/>
        <v>203.5</v>
      </c>
      <c r="T14" s="16">
        <v>30</v>
      </c>
      <c r="U14" s="13">
        <f t="shared" si="12"/>
        <v>0.29484029484029484</v>
      </c>
      <c r="V14" s="7">
        <v>3</v>
      </c>
      <c r="W14" s="13">
        <f t="shared" si="13"/>
        <v>4.4226044226044224E-2</v>
      </c>
      <c r="X14" s="13">
        <f t="shared" ref="X14" si="17">U14+W14</f>
        <v>0.33906633906633904</v>
      </c>
    </row>
    <row r="15" spans="1:24">
      <c r="A15" s="24"/>
      <c r="B15" s="7"/>
      <c r="C15" s="7"/>
      <c r="D15" s="7"/>
      <c r="E15" s="7"/>
      <c r="F15" s="17"/>
      <c r="G15" s="17"/>
      <c r="H15" s="18"/>
      <c r="I15" s="10"/>
      <c r="J15" s="10"/>
      <c r="K15" s="11"/>
      <c r="L15" s="11"/>
      <c r="M15" s="12"/>
      <c r="N15" s="25"/>
      <c r="O15" s="16"/>
      <c r="P15" s="16"/>
      <c r="Q15" s="16"/>
      <c r="R15" s="16"/>
      <c r="S15" s="12"/>
      <c r="T15" s="16"/>
      <c r="U15" s="22"/>
      <c r="V15" s="16"/>
      <c r="W15" s="22"/>
      <c r="X15" s="22"/>
    </row>
    <row r="16" spans="1:24">
      <c r="A16" s="24"/>
      <c r="B16" s="7"/>
      <c r="C16" s="7"/>
      <c r="D16" s="7"/>
      <c r="E16" s="7"/>
      <c r="F16" s="8"/>
      <c r="G16" s="8"/>
      <c r="H16" s="9"/>
      <c r="I16" s="10"/>
      <c r="J16" s="10"/>
      <c r="K16" s="11"/>
      <c r="L16" s="11"/>
      <c r="M16" s="11"/>
      <c r="N16" s="11"/>
      <c r="O16" s="7"/>
      <c r="P16" s="7"/>
      <c r="Q16" s="7"/>
      <c r="R16" s="7"/>
      <c r="S16" s="12" t="e">
        <f t="shared" si="3"/>
        <v>#DIV/0!</v>
      </c>
      <c r="T16" s="7"/>
      <c r="U16" s="13"/>
      <c r="V16" s="7"/>
      <c r="W16" s="13"/>
      <c r="X16" s="13"/>
    </row>
    <row r="17" spans="1:24">
      <c r="A17" s="14" t="s">
        <v>53</v>
      </c>
      <c r="B17" s="7">
        <v>2</v>
      </c>
      <c r="C17" s="7">
        <v>441</v>
      </c>
      <c r="D17" s="7">
        <v>15</v>
      </c>
      <c r="E17" s="7">
        <v>465</v>
      </c>
      <c r="F17" s="8">
        <f t="shared" si="0"/>
        <v>29.4</v>
      </c>
      <c r="G17" s="8">
        <f t="shared" si="1"/>
        <v>31</v>
      </c>
      <c r="H17" s="9">
        <f t="shared" si="2"/>
        <v>5.6903225806451614</v>
      </c>
      <c r="I17" s="10">
        <v>1</v>
      </c>
      <c r="J17" s="10"/>
      <c r="K17" s="11">
        <v>0</v>
      </c>
      <c r="L17" s="11">
        <v>0</v>
      </c>
      <c r="M17" s="11">
        <v>0</v>
      </c>
      <c r="N17" s="11">
        <v>2</v>
      </c>
      <c r="O17" s="7">
        <v>0</v>
      </c>
      <c r="P17" s="7">
        <v>3</v>
      </c>
      <c r="Q17" s="7">
        <v>1</v>
      </c>
      <c r="R17" s="7">
        <v>2</v>
      </c>
      <c r="S17" s="12">
        <f t="shared" si="3"/>
        <v>220.5</v>
      </c>
      <c r="T17" s="7">
        <v>33</v>
      </c>
      <c r="U17" s="13">
        <f>T17*4/C17</f>
        <v>0.29931972789115646</v>
      </c>
      <c r="V17" s="7">
        <v>7</v>
      </c>
      <c r="W17" s="13">
        <f>V17*6/C17</f>
        <v>9.5238095238095233E-2</v>
      </c>
      <c r="X17" s="13">
        <f t="shared" si="4"/>
        <v>0.39455782312925169</v>
      </c>
    </row>
    <row r="18" spans="1:24">
      <c r="A18" s="37">
        <v>2</v>
      </c>
      <c r="B18" s="7">
        <v>2</v>
      </c>
      <c r="C18" s="7">
        <v>410</v>
      </c>
      <c r="D18" s="7">
        <v>14</v>
      </c>
      <c r="E18" s="7">
        <v>459</v>
      </c>
      <c r="F18" s="8">
        <f t="shared" si="0"/>
        <v>29.285714285714285</v>
      </c>
      <c r="G18" s="8">
        <f t="shared" si="1"/>
        <v>32.785714285714285</v>
      </c>
      <c r="H18" s="9">
        <f t="shared" si="2"/>
        <v>5.3594771241830061</v>
      </c>
      <c r="I18" s="10">
        <v>1</v>
      </c>
      <c r="J18" s="10"/>
      <c r="K18" s="11">
        <v>0</v>
      </c>
      <c r="L18" s="11">
        <v>1</v>
      </c>
      <c r="M18" s="11">
        <v>0</v>
      </c>
      <c r="N18" s="11">
        <v>0</v>
      </c>
      <c r="O18" s="7">
        <v>1</v>
      </c>
      <c r="P18" s="7">
        <v>1</v>
      </c>
      <c r="Q18" s="7">
        <v>1</v>
      </c>
      <c r="R18" s="7">
        <v>1</v>
      </c>
      <c r="S18" s="12">
        <f t="shared" si="3"/>
        <v>205</v>
      </c>
      <c r="T18" s="7">
        <v>45</v>
      </c>
      <c r="U18" s="13">
        <f>T18*4/C18</f>
        <v>0.43902439024390244</v>
      </c>
      <c r="V18" s="7">
        <v>3</v>
      </c>
      <c r="W18" s="13">
        <f>V18*6/C18</f>
        <v>4.3902439024390241E-2</v>
      </c>
      <c r="X18" s="13">
        <f t="shared" si="4"/>
        <v>0.48292682926829267</v>
      </c>
    </row>
    <row r="19" spans="1:24">
      <c r="A19" s="6"/>
      <c r="B19" s="7">
        <v>2</v>
      </c>
      <c r="C19" s="7">
        <v>460</v>
      </c>
      <c r="D19" s="7">
        <v>13</v>
      </c>
      <c r="E19" s="7">
        <v>348</v>
      </c>
      <c r="F19" s="8">
        <f t="shared" ref="F19" si="18">C19/D19</f>
        <v>35.384615384615387</v>
      </c>
      <c r="G19" s="8">
        <f t="shared" ref="G19" si="19">E19/D19</f>
        <v>26.76923076923077</v>
      </c>
      <c r="H19" s="9">
        <f t="shared" ref="H19" si="20">C19/(E19/6)</f>
        <v>7.931034482758621</v>
      </c>
      <c r="I19" s="10">
        <v>1</v>
      </c>
      <c r="J19" s="10"/>
      <c r="K19" s="11"/>
      <c r="L19" s="11">
        <v>0</v>
      </c>
      <c r="M19" s="11">
        <v>0</v>
      </c>
      <c r="N19" s="11">
        <v>2</v>
      </c>
      <c r="O19" s="7">
        <v>1</v>
      </c>
      <c r="P19" s="7">
        <v>1</v>
      </c>
      <c r="Q19" s="7">
        <v>0</v>
      </c>
      <c r="R19" s="7">
        <v>5</v>
      </c>
      <c r="S19" s="12">
        <f t="shared" ref="S19" si="21">C19/B19</f>
        <v>230</v>
      </c>
      <c r="T19" s="7">
        <v>41</v>
      </c>
      <c r="U19" s="13">
        <f t="shared" ref="U19" si="22">T19*4/C19</f>
        <v>0.35652173913043478</v>
      </c>
      <c r="V19" s="7">
        <v>11</v>
      </c>
      <c r="W19" s="13">
        <f t="shared" ref="W19" si="23">V19*6/C19</f>
        <v>0.14347826086956522</v>
      </c>
      <c r="X19" s="13">
        <f t="shared" ref="X19" si="24">U19+W19</f>
        <v>0.5</v>
      </c>
    </row>
    <row r="20" spans="1:24">
      <c r="A20" s="6"/>
      <c r="B20" s="7"/>
      <c r="C20" s="7"/>
      <c r="D20" s="7"/>
      <c r="E20" s="7"/>
      <c r="F20" s="8"/>
      <c r="G20" s="8"/>
      <c r="H20" s="9"/>
      <c r="I20" s="10"/>
      <c r="J20" s="10"/>
      <c r="K20" s="11"/>
      <c r="L20" s="11"/>
      <c r="M20" s="11"/>
      <c r="N20" s="11"/>
      <c r="O20" s="7"/>
      <c r="P20" s="7"/>
      <c r="Q20" s="7"/>
      <c r="R20" s="7"/>
      <c r="S20" s="12" t="e">
        <f t="shared" si="3"/>
        <v>#DIV/0!</v>
      </c>
      <c r="T20" s="7"/>
      <c r="U20" s="13"/>
      <c r="V20" s="7"/>
      <c r="W20" s="13"/>
      <c r="X20" s="13"/>
    </row>
    <row r="21" spans="1:24">
      <c r="A21" s="14" t="s">
        <v>24</v>
      </c>
      <c r="B21" s="7">
        <v>2</v>
      </c>
      <c r="C21" s="7">
        <v>359</v>
      </c>
      <c r="D21" s="7">
        <v>20</v>
      </c>
      <c r="E21" s="7">
        <v>507</v>
      </c>
      <c r="F21" s="8">
        <f t="shared" si="0"/>
        <v>17.95</v>
      </c>
      <c r="G21" s="8">
        <f t="shared" si="1"/>
        <v>25.35</v>
      </c>
      <c r="H21" s="9">
        <f t="shared" si="2"/>
        <v>4.2485207100591715</v>
      </c>
      <c r="I21" s="10">
        <v>1</v>
      </c>
      <c r="J21" s="10"/>
      <c r="K21" s="11"/>
      <c r="L21" s="11"/>
      <c r="M21" s="11"/>
      <c r="N21" s="11">
        <v>1</v>
      </c>
      <c r="O21" s="7">
        <v>0</v>
      </c>
      <c r="P21" s="7">
        <v>2</v>
      </c>
      <c r="Q21" s="7">
        <v>0</v>
      </c>
      <c r="R21" s="7">
        <v>2</v>
      </c>
      <c r="S21" s="12">
        <f t="shared" si="3"/>
        <v>179.5</v>
      </c>
      <c r="T21" s="7">
        <v>29</v>
      </c>
      <c r="U21" s="13">
        <f t="shared" ref="U21:U29" si="25">T21*4/C21</f>
        <v>0.32311977715877438</v>
      </c>
      <c r="V21" s="7">
        <v>5</v>
      </c>
      <c r="W21" s="13">
        <f t="shared" ref="W21:W29" si="26">V21*6/C21</f>
        <v>8.3565459610027856E-2</v>
      </c>
      <c r="X21" s="13">
        <f t="shared" si="4"/>
        <v>0.40668523676880225</v>
      </c>
    </row>
    <row r="22" spans="1:24">
      <c r="A22" s="80">
        <v>8</v>
      </c>
      <c r="B22" s="7">
        <v>2</v>
      </c>
      <c r="C22" s="7">
        <v>454</v>
      </c>
      <c r="D22" s="7">
        <v>14</v>
      </c>
      <c r="E22" s="7">
        <v>550</v>
      </c>
      <c r="F22" s="8">
        <f t="shared" si="0"/>
        <v>32.428571428571431</v>
      </c>
      <c r="G22" s="8">
        <f t="shared" si="1"/>
        <v>39.285714285714285</v>
      </c>
      <c r="H22" s="9">
        <f t="shared" si="2"/>
        <v>4.9527272727272722</v>
      </c>
      <c r="I22" s="10"/>
      <c r="J22" s="10">
        <v>1</v>
      </c>
      <c r="K22" s="11">
        <v>0</v>
      </c>
      <c r="L22" s="11">
        <v>0</v>
      </c>
      <c r="M22" s="11">
        <v>0</v>
      </c>
      <c r="N22" s="11">
        <v>2</v>
      </c>
      <c r="O22" s="7">
        <v>0</v>
      </c>
      <c r="P22" s="7">
        <v>3</v>
      </c>
      <c r="Q22" s="7">
        <v>0</v>
      </c>
      <c r="R22" s="7">
        <v>2</v>
      </c>
      <c r="S22" s="12">
        <f t="shared" si="3"/>
        <v>227</v>
      </c>
      <c r="T22" s="7">
        <v>44</v>
      </c>
      <c r="U22" s="13">
        <f t="shared" si="25"/>
        <v>0.38766519823788548</v>
      </c>
      <c r="V22" s="7">
        <v>4</v>
      </c>
      <c r="W22" s="13">
        <f t="shared" si="26"/>
        <v>5.2863436123348019E-2</v>
      </c>
      <c r="X22" s="13">
        <f t="shared" si="4"/>
        <v>0.44052863436123352</v>
      </c>
    </row>
    <row r="23" spans="1:24">
      <c r="A23" s="23"/>
      <c r="B23" s="7">
        <v>2</v>
      </c>
      <c r="C23" s="7">
        <v>567</v>
      </c>
      <c r="D23" s="7">
        <v>11</v>
      </c>
      <c r="E23" s="7">
        <v>587</v>
      </c>
      <c r="F23" s="8">
        <f t="shared" si="0"/>
        <v>51.545454545454547</v>
      </c>
      <c r="G23" s="8">
        <f t="shared" si="1"/>
        <v>53.363636363636367</v>
      </c>
      <c r="H23" s="9">
        <f t="shared" si="2"/>
        <v>5.7955706984667801</v>
      </c>
      <c r="I23" s="10"/>
      <c r="J23" s="10">
        <v>1</v>
      </c>
      <c r="K23" s="11">
        <v>0</v>
      </c>
      <c r="L23" s="11">
        <v>0</v>
      </c>
      <c r="M23" s="11">
        <v>2</v>
      </c>
      <c r="N23" s="11">
        <v>0</v>
      </c>
      <c r="O23" s="7">
        <v>2</v>
      </c>
      <c r="P23" s="7">
        <v>2</v>
      </c>
      <c r="Q23" s="7">
        <v>2</v>
      </c>
      <c r="R23" s="7">
        <v>2</v>
      </c>
      <c r="S23" s="12">
        <f t="shared" si="3"/>
        <v>283.5</v>
      </c>
      <c r="T23" s="7">
        <v>56</v>
      </c>
      <c r="U23" s="13">
        <f t="shared" si="25"/>
        <v>0.39506172839506171</v>
      </c>
      <c r="V23" s="7">
        <v>12</v>
      </c>
      <c r="W23" s="13">
        <f t="shared" si="26"/>
        <v>0.12698412698412698</v>
      </c>
      <c r="X23" s="13">
        <f t="shared" si="4"/>
        <v>0.52204585537918868</v>
      </c>
    </row>
    <row r="24" spans="1:24">
      <c r="A24" s="23"/>
      <c r="B24" s="7">
        <v>2</v>
      </c>
      <c r="C24" s="7">
        <v>511</v>
      </c>
      <c r="D24" s="7">
        <v>15</v>
      </c>
      <c r="E24" s="7">
        <v>591</v>
      </c>
      <c r="F24" s="8">
        <f t="shared" si="0"/>
        <v>34.06666666666667</v>
      </c>
      <c r="G24" s="8">
        <f t="shared" si="1"/>
        <v>39.4</v>
      </c>
      <c r="H24" s="9">
        <f t="shared" si="2"/>
        <v>5.187817258883249</v>
      </c>
      <c r="I24" s="10"/>
      <c r="J24" s="10">
        <v>1</v>
      </c>
      <c r="K24" s="11">
        <v>0</v>
      </c>
      <c r="L24" s="11">
        <v>0</v>
      </c>
      <c r="M24" s="11">
        <v>2</v>
      </c>
      <c r="N24" s="11">
        <v>0</v>
      </c>
      <c r="O24" s="7">
        <v>0</v>
      </c>
      <c r="P24" s="7">
        <v>2</v>
      </c>
      <c r="Q24" s="7">
        <v>0</v>
      </c>
      <c r="R24" s="7">
        <v>5</v>
      </c>
      <c r="S24" s="12">
        <f t="shared" si="3"/>
        <v>255.5</v>
      </c>
      <c r="T24" s="7">
        <v>55</v>
      </c>
      <c r="U24" s="13">
        <f t="shared" si="25"/>
        <v>0.43052837573385516</v>
      </c>
      <c r="V24" s="7">
        <v>6</v>
      </c>
      <c r="W24" s="13">
        <f t="shared" si="26"/>
        <v>7.0450097847358117E-2</v>
      </c>
      <c r="X24" s="13">
        <f t="shared" si="4"/>
        <v>0.50097847358121328</v>
      </c>
    </row>
    <row r="25" spans="1:24">
      <c r="A25" s="23"/>
      <c r="B25" s="7">
        <v>2</v>
      </c>
      <c r="C25" s="7">
        <v>619</v>
      </c>
      <c r="D25" s="7">
        <v>11</v>
      </c>
      <c r="E25" s="7">
        <v>583</v>
      </c>
      <c r="F25" s="17">
        <f t="shared" si="0"/>
        <v>56.272727272727273</v>
      </c>
      <c r="G25" s="17">
        <f t="shared" si="1"/>
        <v>53</v>
      </c>
      <c r="H25" s="18">
        <f t="shared" si="2"/>
        <v>6.3704974271012</v>
      </c>
      <c r="I25" s="19"/>
      <c r="J25" s="19">
        <v>1</v>
      </c>
      <c r="K25" s="11">
        <v>0</v>
      </c>
      <c r="L25" s="11">
        <v>2</v>
      </c>
      <c r="M25" s="11">
        <v>0</v>
      </c>
      <c r="N25" s="25">
        <v>0</v>
      </c>
      <c r="O25" s="16">
        <v>2</v>
      </c>
      <c r="P25" s="16">
        <v>3</v>
      </c>
      <c r="Q25" s="16">
        <v>2</v>
      </c>
      <c r="R25" s="16">
        <v>2</v>
      </c>
      <c r="S25" s="12">
        <f t="shared" si="3"/>
        <v>309.5</v>
      </c>
      <c r="T25" s="16">
        <v>52</v>
      </c>
      <c r="U25" s="22">
        <f t="shared" si="25"/>
        <v>0.3360258481421648</v>
      </c>
      <c r="V25" s="16">
        <v>14</v>
      </c>
      <c r="W25" s="22">
        <f t="shared" si="26"/>
        <v>0.13570274636510501</v>
      </c>
      <c r="X25" s="22">
        <f t="shared" si="4"/>
        <v>0.47172859450726978</v>
      </c>
    </row>
    <row r="26" spans="1:24">
      <c r="A26" s="23"/>
      <c r="B26" s="7">
        <v>2</v>
      </c>
      <c r="C26" s="7">
        <v>529</v>
      </c>
      <c r="D26" s="7">
        <v>19</v>
      </c>
      <c r="E26" s="7">
        <v>537</v>
      </c>
      <c r="F26" s="8">
        <f t="shared" si="0"/>
        <v>27.842105263157894</v>
      </c>
      <c r="G26" s="8">
        <f t="shared" si="1"/>
        <v>28.263157894736842</v>
      </c>
      <c r="H26" s="9">
        <f t="shared" si="2"/>
        <v>5.9106145251396649</v>
      </c>
      <c r="I26" s="10">
        <v>1</v>
      </c>
      <c r="J26" s="10"/>
      <c r="K26" s="36">
        <v>0</v>
      </c>
      <c r="L26" s="36">
        <v>1</v>
      </c>
      <c r="M26" s="36">
        <v>0</v>
      </c>
      <c r="N26" s="51">
        <v>1</v>
      </c>
      <c r="O26" s="7">
        <v>0</v>
      </c>
      <c r="P26" s="7">
        <v>4</v>
      </c>
      <c r="Q26" s="7">
        <v>2</v>
      </c>
      <c r="R26" s="7">
        <v>0</v>
      </c>
      <c r="S26" s="12">
        <f t="shared" si="3"/>
        <v>264.5</v>
      </c>
      <c r="T26" s="7">
        <v>51</v>
      </c>
      <c r="U26" s="13">
        <f t="shared" si="25"/>
        <v>0.38563327032136108</v>
      </c>
      <c r="V26" s="7">
        <v>11</v>
      </c>
      <c r="W26" s="13">
        <f t="shared" si="26"/>
        <v>0.12476370510396975</v>
      </c>
      <c r="X26" s="13">
        <f t="shared" si="4"/>
        <v>0.5103969754253308</v>
      </c>
    </row>
    <row r="27" spans="1:24">
      <c r="A27" s="14" t="s">
        <v>25</v>
      </c>
      <c r="B27" s="7"/>
      <c r="C27" s="7"/>
      <c r="D27" s="7"/>
      <c r="E27" s="7"/>
      <c r="F27" s="8" t="e">
        <f t="shared" si="0"/>
        <v>#DIV/0!</v>
      </c>
      <c r="G27" s="8" t="e">
        <f t="shared" si="1"/>
        <v>#DIV/0!</v>
      </c>
      <c r="H27" s="9" t="e">
        <f t="shared" si="2"/>
        <v>#DIV/0!</v>
      </c>
      <c r="I27" s="10"/>
      <c r="J27" s="10"/>
      <c r="K27" s="11"/>
      <c r="L27" s="11"/>
      <c r="M27" s="11"/>
      <c r="N27" s="11"/>
      <c r="O27" s="7"/>
      <c r="P27" s="7"/>
      <c r="Q27" s="7"/>
      <c r="R27" s="7"/>
      <c r="S27" s="12" t="e">
        <f t="shared" si="3"/>
        <v>#DIV/0!</v>
      </c>
      <c r="T27" s="7"/>
      <c r="U27" s="13" t="e">
        <f t="shared" si="25"/>
        <v>#DIV/0!</v>
      </c>
      <c r="V27" s="7"/>
      <c r="W27" s="13" t="e">
        <f t="shared" si="26"/>
        <v>#DIV/0!</v>
      </c>
      <c r="X27" s="13" t="e">
        <f t="shared" si="4"/>
        <v>#DIV/0!</v>
      </c>
    </row>
    <row r="28" spans="1:24">
      <c r="A28" s="6"/>
      <c r="B28" s="7"/>
      <c r="C28" s="7"/>
      <c r="D28" s="7"/>
      <c r="E28" s="7"/>
      <c r="F28" s="8" t="e">
        <f t="shared" si="0"/>
        <v>#DIV/0!</v>
      </c>
      <c r="G28" s="8" t="e">
        <f t="shared" si="1"/>
        <v>#DIV/0!</v>
      </c>
      <c r="H28" s="9" t="e">
        <f t="shared" si="2"/>
        <v>#DIV/0!</v>
      </c>
      <c r="I28" s="10"/>
      <c r="J28" s="10"/>
      <c r="K28" s="11"/>
      <c r="L28" s="11"/>
      <c r="M28" s="11"/>
      <c r="N28" s="11"/>
      <c r="O28" s="7"/>
      <c r="P28" s="7"/>
      <c r="Q28" s="7"/>
      <c r="R28" s="7"/>
      <c r="S28" s="12" t="e">
        <f t="shared" si="3"/>
        <v>#DIV/0!</v>
      </c>
      <c r="T28" s="7"/>
      <c r="U28" s="13" t="e">
        <f t="shared" si="25"/>
        <v>#DIV/0!</v>
      </c>
      <c r="V28" s="7"/>
      <c r="W28" s="13" t="e">
        <f t="shared" si="26"/>
        <v>#DIV/0!</v>
      </c>
      <c r="X28" s="13" t="e">
        <f t="shared" si="4"/>
        <v>#DIV/0!</v>
      </c>
    </row>
    <row r="29" spans="1:24">
      <c r="A29" s="26" t="s">
        <v>26</v>
      </c>
      <c r="B29" s="7">
        <v>2</v>
      </c>
      <c r="C29" s="7">
        <v>525</v>
      </c>
      <c r="D29" s="7">
        <v>14</v>
      </c>
      <c r="E29" s="7">
        <v>590</v>
      </c>
      <c r="F29" s="28">
        <f t="shared" si="0"/>
        <v>37.5</v>
      </c>
      <c r="G29" s="28">
        <f t="shared" si="1"/>
        <v>42.142857142857146</v>
      </c>
      <c r="H29" s="29">
        <f t="shared" si="2"/>
        <v>5.3389830508474576</v>
      </c>
      <c r="I29" s="30"/>
      <c r="J29" s="30">
        <v>1</v>
      </c>
      <c r="K29" s="11"/>
      <c r="L29" s="11">
        <v>0</v>
      </c>
      <c r="M29" s="11">
        <v>2</v>
      </c>
      <c r="N29" s="31">
        <v>0</v>
      </c>
      <c r="O29" s="27">
        <v>0</v>
      </c>
      <c r="P29" s="27">
        <v>4</v>
      </c>
      <c r="Q29" s="27">
        <v>0</v>
      </c>
      <c r="R29" s="27">
        <v>5</v>
      </c>
      <c r="S29" s="12">
        <f t="shared" si="3"/>
        <v>262.5</v>
      </c>
      <c r="T29" s="27">
        <v>51</v>
      </c>
      <c r="U29" s="32">
        <f t="shared" si="25"/>
        <v>0.38857142857142857</v>
      </c>
      <c r="V29" s="27">
        <v>5</v>
      </c>
      <c r="W29" s="32">
        <f t="shared" si="26"/>
        <v>5.7142857142857141E-2</v>
      </c>
      <c r="X29" s="32">
        <f t="shared" si="4"/>
        <v>0.44571428571428573</v>
      </c>
    </row>
    <row r="30" spans="1:24">
      <c r="A30" s="37">
        <v>2</v>
      </c>
      <c r="B30" s="7"/>
      <c r="C30" s="7"/>
      <c r="D30" s="7"/>
      <c r="E30" s="7"/>
      <c r="F30" s="28"/>
      <c r="G30" s="28"/>
      <c r="H30" s="29"/>
      <c r="I30" s="30"/>
      <c r="J30" s="30"/>
      <c r="K30" s="11"/>
      <c r="L30" s="11"/>
      <c r="M30" s="11"/>
      <c r="N30" s="31"/>
      <c r="O30" s="27"/>
      <c r="P30" s="27"/>
      <c r="Q30" s="27"/>
      <c r="R30" s="27"/>
      <c r="S30" s="12" t="e">
        <f t="shared" si="3"/>
        <v>#DIV/0!</v>
      </c>
      <c r="T30" s="27"/>
      <c r="U30" s="32"/>
      <c r="V30" s="27"/>
      <c r="W30" s="32"/>
      <c r="X30" s="32"/>
    </row>
    <row r="31" spans="1:24">
      <c r="A31" s="6"/>
      <c r="B31" s="7"/>
      <c r="C31" s="7"/>
      <c r="D31" s="7"/>
      <c r="E31" s="7"/>
      <c r="F31" s="8"/>
      <c r="G31" s="8"/>
      <c r="H31" s="9"/>
      <c r="I31" s="10"/>
      <c r="J31" s="10"/>
      <c r="K31" s="11"/>
      <c r="L31" s="11"/>
      <c r="M31" s="11"/>
      <c r="N31" s="11"/>
      <c r="O31" s="7"/>
      <c r="P31" s="7"/>
      <c r="Q31" s="7"/>
      <c r="R31" s="7"/>
      <c r="S31" s="12" t="e">
        <f t="shared" si="3"/>
        <v>#DIV/0!</v>
      </c>
      <c r="T31" s="7"/>
      <c r="U31" s="13"/>
      <c r="V31" s="7"/>
      <c r="W31" s="13"/>
      <c r="X31" s="13"/>
    </row>
    <row r="32" spans="1:24">
      <c r="A32" s="14" t="s">
        <v>56</v>
      </c>
      <c r="B32" s="12">
        <v>2</v>
      </c>
      <c r="C32" s="12">
        <v>488</v>
      </c>
      <c r="D32" s="15">
        <v>19</v>
      </c>
      <c r="E32" s="10">
        <v>537</v>
      </c>
      <c r="F32" s="8">
        <f t="shared" si="0"/>
        <v>25.684210526315791</v>
      </c>
      <c r="G32" s="8">
        <f t="shared" si="1"/>
        <v>28.263157894736842</v>
      </c>
      <c r="H32" s="9">
        <f t="shared" si="2"/>
        <v>5.4525139664804465</v>
      </c>
      <c r="I32" s="10">
        <v>1</v>
      </c>
      <c r="J32" s="10"/>
      <c r="K32" s="11">
        <v>0</v>
      </c>
      <c r="L32" s="11">
        <v>0</v>
      </c>
      <c r="M32" s="11">
        <v>1</v>
      </c>
      <c r="N32" s="11">
        <v>1</v>
      </c>
      <c r="O32" s="7">
        <v>0</v>
      </c>
      <c r="P32" s="7">
        <v>3</v>
      </c>
      <c r="Q32" s="7">
        <v>1</v>
      </c>
      <c r="R32" s="7">
        <v>2</v>
      </c>
      <c r="S32" s="12">
        <f t="shared" si="3"/>
        <v>244</v>
      </c>
      <c r="T32" s="7">
        <v>36</v>
      </c>
      <c r="U32" s="13">
        <v>0.18</v>
      </c>
      <c r="V32" s="7">
        <v>8</v>
      </c>
      <c r="W32" s="13">
        <f>V32*6/C32</f>
        <v>9.8360655737704916E-2</v>
      </c>
      <c r="X32" s="13">
        <f t="shared" si="4"/>
        <v>0.27836065573770491</v>
      </c>
    </row>
    <row r="33" spans="1:25">
      <c r="A33" s="6"/>
      <c r="B33" s="7">
        <v>2</v>
      </c>
      <c r="C33" s="7">
        <v>495</v>
      </c>
      <c r="D33" s="7">
        <v>19</v>
      </c>
      <c r="E33" s="12">
        <v>593</v>
      </c>
      <c r="F33" s="8">
        <f t="shared" si="0"/>
        <v>26.05263157894737</v>
      </c>
      <c r="G33" s="8">
        <f t="shared" si="1"/>
        <v>31.210526315789473</v>
      </c>
      <c r="H33" s="9">
        <f t="shared" si="2"/>
        <v>5.0084317032040477</v>
      </c>
      <c r="I33" s="10">
        <v>1</v>
      </c>
      <c r="J33" s="10"/>
      <c r="K33" s="11">
        <v>0</v>
      </c>
      <c r="L33" s="11">
        <v>0</v>
      </c>
      <c r="M33" s="11">
        <v>1</v>
      </c>
      <c r="N33" s="11">
        <v>1</v>
      </c>
      <c r="O33" s="7">
        <v>0</v>
      </c>
      <c r="P33" s="7">
        <v>2</v>
      </c>
      <c r="Q33" s="7">
        <v>0</v>
      </c>
      <c r="R33" s="7">
        <v>4</v>
      </c>
      <c r="S33" s="12">
        <f t="shared" si="3"/>
        <v>247.5</v>
      </c>
      <c r="T33" s="7">
        <v>31</v>
      </c>
      <c r="U33" s="13">
        <f>T33*4/C33</f>
        <v>0.25050505050505051</v>
      </c>
      <c r="V33" s="7">
        <v>6</v>
      </c>
      <c r="W33" s="13">
        <f>V33*6/C33</f>
        <v>7.2727272727272724E-2</v>
      </c>
      <c r="X33" s="13">
        <f t="shared" si="4"/>
        <v>0.3232323232323232</v>
      </c>
    </row>
    <row r="34" spans="1:25">
      <c r="B34" s="7"/>
      <c r="C34" s="7"/>
      <c r="D34" s="7"/>
      <c r="E34" s="7"/>
      <c r="F34" s="8" t="e">
        <f t="shared" si="0"/>
        <v>#DIV/0!</v>
      </c>
      <c r="G34" s="8" t="e">
        <f t="shared" si="1"/>
        <v>#DIV/0!</v>
      </c>
      <c r="H34" s="9" t="e">
        <f t="shared" si="2"/>
        <v>#DIV/0!</v>
      </c>
      <c r="I34" s="10"/>
      <c r="J34" s="10"/>
      <c r="K34" s="11"/>
      <c r="L34" s="11"/>
      <c r="M34" s="11"/>
      <c r="N34" s="11"/>
      <c r="O34" s="7"/>
      <c r="P34" s="7"/>
      <c r="Q34" s="7"/>
      <c r="R34" s="7"/>
      <c r="S34" s="12" t="e">
        <f t="shared" si="3"/>
        <v>#DIV/0!</v>
      </c>
      <c r="T34" s="7"/>
      <c r="U34" s="13" t="e">
        <f>T34*4/C34</f>
        <v>#DIV/0!</v>
      </c>
      <c r="V34" s="7"/>
      <c r="W34" s="13" t="e">
        <f>V34*6/C34</f>
        <v>#DIV/0!</v>
      </c>
      <c r="X34" s="13" t="e">
        <f t="shared" si="4"/>
        <v>#DIV/0!</v>
      </c>
    </row>
    <row r="35" spans="1:25">
      <c r="A35" s="14" t="s">
        <v>28</v>
      </c>
      <c r="B35" s="7">
        <v>2</v>
      </c>
      <c r="C35" s="7">
        <v>390</v>
      </c>
      <c r="D35" s="7">
        <v>14</v>
      </c>
      <c r="E35" s="7">
        <v>498</v>
      </c>
      <c r="F35" s="8">
        <f t="shared" si="0"/>
        <v>27.857142857142858</v>
      </c>
      <c r="G35" s="8">
        <f t="shared" si="1"/>
        <v>35.571428571428569</v>
      </c>
      <c r="H35" s="9">
        <f t="shared" si="2"/>
        <v>4.6987951807228914</v>
      </c>
      <c r="I35" s="10"/>
      <c r="J35" s="10">
        <v>2</v>
      </c>
      <c r="K35" s="11">
        <v>0</v>
      </c>
      <c r="L35" s="11">
        <v>0</v>
      </c>
      <c r="M35" s="11">
        <v>0</v>
      </c>
      <c r="N35" s="11">
        <v>0</v>
      </c>
      <c r="O35" s="7">
        <v>0</v>
      </c>
      <c r="P35" s="7">
        <v>4</v>
      </c>
      <c r="Q35" s="7">
        <v>0</v>
      </c>
      <c r="R35" s="7">
        <v>2</v>
      </c>
      <c r="S35" s="12">
        <f t="shared" si="3"/>
        <v>195</v>
      </c>
      <c r="T35" s="7">
        <v>35</v>
      </c>
      <c r="U35" s="13">
        <f>T35*4/C35</f>
        <v>0.35897435897435898</v>
      </c>
      <c r="V35" s="7">
        <v>10</v>
      </c>
      <c r="W35" s="13">
        <f>V35*6/C35</f>
        <v>0.15384615384615385</v>
      </c>
      <c r="X35" s="13">
        <f t="shared" si="4"/>
        <v>0.51282051282051277</v>
      </c>
    </row>
    <row r="36" spans="1:25">
      <c r="A36" s="33"/>
      <c r="B36" s="7">
        <v>2</v>
      </c>
      <c r="C36" s="7">
        <v>510</v>
      </c>
      <c r="D36" s="7">
        <v>15</v>
      </c>
      <c r="E36" s="7">
        <v>579</v>
      </c>
      <c r="F36" s="17">
        <f t="shared" si="0"/>
        <v>34</v>
      </c>
      <c r="G36" s="17">
        <f t="shared" si="1"/>
        <v>38.6</v>
      </c>
      <c r="H36" s="18">
        <f t="shared" si="2"/>
        <v>5.2849740932642488</v>
      </c>
      <c r="I36" s="19"/>
      <c r="J36" s="19">
        <v>2</v>
      </c>
      <c r="K36" s="11">
        <v>0</v>
      </c>
      <c r="L36" s="11">
        <v>0</v>
      </c>
      <c r="M36" s="11">
        <v>2</v>
      </c>
      <c r="N36" s="25">
        <v>0</v>
      </c>
      <c r="O36" s="16">
        <v>0</v>
      </c>
      <c r="P36" s="16">
        <v>4</v>
      </c>
      <c r="Q36" s="16">
        <v>2</v>
      </c>
      <c r="R36" s="16">
        <v>0</v>
      </c>
      <c r="S36" s="12">
        <f t="shared" si="3"/>
        <v>255</v>
      </c>
      <c r="T36" s="16">
        <v>46</v>
      </c>
      <c r="U36" s="22"/>
      <c r="V36" s="16">
        <v>11</v>
      </c>
      <c r="W36" s="22">
        <f>V36*6/C36</f>
        <v>0.12941176470588237</v>
      </c>
      <c r="X36" s="22"/>
    </row>
    <row r="37" spans="1:25">
      <c r="A37" s="34" t="s">
        <v>58</v>
      </c>
      <c r="B37" s="7">
        <v>2</v>
      </c>
      <c r="C37" s="7">
        <v>496</v>
      </c>
      <c r="D37" s="7">
        <v>15</v>
      </c>
      <c r="E37" s="7">
        <v>409</v>
      </c>
      <c r="F37" s="8">
        <f t="shared" si="0"/>
        <v>33.06666666666667</v>
      </c>
      <c r="G37" s="8">
        <f t="shared" si="1"/>
        <v>27.266666666666666</v>
      </c>
      <c r="H37" s="9">
        <f t="shared" si="2"/>
        <v>7.2762836185819069</v>
      </c>
      <c r="I37" s="10">
        <v>1</v>
      </c>
      <c r="J37" s="10"/>
      <c r="K37" s="11"/>
      <c r="L37" s="11">
        <v>1</v>
      </c>
      <c r="M37" s="11"/>
      <c r="N37" s="11"/>
      <c r="O37" s="7">
        <v>1</v>
      </c>
      <c r="P37" s="7">
        <v>2</v>
      </c>
      <c r="Q37" s="7">
        <v>1</v>
      </c>
      <c r="R37" s="7">
        <v>1</v>
      </c>
      <c r="S37" s="12">
        <f t="shared" si="3"/>
        <v>248</v>
      </c>
      <c r="T37" s="7">
        <v>40</v>
      </c>
      <c r="U37" s="13">
        <f t="shared" ref="U37:U41" si="27">T37*4/C37</f>
        <v>0.32258064516129031</v>
      </c>
      <c r="V37" s="7">
        <v>18</v>
      </c>
      <c r="W37" s="13">
        <f t="shared" ref="W37:W41" si="28">V37*6/C37</f>
        <v>0.21774193548387097</v>
      </c>
      <c r="X37" s="13">
        <f t="shared" si="4"/>
        <v>0.54032258064516125</v>
      </c>
    </row>
    <row r="38" spans="1:25">
      <c r="A38" s="34"/>
      <c r="B38" s="7"/>
      <c r="C38" s="7"/>
      <c r="D38" s="7"/>
      <c r="E38" s="7"/>
      <c r="F38" s="8"/>
      <c r="G38" s="8"/>
      <c r="H38" s="9"/>
      <c r="I38" s="10"/>
      <c r="J38" s="10"/>
      <c r="K38" s="11"/>
      <c r="L38" s="11"/>
      <c r="M38" s="11"/>
      <c r="N38" s="11"/>
      <c r="O38" s="7"/>
      <c r="P38" s="7"/>
      <c r="Q38" s="7"/>
      <c r="R38" s="7"/>
      <c r="S38" s="12"/>
      <c r="T38" s="7"/>
      <c r="U38" s="13"/>
      <c r="V38" s="7"/>
      <c r="W38" s="13"/>
      <c r="X38" s="13"/>
    </row>
    <row r="39" spans="1:25">
      <c r="A39" s="14" t="s">
        <v>29</v>
      </c>
      <c r="B39" s="7">
        <v>2</v>
      </c>
      <c r="C39" s="7">
        <v>606</v>
      </c>
      <c r="D39" s="7">
        <v>19</v>
      </c>
      <c r="E39" s="7">
        <v>583</v>
      </c>
      <c r="F39" s="8">
        <f t="shared" si="0"/>
        <v>31.894736842105264</v>
      </c>
      <c r="G39" s="8">
        <f t="shared" si="1"/>
        <v>30.684210526315791</v>
      </c>
      <c r="H39" s="9">
        <f t="shared" si="2"/>
        <v>6.2367066895368781</v>
      </c>
      <c r="I39" s="10">
        <v>1</v>
      </c>
      <c r="J39" s="10"/>
      <c r="K39" s="11">
        <v>0</v>
      </c>
      <c r="L39" s="11">
        <v>1</v>
      </c>
      <c r="M39" s="11">
        <v>2</v>
      </c>
      <c r="N39" s="11">
        <v>0</v>
      </c>
      <c r="O39" s="7">
        <v>0</v>
      </c>
      <c r="P39" s="7">
        <v>5</v>
      </c>
      <c r="Q39" s="7">
        <v>1</v>
      </c>
      <c r="R39" s="7">
        <v>3</v>
      </c>
      <c r="S39" s="12">
        <f t="shared" si="3"/>
        <v>303</v>
      </c>
      <c r="T39" s="7">
        <v>56</v>
      </c>
      <c r="U39" s="13">
        <f t="shared" si="27"/>
        <v>0.36963696369636961</v>
      </c>
      <c r="V39" s="7">
        <v>9</v>
      </c>
      <c r="W39" s="13">
        <f t="shared" si="28"/>
        <v>8.9108910891089105E-2</v>
      </c>
      <c r="X39" s="13">
        <f t="shared" si="4"/>
        <v>0.45874587458745875</v>
      </c>
    </row>
    <row r="40" spans="1:25">
      <c r="A40" s="83">
        <v>4</v>
      </c>
      <c r="B40" s="7">
        <v>2</v>
      </c>
      <c r="C40" s="7">
        <v>420</v>
      </c>
      <c r="D40" s="7">
        <v>20</v>
      </c>
      <c r="E40" s="7">
        <v>572</v>
      </c>
      <c r="F40" s="8">
        <f t="shared" si="0"/>
        <v>21</v>
      </c>
      <c r="G40" s="8">
        <f t="shared" si="1"/>
        <v>28.6</v>
      </c>
      <c r="H40" s="9">
        <f t="shared" si="2"/>
        <v>4.4055944055944058</v>
      </c>
      <c r="I40" s="10">
        <v>1</v>
      </c>
      <c r="J40" s="10"/>
      <c r="K40" s="11">
        <v>0</v>
      </c>
      <c r="L40" s="11">
        <v>0</v>
      </c>
      <c r="M40" s="11">
        <v>0</v>
      </c>
      <c r="N40" s="11">
        <v>1</v>
      </c>
      <c r="O40" s="7">
        <v>0</v>
      </c>
      <c r="P40" s="7">
        <v>0</v>
      </c>
      <c r="Q40" s="7">
        <v>0</v>
      </c>
      <c r="R40" s="7">
        <v>2</v>
      </c>
      <c r="S40" s="12">
        <f t="shared" si="3"/>
        <v>210</v>
      </c>
      <c r="T40" s="7">
        <v>39</v>
      </c>
      <c r="U40" s="13">
        <f t="shared" si="27"/>
        <v>0.37142857142857144</v>
      </c>
      <c r="V40" s="7">
        <v>3</v>
      </c>
      <c r="W40" s="13">
        <f t="shared" si="28"/>
        <v>4.2857142857142858E-2</v>
      </c>
      <c r="X40" s="13">
        <f t="shared" si="4"/>
        <v>0.41428571428571431</v>
      </c>
    </row>
    <row r="41" spans="1:25">
      <c r="A41" s="6"/>
      <c r="B41" s="36"/>
      <c r="C41" s="36"/>
      <c r="D41" s="36"/>
      <c r="E41" s="36"/>
      <c r="F41" s="8" t="e">
        <f t="shared" si="0"/>
        <v>#DIV/0!</v>
      </c>
      <c r="G41" s="8" t="e">
        <f t="shared" si="1"/>
        <v>#DIV/0!</v>
      </c>
      <c r="H41" s="9" t="e">
        <f t="shared" si="2"/>
        <v>#DIV/0!</v>
      </c>
      <c r="I41" s="10"/>
      <c r="J41" s="10"/>
      <c r="K41" s="10"/>
      <c r="L41" s="10"/>
      <c r="M41" s="10"/>
      <c r="N41" s="10"/>
      <c r="O41" s="36"/>
      <c r="P41" s="36"/>
      <c r="Q41" s="36"/>
      <c r="R41" s="36"/>
      <c r="S41" s="12" t="e">
        <f t="shared" si="3"/>
        <v>#DIV/0!</v>
      </c>
      <c r="T41" s="7"/>
      <c r="U41" s="13" t="e">
        <f t="shared" si="27"/>
        <v>#DIV/0!</v>
      </c>
      <c r="V41" s="7"/>
      <c r="W41" s="13" t="e">
        <f t="shared" si="28"/>
        <v>#DIV/0!</v>
      </c>
      <c r="X41" s="13" t="e">
        <f t="shared" si="4"/>
        <v>#DIV/0!</v>
      </c>
    </row>
    <row r="42" spans="1:25">
      <c r="A42" s="6" t="s">
        <v>57</v>
      </c>
      <c r="B42" s="102">
        <v>2</v>
      </c>
      <c r="C42" s="102">
        <v>412</v>
      </c>
      <c r="D42" s="102">
        <v>19</v>
      </c>
      <c r="E42" s="102">
        <v>586</v>
      </c>
      <c r="F42" s="8">
        <f t="shared" ref="F42:F43" si="29">C42/D42</f>
        <v>21.684210526315791</v>
      </c>
      <c r="G42" s="8">
        <f t="shared" ref="G42:G44" si="30">E42/D42</f>
        <v>30.842105263157894</v>
      </c>
      <c r="H42" s="9">
        <f t="shared" ref="H42:H43" si="31">C42/(E42/6)</f>
        <v>4.2184300341296925</v>
      </c>
      <c r="I42" s="10">
        <v>1</v>
      </c>
      <c r="J42" s="10"/>
      <c r="K42" s="10">
        <v>0</v>
      </c>
      <c r="L42" s="10">
        <v>0</v>
      </c>
      <c r="M42" s="10">
        <v>0</v>
      </c>
      <c r="N42" s="10">
        <v>2</v>
      </c>
      <c r="O42" s="36">
        <v>0</v>
      </c>
      <c r="P42" s="36">
        <v>3</v>
      </c>
      <c r="Q42" s="36">
        <v>1</v>
      </c>
      <c r="R42" s="36">
        <v>1</v>
      </c>
      <c r="S42" s="12">
        <f t="shared" si="3"/>
        <v>206</v>
      </c>
      <c r="T42" s="7">
        <v>36</v>
      </c>
      <c r="U42" s="13">
        <f t="shared" ref="U42:U44" si="32">T42*4/C42</f>
        <v>0.34951456310679613</v>
      </c>
      <c r="V42" s="7">
        <v>3</v>
      </c>
      <c r="W42" s="13">
        <f t="shared" ref="W42:W44" si="33">V42*6/C42</f>
        <v>4.3689320388349516E-2</v>
      </c>
      <c r="X42" s="13">
        <f t="shared" ref="X42:X44" si="34">U42+W42</f>
        <v>0.39320388349514562</v>
      </c>
    </row>
    <row r="43" spans="1:25">
      <c r="A43" s="6"/>
      <c r="B43" s="36">
        <v>2</v>
      </c>
      <c r="C43" s="36">
        <v>682</v>
      </c>
      <c r="D43" s="36">
        <v>12</v>
      </c>
      <c r="E43" s="36">
        <v>595</v>
      </c>
      <c r="F43" s="8">
        <f t="shared" si="29"/>
        <v>56.833333333333336</v>
      </c>
      <c r="G43" s="8">
        <f t="shared" si="30"/>
        <v>49.583333333333336</v>
      </c>
      <c r="H43" s="9">
        <f t="shared" si="31"/>
        <v>6.8773109243697474</v>
      </c>
      <c r="I43" s="10"/>
      <c r="J43" s="10">
        <v>1</v>
      </c>
      <c r="K43" s="10"/>
      <c r="L43" s="10">
        <v>2</v>
      </c>
      <c r="M43" s="10">
        <v>0</v>
      </c>
      <c r="N43" s="10">
        <v>0</v>
      </c>
      <c r="O43" s="36">
        <v>1</v>
      </c>
      <c r="P43" s="36">
        <v>6</v>
      </c>
      <c r="Q43" s="36">
        <v>2</v>
      </c>
      <c r="R43" s="36">
        <v>4</v>
      </c>
      <c r="S43" s="12">
        <f t="shared" si="3"/>
        <v>341</v>
      </c>
      <c r="T43" s="7">
        <v>69</v>
      </c>
      <c r="U43" s="13">
        <f t="shared" si="32"/>
        <v>0.40469208211143692</v>
      </c>
      <c r="V43" s="7">
        <v>17</v>
      </c>
      <c r="W43" s="13">
        <f t="shared" si="33"/>
        <v>0.14956011730205279</v>
      </c>
      <c r="X43" s="13">
        <f t="shared" si="34"/>
        <v>0.55425219941348969</v>
      </c>
    </row>
    <row r="44" spans="1:25">
      <c r="A44" s="6"/>
      <c r="B44" s="7">
        <v>2</v>
      </c>
      <c r="C44" s="101">
        <v>359</v>
      </c>
      <c r="D44" s="7">
        <v>20</v>
      </c>
      <c r="E44" s="7">
        <v>573</v>
      </c>
      <c r="F44" s="8">
        <f>R44/D44</f>
        <v>0.05</v>
      </c>
      <c r="G44" s="8">
        <f t="shared" si="30"/>
        <v>28.65</v>
      </c>
      <c r="H44" s="9">
        <f>R44/(E44/6)</f>
        <v>1.0471204188481676E-2</v>
      </c>
      <c r="I44" s="7">
        <v>1</v>
      </c>
      <c r="J44" s="7"/>
      <c r="K44" s="7"/>
      <c r="L44" s="7"/>
      <c r="M44" s="7">
        <v>0</v>
      </c>
      <c r="N44" s="7">
        <v>0</v>
      </c>
      <c r="O44" s="7">
        <v>0</v>
      </c>
      <c r="P44" s="7">
        <v>1</v>
      </c>
      <c r="Q44" s="7">
        <v>0</v>
      </c>
      <c r="R44" s="7">
        <v>1</v>
      </c>
      <c r="S44" s="12">
        <f t="shared" si="3"/>
        <v>179.5</v>
      </c>
      <c r="T44" s="7">
        <v>32</v>
      </c>
      <c r="U44" s="13">
        <f t="shared" si="32"/>
        <v>0.35654596100278552</v>
      </c>
      <c r="V44" s="7">
        <v>1</v>
      </c>
      <c r="W44" s="13">
        <f t="shared" si="33"/>
        <v>1.6713091922005572E-2</v>
      </c>
      <c r="X44" s="13">
        <f t="shared" si="34"/>
        <v>0.37325905292479111</v>
      </c>
    </row>
    <row r="45" spans="1:25">
      <c r="A45" s="100"/>
      <c r="B45" s="7">
        <v>2</v>
      </c>
      <c r="C45" s="7">
        <v>772</v>
      </c>
      <c r="D45" s="7">
        <v>18</v>
      </c>
      <c r="E45" s="7">
        <v>548</v>
      </c>
      <c r="F45" s="8">
        <f t="shared" si="0"/>
        <v>42.888888888888886</v>
      </c>
      <c r="G45" s="8">
        <f t="shared" si="1"/>
        <v>30.444444444444443</v>
      </c>
      <c r="H45" s="9">
        <f t="shared" si="2"/>
        <v>8.452554744525548</v>
      </c>
      <c r="I45" s="10">
        <v>1</v>
      </c>
      <c r="J45" s="10"/>
      <c r="K45" s="11">
        <v>1</v>
      </c>
      <c r="L45" s="11">
        <v>1</v>
      </c>
      <c r="M45" s="11">
        <v>0</v>
      </c>
      <c r="N45" s="11">
        <v>0</v>
      </c>
      <c r="O45" s="7">
        <v>2</v>
      </c>
      <c r="P45" s="7">
        <v>3</v>
      </c>
      <c r="Q45" s="7">
        <v>2</v>
      </c>
      <c r="R45" s="7">
        <v>4</v>
      </c>
      <c r="S45" s="12">
        <f t="shared" si="3"/>
        <v>386</v>
      </c>
      <c r="T45" s="7">
        <v>64</v>
      </c>
      <c r="U45" s="13">
        <f t="shared" ref="U45:U46" si="35">T45*4/C45</f>
        <v>0.33160621761658032</v>
      </c>
      <c r="V45" s="7">
        <v>35</v>
      </c>
      <c r="W45" s="13">
        <f t="shared" ref="W45:W46" si="36">V45*6/C45</f>
        <v>0.27202072538860106</v>
      </c>
      <c r="X45" s="13">
        <f t="shared" si="4"/>
        <v>0.60362694300518138</v>
      </c>
    </row>
    <row r="46" spans="1:25">
      <c r="A46" s="37"/>
      <c r="B46" s="38">
        <f>SUM(B3:B45)</f>
        <v>60</v>
      </c>
      <c r="C46" s="43">
        <f>SUM(C3:C45)</f>
        <v>14057</v>
      </c>
      <c r="D46" s="38">
        <f>SUM(D3:D45)</f>
        <v>461</v>
      </c>
      <c r="E46" s="38">
        <f>SUM(E3:E45)</f>
        <v>15113</v>
      </c>
      <c r="F46" s="39">
        <f t="shared" si="0"/>
        <v>30.492407809110627</v>
      </c>
      <c r="G46" s="39">
        <f t="shared" si="1"/>
        <v>32.783080260303684</v>
      </c>
      <c r="H46" s="40">
        <f t="shared" si="2"/>
        <v>5.5807582875669945</v>
      </c>
      <c r="I46" s="41">
        <f>SUM(I2:I45)</f>
        <v>15</v>
      </c>
      <c r="J46" s="41">
        <f>SUM(J2:J45)</f>
        <v>17</v>
      </c>
      <c r="K46" s="42">
        <f>SUM(K9:K45)</f>
        <v>1</v>
      </c>
      <c r="L46" s="42">
        <f>SUM(L9:L45)</f>
        <v>10</v>
      </c>
      <c r="M46" s="42">
        <f t="shared" ref="M46:R46" si="37">SUM(M2:M45)</f>
        <v>14</v>
      </c>
      <c r="N46" s="42">
        <f>SUM(N3:N45)</f>
        <v>20</v>
      </c>
      <c r="O46" s="38">
        <f t="shared" si="37"/>
        <v>15</v>
      </c>
      <c r="P46" s="38">
        <f t="shared" si="37"/>
        <v>75</v>
      </c>
      <c r="Q46" s="38">
        <f t="shared" si="37"/>
        <v>21</v>
      </c>
      <c r="R46" s="38">
        <f t="shared" si="37"/>
        <v>66</v>
      </c>
      <c r="S46" s="43">
        <f t="shared" ref="S46" si="38">C46/B46</f>
        <v>234.28333333333333</v>
      </c>
      <c r="T46" s="38">
        <f>SUM(T2:T45)</f>
        <v>1275</v>
      </c>
      <c r="U46" s="44">
        <f t="shared" si="35"/>
        <v>0.36280856512769438</v>
      </c>
      <c r="V46" s="38">
        <f>SUM(V2:V45)</f>
        <v>273</v>
      </c>
      <c r="W46" s="44">
        <f t="shared" si="36"/>
        <v>0.11652557444689479</v>
      </c>
      <c r="X46" s="44">
        <f t="shared" si="4"/>
        <v>0.47933413957458915</v>
      </c>
    </row>
    <row r="47" spans="1:25">
      <c r="A47" s="45" t="s">
        <v>32</v>
      </c>
      <c r="B47" s="35" t="s">
        <v>0</v>
      </c>
      <c r="C47" s="35" t="s">
        <v>1</v>
      </c>
      <c r="D47" s="35" t="s">
        <v>2</v>
      </c>
      <c r="E47" s="35" t="s">
        <v>3</v>
      </c>
      <c r="F47" s="35" t="s">
        <v>4</v>
      </c>
      <c r="G47" s="35" t="s">
        <v>5</v>
      </c>
      <c r="H47" s="35" t="s">
        <v>6</v>
      </c>
      <c r="I47" s="35" t="s">
        <v>7</v>
      </c>
      <c r="J47" s="35" t="s">
        <v>8</v>
      </c>
      <c r="K47" s="46" t="s">
        <v>9</v>
      </c>
      <c r="L47" s="46" t="s">
        <v>10</v>
      </c>
      <c r="M47" s="46" t="s">
        <v>11</v>
      </c>
      <c r="N47" s="46" t="s">
        <v>12</v>
      </c>
      <c r="O47" s="46" t="s">
        <v>13</v>
      </c>
      <c r="P47" s="35">
        <v>50</v>
      </c>
      <c r="Q47" s="35" t="s">
        <v>14</v>
      </c>
      <c r="R47" s="35" t="s">
        <v>33</v>
      </c>
      <c r="S47" s="35" t="s">
        <v>16</v>
      </c>
      <c r="T47" s="35" t="s">
        <v>17</v>
      </c>
      <c r="U47" s="35" t="s">
        <v>18</v>
      </c>
      <c r="V47" s="35" t="s">
        <v>19</v>
      </c>
      <c r="W47" s="35" t="s">
        <v>18</v>
      </c>
      <c r="X47" s="35" t="s">
        <v>20</v>
      </c>
    </row>
    <row r="48" spans="1:25">
      <c r="A48" s="77" t="s">
        <v>54</v>
      </c>
      <c r="B48" s="78"/>
      <c r="C48" s="78"/>
      <c r="D48" s="78"/>
      <c r="E48" s="34" t="s">
        <v>58</v>
      </c>
      <c r="F48" s="78"/>
      <c r="G48" s="103" t="s">
        <v>59</v>
      </c>
      <c r="H48" s="78"/>
      <c r="I48" s="78"/>
      <c r="J48" s="78"/>
      <c r="K48" s="79"/>
      <c r="L48" s="79"/>
      <c r="M48" s="79"/>
      <c r="N48" s="84"/>
      <c r="O48" s="79"/>
      <c r="P48" s="78"/>
      <c r="Q48" s="78"/>
      <c r="R48" s="78"/>
      <c r="S48" s="78"/>
      <c r="T48" s="78"/>
      <c r="U48" s="78"/>
      <c r="V48" s="78"/>
      <c r="W48" s="78"/>
      <c r="X48" s="78"/>
      <c r="Y48" s="53"/>
    </row>
    <row r="49" spans="1:25">
      <c r="A49" s="77" t="s">
        <v>55</v>
      </c>
      <c r="B49" s="78"/>
      <c r="C49" s="78"/>
      <c r="D49" s="78"/>
      <c r="E49" s="78"/>
      <c r="F49" s="78"/>
      <c r="G49" s="78"/>
      <c r="H49" s="78"/>
      <c r="I49" s="78"/>
      <c r="J49" s="78"/>
      <c r="K49" s="79"/>
      <c r="L49" s="79"/>
      <c r="M49" s="79"/>
      <c r="N49" s="84"/>
      <c r="O49" s="79"/>
      <c r="P49" s="78"/>
      <c r="Q49" s="78"/>
      <c r="R49" s="78"/>
      <c r="S49" s="78"/>
      <c r="T49" s="78"/>
      <c r="U49" s="78"/>
      <c r="V49" s="78"/>
      <c r="W49" s="78"/>
      <c r="X49" s="78"/>
      <c r="Y49" s="53"/>
    </row>
    <row r="50" spans="1:25">
      <c r="A50" s="77"/>
      <c r="B50" s="78"/>
      <c r="C50" s="78"/>
      <c r="D50" s="78"/>
      <c r="E50" s="78"/>
      <c r="F50" s="78"/>
      <c r="G50" s="78"/>
      <c r="H50" s="78"/>
      <c r="I50" s="78"/>
      <c r="J50" s="78"/>
      <c r="K50" s="79"/>
      <c r="L50" s="79"/>
      <c r="M50" s="79"/>
      <c r="N50" s="79"/>
      <c r="O50" s="79"/>
      <c r="P50" s="78"/>
      <c r="Q50" s="78">
        <v>2</v>
      </c>
      <c r="R50" s="78"/>
      <c r="S50" s="78"/>
      <c r="T50" s="78"/>
      <c r="U50" s="78"/>
      <c r="V50" s="78"/>
      <c r="W50" s="78"/>
      <c r="X50" s="78"/>
      <c r="Y50" s="53"/>
    </row>
    <row r="51" spans="1:25">
      <c r="A51" s="24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spans="1:25">
      <c r="A52" s="47" t="s">
        <v>34</v>
      </c>
      <c r="B52" s="48" t="s">
        <v>35</v>
      </c>
      <c r="C52" s="48" t="s">
        <v>36</v>
      </c>
      <c r="D52" s="48" t="s">
        <v>37</v>
      </c>
      <c r="E52" s="48" t="s">
        <v>11</v>
      </c>
      <c r="F52" s="48" t="s">
        <v>38</v>
      </c>
      <c r="G52" s="48" t="s">
        <v>39</v>
      </c>
      <c r="H52" s="48" t="s">
        <v>40</v>
      </c>
      <c r="I52" s="48" t="s">
        <v>41</v>
      </c>
      <c r="J52" s="48" t="s">
        <v>42</v>
      </c>
      <c r="K52" s="48" t="s">
        <v>43</v>
      </c>
      <c r="L52" s="49" t="s">
        <v>5</v>
      </c>
      <c r="M52" s="46" t="s">
        <v>13</v>
      </c>
      <c r="N52" s="35">
        <v>50</v>
      </c>
      <c r="O52" s="35" t="s">
        <v>14</v>
      </c>
      <c r="P52" s="35" t="s">
        <v>33</v>
      </c>
      <c r="Q52" s="35" t="s">
        <v>16</v>
      </c>
      <c r="R52" s="35" t="s">
        <v>17</v>
      </c>
      <c r="S52" s="35" t="s">
        <v>18</v>
      </c>
      <c r="T52" s="35" t="s">
        <v>19</v>
      </c>
      <c r="U52" s="35" t="s">
        <v>18</v>
      </c>
      <c r="V52" s="35" t="s">
        <v>20</v>
      </c>
      <c r="W52" s="23"/>
      <c r="X52" s="23"/>
    </row>
    <row r="53" spans="1:25">
      <c r="A53" s="50" t="s">
        <v>44</v>
      </c>
      <c r="B53" s="51">
        <v>8</v>
      </c>
      <c r="C53" s="36">
        <v>2062</v>
      </c>
      <c r="D53" s="36">
        <v>0</v>
      </c>
      <c r="E53" s="36">
        <v>7</v>
      </c>
      <c r="F53" s="36">
        <v>2</v>
      </c>
      <c r="G53" s="36">
        <v>2</v>
      </c>
      <c r="H53" s="36">
        <v>2294</v>
      </c>
      <c r="I53" s="36">
        <v>60</v>
      </c>
      <c r="J53" s="9">
        <f>C53/(H53/6)</f>
        <v>5.393199651264168</v>
      </c>
      <c r="K53" s="8">
        <f>C53/I53</f>
        <v>34.366666666666667</v>
      </c>
      <c r="L53" s="9">
        <f>H53/(I53)</f>
        <v>38.233333333333334</v>
      </c>
      <c r="M53" s="7">
        <v>2</v>
      </c>
      <c r="N53" s="7">
        <v>13</v>
      </c>
      <c r="O53" s="7">
        <v>4</v>
      </c>
      <c r="P53" s="7">
        <v>10</v>
      </c>
      <c r="Q53" s="12">
        <f t="shared" ref="Q53:Q65" si="39">C53/B53</f>
        <v>257.75</v>
      </c>
      <c r="R53" s="7">
        <v>181</v>
      </c>
      <c r="S53" s="13">
        <f t="shared" ref="S53:S66" si="40">R53*4/C53</f>
        <v>0.35111542192046558</v>
      </c>
      <c r="T53" s="7">
        <v>33</v>
      </c>
      <c r="U53" s="13">
        <f t="shared" ref="U53:U66" si="41">T53*6/C53</f>
        <v>9.6023278370514067E-2</v>
      </c>
      <c r="V53" s="13">
        <f t="shared" ref="V53:V66" si="42">S53+U53</f>
        <v>0.44713870029097963</v>
      </c>
      <c r="W53" s="23"/>
      <c r="X53" s="23"/>
    </row>
    <row r="54" spans="1:25">
      <c r="A54" s="50" t="s">
        <v>23</v>
      </c>
      <c r="B54" s="51">
        <v>4</v>
      </c>
      <c r="C54" s="36">
        <v>827</v>
      </c>
      <c r="D54" s="36">
        <v>2</v>
      </c>
      <c r="E54" s="36">
        <v>0</v>
      </c>
      <c r="F54" s="36">
        <v>2</v>
      </c>
      <c r="G54" s="36"/>
      <c r="H54" s="36">
        <v>1114</v>
      </c>
      <c r="I54" s="36">
        <v>39</v>
      </c>
      <c r="J54" s="9">
        <f t="shared" ref="J54:J66" si="43">C54/(H54/6)</f>
        <v>4.4542190305206466</v>
      </c>
      <c r="K54" s="8">
        <f t="shared" ref="K54:K66" si="44">C54/I54</f>
        <v>21.205128205128204</v>
      </c>
      <c r="L54" s="9">
        <f t="shared" ref="L54:L66" si="45">H54/(I54)</f>
        <v>28.564102564102566</v>
      </c>
      <c r="M54" s="7">
        <v>0</v>
      </c>
      <c r="N54" s="7">
        <v>4</v>
      </c>
      <c r="O54" s="7">
        <v>0</v>
      </c>
      <c r="P54" s="7">
        <v>4</v>
      </c>
      <c r="Q54" s="12">
        <f t="shared" si="39"/>
        <v>206.75</v>
      </c>
      <c r="R54" s="7">
        <v>52</v>
      </c>
      <c r="S54" s="13">
        <f t="shared" si="40"/>
        <v>0.25151148730350664</v>
      </c>
      <c r="T54" s="7">
        <v>6</v>
      </c>
      <c r="U54" s="13">
        <f t="shared" si="41"/>
        <v>4.3530834340991538E-2</v>
      </c>
      <c r="V54" s="13">
        <f t="shared" si="42"/>
        <v>0.29504232164449817</v>
      </c>
      <c r="W54" s="23"/>
      <c r="X54" s="23"/>
    </row>
    <row r="55" spans="1:25">
      <c r="A55" s="52" t="s">
        <v>45</v>
      </c>
      <c r="B55" s="51">
        <v>2</v>
      </c>
      <c r="C55" s="36">
        <v>660</v>
      </c>
      <c r="D55" s="36">
        <v>0</v>
      </c>
      <c r="E55" s="36">
        <v>2</v>
      </c>
      <c r="F55" s="36">
        <v>1</v>
      </c>
      <c r="G55" s="36"/>
      <c r="H55" s="36">
        <v>600</v>
      </c>
      <c r="I55" s="36">
        <v>16</v>
      </c>
      <c r="J55" s="9">
        <f t="shared" si="43"/>
        <v>6.6</v>
      </c>
      <c r="K55" s="8">
        <f t="shared" si="44"/>
        <v>41.25</v>
      </c>
      <c r="L55" s="9">
        <f t="shared" si="45"/>
        <v>37.5</v>
      </c>
      <c r="M55" s="7">
        <v>2</v>
      </c>
      <c r="N55" s="7">
        <v>2</v>
      </c>
      <c r="O55" s="7">
        <v>1</v>
      </c>
      <c r="P55" s="7">
        <v>4</v>
      </c>
      <c r="Q55" s="12">
        <f t="shared" si="39"/>
        <v>330</v>
      </c>
      <c r="R55" s="7">
        <v>60</v>
      </c>
      <c r="S55" s="13">
        <f t="shared" si="40"/>
        <v>0.36363636363636365</v>
      </c>
      <c r="T55" s="7">
        <v>8</v>
      </c>
      <c r="U55" s="13">
        <f t="shared" si="41"/>
        <v>7.2727272727272724E-2</v>
      </c>
      <c r="V55" s="13">
        <f t="shared" si="42"/>
        <v>0.4363636363636364</v>
      </c>
      <c r="W55" s="23"/>
      <c r="X55" s="23"/>
    </row>
    <row r="56" spans="1:25">
      <c r="A56" s="50" t="s">
        <v>46</v>
      </c>
      <c r="B56" s="51">
        <v>8</v>
      </c>
      <c r="C56" s="36">
        <v>1932</v>
      </c>
      <c r="D56" s="36">
        <v>1</v>
      </c>
      <c r="E56" s="36">
        <v>4</v>
      </c>
      <c r="F56" s="36">
        <v>2</v>
      </c>
      <c r="G56" s="36">
        <v>2</v>
      </c>
      <c r="H56" s="36">
        <v>2187</v>
      </c>
      <c r="I56" s="36">
        <v>71</v>
      </c>
      <c r="J56" s="9">
        <f t="shared" si="43"/>
        <v>5.3004115226337447</v>
      </c>
      <c r="K56" s="8">
        <f t="shared" si="44"/>
        <v>27.211267605633804</v>
      </c>
      <c r="L56" s="9">
        <f t="shared" si="45"/>
        <v>30.802816901408452</v>
      </c>
      <c r="M56" s="7">
        <v>1</v>
      </c>
      <c r="N56" s="7">
        <v>11</v>
      </c>
      <c r="O56" s="7">
        <v>1</v>
      </c>
      <c r="P56" s="7">
        <v>12</v>
      </c>
      <c r="Q56" s="12">
        <f t="shared" si="39"/>
        <v>241.5</v>
      </c>
      <c r="R56" s="7">
        <v>167</v>
      </c>
      <c r="S56" s="13">
        <f t="shared" si="40"/>
        <v>0.34575569358178054</v>
      </c>
      <c r="T56" s="7">
        <v>41</v>
      </c>
      <c r="U56" s="13">
        <f t="shared" si="41"/>
        <v>0.12732919254658384</v>
      </c>
      <c r="V56" s="13">
        <f t="shared" si="42"/>
        <v>0.47308488612836441</v>
      </c>
      <c r="W56" s="23"/>
      <c r="X56" s="23"/>
    </row>
    <row r="57" spans="1:25">
      <c r="A57" s="50" t="s">
        <v>47</v>
      </c>
      <c r="B57" s="51">
        <v>1</v>
      </c>
      <c r="C57" s="36">
        <v>349</v>
      </c>
      <c r="D57" s="36">
        <v>0</v>
      </c>
      <c r="E57" s="36">
        <v>1</v>
      </c>
      <c r="F57" s="36"/>
      <c r="G57" s="36"/>
      <c r="H57" s="36">
        <v>300</v>
      </c>
      <c r="I57" s="36">
        <v>4</v>
      </c>
      <c r="J57" s="9">
        <f t="shared" si="43"/>
        <v>6.98</v>
      </c>
      <c r="K57" s="8">
        <f t="shared" si="44"/>
        <v>87.25</v>
      </c>
      <c r="L57" s="9">
        <f t="shared" si="45"/>
        <v>75</v>
      </c>
      <c r="M57" s="7">
        <v>2</v>
      </c>
      <c r="N57" s="7">
        <v>1</v>
      </c>
      <c r="O57" s="7">
        <v>1</v>
      </c>
      <c r="P57" s="7">
        <v>2</v>
      </c>
      <c r="Q57" s="12">
        <f t="shared" si="39"/>
        <v>349</v>
      </c>
      <c r="R57" s="7">
        <v>38</v>
      </c>
      <c r="S57" s="13">
        <f t="shared" si="40"/>
        <v>0.4355300859598854</v>
      </c>
      <c r="T57" s="7">
        <v>8</v>
      </c>
      <c r="U57" s="13">
        <f t="shared" si="41"/>
        <v>0.13753581661891118</v>
      </c>
      <c r="V57" s="13">
        <f t="shared" si="42"/>
        <v>0.57306590257879653</v>
      </c>
      <c r="W57" s="53" t="s">
        <v>48</v>
      </c>
      <c r="X57" s="23"/>
    </row>
    <row r="58" spans="1:25">
      <c r="A58" s="50" t="s">
        <v>49</v>
      </c>
      <c r="B58" s="51">
        <v>10</v>
      </c>
      <c r="C58" s="36">
        <v>2715</v>
      </c>
      <c r="D58" s="36">
        <v>2</v>
      </c>
      <c r="E58" s="36">
        <v>7</v>
      </c>
      <c r="F58" s="36">
        <v>5</v>
      </c>
      <c r="G58" s="36"/>
      <c r="H58" s="36">
        <v>2837</v>
      </c>
      <c r="I58" s="36">
        <v>89</v>
      </c>
      <c r="J58" s="9">
        <f t="shared" si="43"/>
        <v>5.7419809658089536</v>
      </c>
      <c r="K58" s="8">
        <f t="shared" si="44"/>
        <v>30.50561797752809</v>
      </c>
      <c r="L58" s="9">
        <f t="shared" si="45"/>
        <v>31.876404494382022</v>
      </c>
      <c r="M58" s="7">
        <v>2</v>
      </c>
      <c r="N58" s="7">
        <v>14</v>
      </c>
      <c r="O58" s="7">
        <v>3</v>
      </c>
      <c r="P58" s="7">
        <v>16</v>
      </c>
      <c r="Q58" s="12">
        <f t="shared" si="39"/>
        <v>271.5</v>
      </c>
      <c r="R58" s="7">
        <v>255</v>
      </c>
      <c r="S58" s="13">
        <f t="shared" si="40"/>
        <v>0.37569060773480661</v>
      </c>
      <c r="T58" s="7">
        <v>51</v>
      </c>
      <c r="U58" s="13">
        <f t="shared" si="41"/>
        <v>0.112707182320442</v>
      </c>
      <c r="V58" s="13">
        <f t="shared" si="42"/>
        <v>0.48839779005524864</v>
      </c>
      <c r="W58" s="53"/>
      <c r="X58" s="53"/>
    </row>
    <row r="59" spans="1:25">
      <c r="A59" s="50" t="s">
        <v>50</v>
      </c>
      <c r="B59" s="51">
        <v>4</v>
      </c>
      <c r="C59" s="36">
        <v>1041</v>
      </c>
      <c r="D59" s="36">
        <v>2</v>
      </c>
      <c r="E59" s="36">
        <v>2</v>
      </c>
      <c r="F59" s="36"/>
      <c r="G59" s="36">
        <v>2</v>
      </c>
      <c r="H59" s="36">
        <v>1112</v>
      </c>
      <c r="I59" s="36">
        <v>25</v>
      </c>
      <c r="J59" s="9">
        <f t="shared" si="43"/>
        <v>5.6169064748201434</v>
      </c>
      <c r="K59" s="8">
        <f t="shared" si="44"/>
        <v>41.64</v>
      </c>
      <c r="L59" s="9">
        <f t="shared" si="45"/>
        <v>44.48</v>
      </c>
      <c r="M59" s="54">
        <v>3</v>
      </c>
      <c r="N59" s="54">
        <v>3</v>
      </c>
      <c r="O59" s="54">
        <v>2</v>
      </c>
      <c r="P59" s="54">
        <v>8</v>
      </c>
      <c r="Q59" s="12">
        <f t="shared" si="39"/>
        <v>260.25</v>
      </c>
      <c r="R59" s="54">
        <v>108</v>
      </c>
      <c r="S59" s="13">
        <f t="shared" si="40"/>
        <v>0.41498559077809799</v>
      </c>
      <c r="T59" s="54">
        <v>24</v>
      </c>
      <c r="U59" s="13">
        <f t="shared" si="41"/>
        <v>0.13832853025936601</v>
      </c>
      <c r="V59" s="13">
        <f t="shared" si="42"/>
        <v>0.55331412103746402</v>
      </c>
    </row>
    <row r="60" spans="1:25">
      <c r="A60" s="50" t="s">
        <v>30</v>
      </c>
      <c r="B60" s="51">
        <v>2</v>
      </c>
      <c r="C60" s="36">
        <v>459</v>
      </c>
      <c r="D60" s="36">
        <v>2</v>
      </c>
      <c r="E60" s="36">
        <v>0</v>
      </c>
      <c r="F60" s="36"/>
      <c r="G60" s="36">
        <v>1</v>
      </c>
      <c r="H60" s="36">
        <v>573</v>
      </c>
      <c r="I60" s="36">
        <v>14</v>
      </c>
      <c r="J60" s="9">
        <f t="shared" si="43"/>
        <v>4.8062827225130889</v>
      </c>
      <c r="K60" s="8">
        <f t="shared" si="44"/>
        <v>32.785714285714285</v>
      </c>
      <c r="L60" s="9">
        <f t="shared" si="45"/>
        <v>40.928571428571431</v>
      </c>
      <c r="M60" s="54">
        <v>0</v>
      </c>
      <c r="N60" s="54">
        <v>3</v>
      </c>
      <c r="O60" s="54">
        <v>0</v>
      </c>
      <c r="P60" s="54">
        <v>3</v>
      </c>
      <c r="Q60" s="12">
        <f t="shared" si="39"/>
        <v>229.5</v>
      </c>
      <c r="R60" s="54">
        <v>46</v>
      </c>
      <c r="S60" s="13">
        <f t="shared" si="40"/>
        <v>0.40087145969498911</v>
      </c>
      <c r="T60" s="54">
        <v>1</v>
      </c>
      <c r="U60" s="13">
        <f t="shared" si="41"/>
        <v>1.3071895424836602E-2</v>
      </c>
      <c r="V60" s="13">
        <f t="shared" si="42"/>
        <v>0.41394335511982572</v>
      </c>
    </row>
    <row r="61" spans="1:25">
      <c r="A61" s="50" t="s">
        <v>27</v>
      </c>
      <c r="B61" s="51">
        <v>2</v>
      </c>
      <c r="C61" s="36">
        <v>635</v>
      </c>
      <c r="D61" s="36">
        <v>0</v>
      </c>
      <c r="E61" s="36">
        <v>2</v>
      </c>
      <c r="F61" s="36">
        <v>1</v>
      </c>
      <c r="G61" s="36"/>
      <c r="H61" s="36">
        <v>575</v>
      </c>
      <c r="I61" s="36">
        <v>12</v>
      </c>
      <c r="J61" s="9">
        <f t="shared" si="43"/>
        <v>6.6260869565217391</v>
      </c>
      <c r="K61" s="8">
        <f t="shared" si="44"/>
        <v>52.916666666666664</v>
      </c>
      <c r="L61" s="9">
        <f t="shared" si="45"/>
        <v>47.916666666666664</v>
      </c>
      <c r="M61" s="54">
        <v>2</v>
      </c>
      <c r="N61" s="54">
        <v>2</v>
      </c>
      <c r="O61" s="54">
        <v>3</v>
      </c>
      <c r="P61" s="54">
        <v>2</v>
      </c>
      <c r="Q61" s="12">
        <f t="shared" si="39"/>
        <v>317.5</v>
      </c>
      <c r="R61" s="54">
        <v>50</v>
      </c>
      <c r="S61" s="13">
        <f t="shared" si="40"/>
        <v>0.31496062992125984</v>
      </c>
      <c r="T61" s="54">
        <v>18</v>
      </c>
      <c r="U61" s="13">
        <f t="shared" si="41"/>
        <v>0.17007874015748031</v>
      </c>
      <c r="V61" s="13">
        <f t="shared" si="42"/>
        <v>0.48503937007874015</v>
      </c>
    </row>
    <row r="62" spans="1:25">
      <c r="A62" s="50" t="s">
        <v>28</v>
      </c>
      <c r="B62" s="51">
        <v>4</v>
      </c>
      <c r="C62" s="36">
        <v>1016</v>
      </c>
      <c r="D62" s="36">
        <v>2</v>
      </c>
      <c r="E62" s="36">
        <v>2</v>
      </c>
      <c r="F62" s="36">
        <v>2</v>
      </c>
      <c r="G62" s="36">
        <v>0</v>
      </c>
      <c r="H62" s="36">
        <v>1122</v>
      </c>
      <c r="I62" s="36">
        <v>33</v>
      </c>
      <c r="J62" s="9">
        <f t="shared" si="43"/>
        <v>5.4331550802139041</v>
      </c>
      <c r="K62" s="8">
        <f t="shared" si="44"/>
        <v>30.787878787878789</v>
      </c>
      <c r="L62" s="9">
        <f t="shared" si="45"/>
        <v>34</v>
      </c>
      <c r="M62" s="54">
        <v>2</v>
      </c>
      <c r="N62" s="54">
        <v>2</v>
      </c>
      <c r="O62" s="54">
        <v>2</v>
      </c>
      <c r="P62" s="54">
        <v>4</v>
      </c>
      <c r="Q62" s="12">
        <f t="shared" si="39"/>
        <v>254</v>
      </c>
      <c r="R62" s="54">
        <v>78</v>
      </c>
      <c r="S62" s="13">
        <f t="shared" si="40"/>
        <v>0.30708661417322836</v>
      </c>
      <c r="T62" s="54">
        <v>27</v>
      </c>
      <c r="U62" s="13">
        <f t="shared" si="41"/>
        <v>0.15944881889763779</v>
      </c>
      <c r="V62" s="13">
        <f t="shared" si="42"/>
        <v>0.46653543307086615</v>
      </c>
    </row>
    <row r="63" spans="1:25">
      <c r="A63" s="50" t="s">
        <v>51</v>
      </c>
      <c r="B63" s="51">
        <v>4</v>
      </c>
      <c r="C63" s="36">
        <v>1187</v>
      </c>
      <c r="D63" s="7">
        <v>0</v>
      </c>
      <c r="E63" s="36">
        <v>3</v>
      </c>
      <c r="F63" s="36">
        <v>2</v>
      </c>
      <c r="G63" s="36">
        <v>0</v>
      </c>
      <c r="H63" s="36">
        <v>1037</v>
      </c>
      <c r="I63" s="36">
        <v>30</v>
      </c>
      <c r="J63" s="9">
        <f t="shared" si="43"/>
        <v>6.867888138862102</v>
      </c>
      <c r="K63" s="8">
        <f t="shared" si="44"/>
        <v>39.56666666666667</v>
      </c>
      <c r="L63" s="9">
        <f t="shared" si="45"/>
        <v>34.56666666666667</v>
      </c>
      <c r="M63" s="54">
        <v>2</v>
      </c>
      <c r="N63" s="54">
        <v>6</v>
      </c>
      <c r="O63" s="54">
        <v>3</v>
      </c>
      <c r="P63" s="54">
        <v>8</v>
      </c>
      <c r="Q63" s="12">
        <f t="shared" si="39"/>
        <v>296.75</v>
      </c>
      <c r="R63" s="54">
        <v>120</v>
      </c>
      <c r="S63" s="13">
        <f t="shared" si="40"/>
        <v>0.40438079191238419</v>
      </c>
      <c r="T63" s="54">
        <v>27</v>
      </c>
      <c r="U63" s="13">
        <f t="shared" si="41"/>
        <v>0.13647851727042964</v>
      </c>
      <c r="V63" s="13">
        <f t="shared" si="42"/>
        <v>0.54085930918281377</v>
      </c>
    </row>
    <row r="64" spans="1:25">
      <c r="A64" s="50" t="s">
        <v>31</v>
      </c>
      <c r="B64" s="36">
        <v>6</v>
      </c>
      <c r="C64" s="36">
        <v>1728</v>
      </c>
      <c r="D64" s="7">
        <v>1</v>
      </c>
      <c r="E64" s="36">
        <v>5</v>
      </c>
      <c r="F64" s="36">
        <v>2</v>
      </c>
      <c r="G64" s="36">
        <v>1</v>
      </c>
      <c r="H64" s="36">
        <v>1767</v>
      </c>
      <c r="I64" s="36">
        <v>43</v>
      </c>
      <c r="J64" s="9">
        <f t="shared" si="43"/>
        <v>5.8675721561969443</v>
      </c>
      <c r="K64" s="8">
        <f t="shared" si="44"/>
        <v>40.186046511627907</v>
      </c>
      <c r="L64" s="9">
        <f t="shared" si="45"/>
        <v>41.093023255813954</v>
      </c>
      <c r="M64" s="7">
        <v>3</v>
      </c>
      <c r="N64" s="7">
        <v>10</v>
      </c>
      <c r="O64" s="7">
        <v>4</v>
      </c>
      <c r="P64" s="7">
        <v>7</v>
      </c>
      <c r="Q64" s="12">
        <f t="shared" si="39"/>
        <v>288</v>
      </c>
      <c r="R64" s="7">
        <v>160</v>
      </c>
      <c r="S64" s="13">
        <f t="shared" si="40"/>
        <v>0.37037037037037035</v>
      </c>
      <c r="T64" s="7">
        <v>21</v>
      </c>
      <c r="U64" s="13">
        <f t="shared" si="41"/>
        <v>7.2916666666666671E-2</v>
      </c>
      <c r="V64" s="13">
        <f t="shared" si="42"/>
        <v>0.44328703703703703</v>
      </c>
    </row>
    <row r="65" spans="1:24">
      <c r="A65" s="50" t="s">
        <v>52</v>
      </c>
      <c r="B65" s="51">
        <v>6</v>
      </c>
      <c r="C65" s="36">
        <v>1586</v>
      </c>
      <c r="D65" s="7">
        <v>1</v>
      </c>
      <c r="E65" s="36">
        <v>5</v>
      </c>
      <c r="F65" s="36">
        <v>2</v>
      </c>
      <c r="G65" s="36">
        <v>1</v>
      </c>
      <c r="H65" s="51">
        <v>1732</v>
      </c>
      <c r="I65" s="51">
        <v>46</v>
      </c>
      <c r="J65" s="9">
        <f t="shared" si="43"/>
        <v>5.4942263279445722</v>
      </c>
      <c r="K65" s="8">
        <f t="shared" si="44"/>
        <v>34.478260869565219</v>
      </c>
      <c r="L65" s="9">
        <f t="shared" si="45"/>
        <v>37.652173913043477</v>
      </c>
      <c r="M65" s="54">
        <v>3</v>
      </c>
      <c r="N65" s="54">
        <v>9</v>
      </c>
      <c r="O65" s="54">
        <v>3</v>
      </c>
      <c r="P65" s="54">
        <v>9</v>
      </c>
      <c r="Q65" s="12">
        <f t="shared" si="39"/>
        <v>264.33333333333331</v>
      </c>
      <c r="R65" s="54">
        <v>140</v>
      </c>
      <c r="S65" s="13">
        <f t="shared" si="40"/>
        <v>0.35308953341740229</v>
      </c>
      <c r="T65" s="54">
        <v>22</v>
      </c>
      <c r="U65" s="13">
        <f t="shared" si="41"/>
        <v>8.3228247162673394E-2</v>
      </c>
      <c r="V65" s="13">
        <f t="shared" si="42"/>
        <v>0.4363177805800757</v>
      </c>
    </row>
    <row r="66" spans="1:24">
      <c r="A66" s="55" t="s">
        <v>32</v>
      </c>
      <c r="B66" s="56">
        <f t="shared" ref="B66:I66" si="46">SUM(B53:B65)</f>
        <v>61</v>
      </c>
      <c r="C66" s="56">
        <f t="shared" si="46"/>
        <v>16197</v>
      </c>
      <c r="D66" s="56">
        <f t="shared" si="46"/>
        <v>13</v>
      </c>
      <c r="E66" s="56">
        <f t="shared" si="46"/>
        <v>40</v>
      </c>
      <c r="F66" s="56">
        <f t="shared" si="46"/>
        <v>21</v>
      </c>
      <c r="G66" s="56">
        <f t="shared" si="46"/>
        <v>9</v>
      </c>
      <c r="H66" s="56">
        <f t="shared" si="46"/>
        <v>17250</v>
      </c>
      <c r="I66" s="56">
        <f t="shared" si="46"/>
        <v>482</v>
      </c>
      <c r="J66" s="57">
        <f t="shared" si="43"/>
        <v>5.6337391304347824</v>
      </c>
      <c r="K66" s="58">
        <f t="shared" si="44"/>
        <v>33.603734439834028</v>
      </c>
      <c r="L66" s="57">
        <f t="shared" si="45"/>
        <v>35.788381742738586</v>
      </c>
      <c r="M66" s="59">
        <f>SUM(M53:M65)</f>
        <v>24</v>
      </c>
      <c r="N66" s="59">
        <f>SUM(N53:N65)</f>
        <v>80</v>
      </c>
      <c r="O66" s="59">
        <f>SUM(O53:O65)</f>
        <v>27</v>
      </c>
      <c r="P66" s="59">
        <f>SUM(P53:P65)</f>
        <v>89</v>
      </c>
      <c r="Q66" s="60">
        <f>C66/B66</f>
        <v>265.52459016393442</v>
      </c>
      <c r="R66" s="59">
        <f>SUM(R53:R65)</f>
        <v>1455</v>
      </c>
      <c r="S66" s="61">
        <f t="shared" si="40"/>
        <v>0.35932580107427303</v>
      </c>
      <c r="T66" s="59">
        <f>SUM(T53:T65)</f>
        <v>287</v>
      </c>
      <c r="U66" s="61">
        <f t="shared" si="41"/>
        <v>0.10631598444156325</v>
      </c>
      <c r="V66" s="61">
        <f t="shared" si="42"/>
        <v>0.46564178551583629</v>
      </c>
    </row>
    <row r="68" spans="1:24">
      <c r="B68" s="62"/>
      <c r="C68" s="63"/>
      <c r="D68" s="63"/>
      <c r="E68" s="63"/>
      <c r="F68" s="64"/>
      <c r="G68" s="64"/>
      <c r="H68" s="65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</row>
    <row r="69" spans="1:24">
      <c r="B69" s="67"/>
      <c r="C69" s="68"/>
      <c r="D69" s="69"/>
      <c r="E69" s="69"/>
      <c r="F69" s="69"/>
      <c r="G69" s="69"/>
      <c r="H69" s="69"/>
      <c r="I69" s="68"/>
      <c r="J69" s="68"/>
      <c r="K69" s="70"/>
      <c r="L69" s="70"/>
      <c r="M69" s="70"/>
      <c r="N69" s="71"/>
      <c r="O69" s="70"/>
      <c r="P69" s="68"/>
      <c r="Q69" s="68"/>
      <c r="R69" s="68"/>
      <c r="S69" s="68"/>
      <c r="T69" s="67"/>
      <c r="U69" s="67"/>
      <c r="V69" s="67"/>
      <c r="W69" s="67"/>
      <c r="X69" s="67"/>
    </row>
    <row r="70" spans="1:24">
      <c r="B70" s="73">
        <v>4</v>
      </c>
      <c r="C70" s="73">
        <v>683</v>
      </c>
      <c r="D70" s="73">
        <v>28</v>
      </c>
      <c r="E70" s="73">
        <v>802</v>
      </c>
      <c r="F70" s="74">
        <v>24.392857142857142</v>
      </c>
      <c r="G70" s="74">
        <v>28.642857142857142</v>
      </c>
      <c r="H70" s="74">
        <v>5.1097256857855369</v>
      </c>
      <c r="I70" s="73">
        <v>2</v>
      </c>
      <c r="J70" s="73">
        <v>1</v>
      </c>
      <c r="K70" s="73">
        <v>0</v>
      </c>
      <c r="L70" s="73">
        <v>0</v>
      </c>
      <c r="M70" s="73">
        <v>0</v>
      </c>
      <c r="N70" s="73">
        <v>2</v>
      </c>
      <c r="O70" s="73">
        <v>0</v>
      </c>
      <c r="P70" s="73">
        <v>4</v>
      </c>
      <c r="Q70" s="73">
        <v>1</v>
      </c>
      <c r="R70" s="73">
        <v>3</v>
      </c>
      <c r="S70" s="73">
        <v>170.75</v>
      </c>
      <c r="T70" s="73">
        <v>69</v>
      </c>
      <c r="U70" s="75">
        <v>0.40409956076134701</v>
      </c>
      <c r="V70" s="73">
        <v>7</v>
      </c>
      <c r="W70" s="73">
        <v>6.149341142020498E-2</v>
      </c>
      <c r="X70" s="75">
        <v>0.46559297218155199</v>
      </c>
    </row>
    <row r="71" spans="1:24">
      <c r="B71" s="72" t="s">
        <v>0</v>
      </c>
      <c r="C71" s="72" t="s">
        <v>1</v>
      </c>
      <c r="D71" s="72" t="s">
        <v>2</v>
      </c>
      <c r="E71" s="72" t="s">
        <v>3</v>
      </c>
      <c r="F71" s="72" t="s">
        <v>4</v>
      </c>
      <c r="G71" s="72" t="s">
        <v>5</v>
      </c>
      <c r="H71" s="72" t="s">
        <v>6</v>
      </c>
      <c r="I71" s="72" t="s">
        <v>7</v>
      </c>
      <c r="J71" s="72" t="s">
        <v>8</v>
      </c>
      <c r="K71" s="72" t="s">
        <v>9</v>
      </c>
      <c r="L71" s="72" t="s">
        <v>10</v>
      </c>
      <c r="M71" s="72" t="s">
        <v>11</v>
      </c>
      <c r="N71" s="72" t="s">
        <v>12</v>
      </c>
      <c r="O71" s="72" t="s">
        <v>13</v>
      </c>
      <c r="P71" s="72">
        <v>50</v>
      </c>
      <c r="Q71" s="72" t="s">
        <v>14</v>
      </c>
      <c r="R71" s="72" t="s">
        <v>33</v>
      </c>
      <c r="S71" s="72" t="s">
        <v>16</v>
      </c>
      <c r="T71" s="72" t="s">
        <v>17</v>
      </c>
      <c r="U71" s="72" t="s">
        <v>18</v>
      </c>
      <c r="V71" s="72" t="s">
        <v>19</v>
      </c>
      <c r="W71" s="72" t="s">
        <v>18</v>
      </c>
      <c r="X71" s="72" t="s">
        <v>20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2020-11-29T22:04:54Z</dcterms:created>
  <dcterms:modified xsi:type="dcterms:W3CDTF">2021-03-03T20:49:23Z</dcterms:modified>
</cp:coreProperties>
</file>