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560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12" i="2"/>
  <c r="AC30"/>
  <c r="U12"/>
  <c r="Y12" s="1"/>
  <c r="Y30"/>
  <c r="X30"/>
  <c r="F48"/>
  <c r="F47"/>
  <c r="F46"/>
  <c r="F45"/>
  <c r="F44"/>
  <c r="F43"/>
  <c r="F42"/>
  <c r="F41"/>
  <c r="R37"/>
  <c r="R36"/>
  <c r="R35"/>
  <c r="R34"/>
  <c r="R33"/>
  <c r="R32"/>
  <c r="R31"/>
  <c r="R30"/>
  <c r="R29"/>
  <c r="R28"/>
  <c r="R27"/>
  <c r="L35"/>
  <c r="L34"/>
  <c r="L33"/>
  <c r="L32"/>
  <c r="L31"/>
  <c r="L30"/>
  <c r="L29"/>
  <c r="L28"/>
  <c r="L27"/>
  <c r="F34"/>
  <c r="F33"/>
  <c r="F32"/>
  <c r="F31"/>
  <c r="F30"/>
  <c r="F29"/>
  <c r="F28"/>
  <c r="F27"/>
  <c r="F23"/>
  <c r="F22"/>
  <c r="F21"/>
  <c r="F20"/>
  <c r="F19"/>
  <c r="F18"/>
  <c r="F17"/>
  <c r="F16"/>
  <c r="F15"/>
  <c r="F14"/>
  <c r="L21"/>
  <c r="L20"/>
  <c r="L19"/>
  <c r="L18"/>
  <c r="L17"/>
  <c r="L16"/>
  <c r="L15"/>
  <c r="L14"/>
  <c r="R21"/>
  <c r="R20"/>
  <c r="R19"/>
  <c r="R18"/>
  <c r="R17"/>
  <c r="R16"/>
  <c r="R15"/>
  <c r="R14"/>
  <c r="R10"/>
  <c r="R9"/>
  <c r="R8"/>
  <c r="R7"/>
  <c r="R6"/>
  <c r="R5"/>
  <c r="R4"/>
  <c r="R3"/>
  <c r="R2"/>
  <c r="L9"/>
  <c r="L8"/>
  <c r="L7"/>
  <c r="L6"/>
  <c r="L5"/>
  <c r="L4"/>
  <c r="L3"/>
  <c r="L2"/>
  <c r="F10"/>
  <c r="F9"/>
  <c r="F8"/>
  <c r="F7"/>
  <c r="F6"/>
  <c r="F5"/>
  <c r="F4"/>
  <c r="F3"/>
  <c r="F2"/>
  <c r="B49"/>
  <c r="E49"/>
  <c r="N38"/>
  <c r="R38" s="1"/>
  <c r="Q38"/>
  <c r="H38"/>
  <c r="K38"/>
  <c r="B38"/>
  <c r="D38" s="1"/>
  <c r="E38"/>
  <c r="N24"/>
  <c r="Q24"/>
  <c r="H24"/>
  <c r="J24" s="1"/>
  <c r="K24"/>
  <c r="B24"/>
  <c r="E24"/>
  <c r="N11"/>
  <c r="Q11"/>
  <c r="K11"/>
  <c r="H11"/>
  <c r="B11"/>
  <c r="D11" s="1"/>
  <c r="E11"/>
  <c r="W44" i="1"/>
  <c r="X44" s="1"/>
  <c r="V44"/>
  <c r="H40"/>
  <c r="C40"/>
  <c r="D40"/>
  <c r="AC49"/>
  <c r="AM38"/>
  <c r="AH38"/>
  <c r="AC38"/>
  <c r="AM24"/>
  <c r="AH24"/>
  <c r="AC24"/>
  <c r="AM11"/>
  <c r="AH11"/>
  <c r="AC11"/>
  <c r="W36"/>
  <c r="W32"/>
  <c r="W28"/>
  <c r="L28"/>
  <c r="T36"/>
  <c r="T28"/>
  <c r="T32"/>
  <c r="H32"/>
  <c r="D32"/>
  <c r="P28"/>
  <c r="S28"/>
  <c r="C20"/>
  <c r="T16"/>
  <c r="T12"/>
  <c r="J58"/>
  <c r="K48"/>
  <c r="G48"/>
  <c r="F48"/>
  <c r="B58"/>
  <c r="C58"/>
  <c r="D58"/>
  <c r="E58"/>
  <c r="G61"/>
  <c r="F61"/>
  <c r="W12" i="2" l="1"/>
  <c r="R11"/>
  <c r="F49"/>
  <c r="L38"/>
  <c r="F38"/>
  <c r="F24"/>
  <c r="R24"/>
  <c r="P24"/>
  <c r="L24"/>
  <c r="L11"/>
  <c r="F11"/>
  <c r="D49"/>
  <c r="P38"/>
  <c r="J38"/>
  <c r="D24"/>
  <c r="P11"/>
  <c r="J11"/>
  <c r="K61" i="1"/>
  <c r="X28"/>
  <c r="W24"/>
  <c r="X24" s="1"/>
  <c r="W16"/>
  <c r="X16" s="1"/>
  <c r="W8"/>
  <c r="X8" s="1"/>
  <c r="W4"/>
  <c r="X4" s="1"/>
  <c r="T4"/>
  <c r="G86"/>
  <c r="F86"/>
  <c r="G85"/>
  <c r="F85"/>
  <c r="G84"/>
  <c r="F84"/>
  <c r="G83"/>
  <c r="F83"/>
  <c r="G82"/>
  <c r="F82"/>
  <c r="G81"/>
  <c r="F81"/>
  <c r="G80"/>
  <c r="F80"/>
  <c r="G65"/>
  <c r="F65"/>
  <c r="K62"/>
  <c r="G62"/>
  <c r="F62"/>
  <c r="E62"/>
  <c r="K58"/>
  <c r="G58"/>
  <c r="F58"/>
  <c r="K57"/>
  <c r="G57"/>
  <c r="F57"/>
  <c r="K56"/>
  <c r="G56"/>
  <c r="F56"/>
  <c r="K55"/>
  <c r="G55"/>
  <c r="F55"/>
  <c r="K54"/>
  <c r="G54"/>
  <c r="F54"/>
  <c r="K53"/>
  <c r="G53"/>
  <c r="F53"/>
  <c r="K52"/>
  <c r="G52"/>
  <c r="F52"/>
  <c r="K51"/>
  <c r="G51"/>
  <c r="F51"/>
  <c r="K50"/>
  <c r="G50"/>
  <c r="F50"/>
  <c r="K49"/>
  <c r="G49"/>
  <c r="F49"/>
  <c r="K47"/>
  <c r="G47"/>
  <c r="F47"/>
  <c r="W40"/>
  <c r="V40"/>
  <c r="P36"/>
  <c r="L36"/>
  <c r="H36"/>
  <c r="D36"/>
  <c r="L32"/>
  <c r="K28"/>
  <c r="H28"/>
  <c r="D28"/>
  <c r="P20"/>
  <c r="L20"/>
  <c r="K20"/>
  <c r="H20"/>
  <c r="D20"/>
  <c r="P16"/>
  <c r="L16"/>
  <c r="D16"/>
  <c r="P12"/>
  <c r="L12"/>
  <c r="D12"/>
  <c r="W12"/>
  <c r="P4"/>
  <c r="L4"/>
  <c r="H4"/>
  <c r="D4"/>
  <c r="W20" l="1"/>
  <c r="X36"/>
  <c r="X12"/>
  <c r="X40"/>
  <c r="X32"/>
  <c r="X20" l="1"/>
</calcChain>
</file>

<file path=xl/sharedStrings.xml><?xml version="1.0" encoding="utf-8"?>
<sst xmlns="http://schemas.openxmlformats.org/spreadsheetml/2006/main" count="480" uniqueCount="134">
  <si>
    <t>Team</t>
  </si>
  <si>
    <t>Scores</t>
  </si>
  <si>
    <t>Overs</t>
  </si>
  <si>
    <t>Cent</t>
  </si>
  <si>
    <t>Runs</t>
  </si>
  <si>
    <t>R/R</t>
  </si>
  <si>
    <t>R1</t>
  </si>
  <si>
    <t>CC</t>
  </si>
  <si>
    <t>R</t>
  </si>
  <si>
    <t>MH</t>
  </si>
  <si>
    <t>LPW</t>
  </si>
  <si>
    <t>E/S</t>
  </si>
  <si>
    <t>Syd</t>
  </si>
  <si>
    <t>R2</t>
  </si>
  <si>
    <t>R3</t>
  </si>
  <si>
    <t>St A</t>
  </si>
  <si>
    <t>OBC</t>
  </si>
  <si>
    <t>R4</t>
  </si>
  <si>
    <t>BWU</t>
  </si>
  <si>
    <t>R5</t>
  </si>
  <si>
    <t>R6</t>
  </si>
  <si>
    <t>R7</t>
  </si>
  <si>
    <t>R8</t>
  </si>
  <si>
    <t>R9</t>
  </si>
  <si>
    <t>SF</t>
  </si>
  <si>
    <t>F</t>
  </si>
  <si>
    <t>Analysis</t>
  </si>
  <si>
    <t>200+</t>
  </si>
  <si>
    <t>100-</t>
  </si>
  <si>
    <t>Inns</t>
  </si>
  <si>
    <t>C</t>
  </si>
  <si>
    <t>Over 200 as %</t>
  </si>
  <si>
    <t>Under 100 as a %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</si>
  <si>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</si>
  <si>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</si>
  <si>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</si>
  <si>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</si>
  <si>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</si>
  <si>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</si>
  <si>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</si>
  <si>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</si>
  <si>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</si>
  <si>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</si>
  <si>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Total</t>
  </si>
  <si>
    <t>95/96</t>
  </si>
  <si>
    <t>96/97</t>
  </si>
  <si>
    <t>97/98</t>
  </si>
  <si>
    <t>09/10</t>
  </si>
  <si>
    <t>98/99</t>
  </si>
  <si>
    <t>08/09</t>
  </si>
  <si>
    <t>25</t>
  </si>
  <si>
    <t>5</t>
  </si>
  <si>
    <t>70</t>
  </si>
  <si>
    <t>35.71</t>
  </si>
  <si>
    <t>7.14</t>
  </si>
  <si>
    <t>3060.4</t>
  </si>
  <si>
    <t>12186</t>
  </si>
  <si>
    <t>3.98</t>
  </si>
  <si>
    <t>99/00</t>
  </si>
  <si>
    <t>07/08</t>
  </si>
  <si>
    <t>26</t>
  </si>
  <si>
    <t>4</t>
  </si>
  <si>
    <t>68</t>
  </si>
  <si>
    <t>38.24</t>
  </si>
  <si>
    <t>5.88</t>
  </si>
  <si>
    <t>00/01</t>
  </si>
  <si>
    <t>06/07</t>
  </si>
  <si>
    <t>6</t>
  </si>
  <si>
    <t>67</t>
  </si>
  <si>
    <t>01/02</t>
  </si>
  <si>
    <t>05/06</t>
  </si>
  <si>
    <t>02/03</t>
  </si>
  <si>
    <t>04/05</t>
  </si>
  <si>
    <t>03/04</t>
  </si>
  <si>
    <t>10/11</t>
  </si>
  <si>
    <t>238/9</t>
  </si>
  <si>
    <t>170/6</t>
  </si>
  <si>
    <t>173/5</t>
  </si>
  <si>
    <t>228/8</t>
  </si>
  <si>
    <t>175/2</t>
  </si>
  <si>
    <t>U20</t>
  </si>
  <si>
    <t>LBW</t>
  </si>
  <si>
    <t>87/4</t>
  </si>
  <si>
    <t>273/6</t>
  </si>
  <si>
    <t>StA</t>
  </si>
  <si>
    <t>ES</t>
  </si>
  <si>
    <t>212/7</t>
  </si>
  <si>
    <t>163/6</t>
  </si>
  <si>
    <t>140/7</t>
  </si>
  <si>
    <t>129/4</t>
  </si>
  <si>
    <t>rain</t>
  </si>
  <si>
    <t>218/8</t>
  </si>
  <si>
    <t>109/4</t>
  </si>
  <si>
    <t>190/6</t>
  </si>
  <si>
    <t>251/6</t>
  </si>
  <si>
    <t>246/8</t>
  </si>
  <si>
    <t>166/3</t>
  </si>
  <si>
    <t>181/9</t>
  </si>
  <si>
    <t>62/1</t>
  </si>
  <si>
    <t>93/9</t>
  </si>
  <si>
    <t>191/7</t>
  </si>
  <si>
    <t>192/6</t>
  </si>
  <si>
    <t>235/7</t>
  </si>
  <si>
    <t>224/8</t>
  </si>
  <si>
    <t>128/5</t>
  </si>
  <si>
    <t>Rain</t>
  </si>
  <si>
    <t>85/3</t>
  </si>
  <si>
    <t>210/9</t>
  </si>
  <si>
    <t>213/9</t>
  </si>
  <si>
    <t>213/7</t>
  </si>
  <si>
    <t>255/8</t>
  </si>
  <si>
    <t>226/8</t>
  </si>
  <si>
    <t>229/4</t>
  </si>
  <si>
    <t>120/7</t>
  </si>
  <si>
    <t>164/8</t>
  </si>
  <si>
    <t>146/1</t>
  </si>
  <si>
    <t>248/4</t>
  </si>
  <si>
    <t>279/7</t>
  </si>
  <si>
    <t>240/8</t>
  </si>
  <si>
    <t>248/9</t>
  </si>
  <si>
    <t>269/6</t>
  </si>
  <si>
    <t>241/9</t>
  </si>
  <si>
    <t>169/8</t>
  </si>
  <si>
    <t>162/2</t>
  </si>
  <si>
    <t>R/O</t>
  </si>
  <si>
    <t>191/9</t>
  </si>
  <si>
    <t>192/5</t>
  </si>
  <si>
    <t>166/7</t>
  </si>
  <si>
    <t>45 overs</t>
  </si>
  <si>
    <t>29.55</t>
  </si>
  <si>
    <t>Wellington</t>
  </si>
  <si>
    <t>Wickets</t>
  </si>
  <si>
    <t>R/Wkt</t>
  </si>
  <si>
    <t>??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</si>
</sst>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#,##0_ ;\-#,##0\ "/>
    <numFmt numFmtId="166" formatCode="#,##0.0_ ;\-#,##0.0\ "/>
  </numFmts>
  <fonts count="54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1"/>
      <color rgb="FFFF0000"/>
      <name val="Arial"/>
      <family val="2"/>
    </font>
    <font>
      <b/>
      <sz val="10"/>
      <color theme="7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FF0000"/>
      <name val="Times New Roman"/>
      <family val="2"/>
    </font>
    <font>
      <b/>
      <sz val="10"/>
      <color theme="3" tint="-0.249977111117893"/>
      <name val="Arial"/>
      <family val="2"/>
    </font>
    <font>
      <b/>
      <sz val="8"/>
      <color indexed="10"/>
      <name val="Arial"/>
      <family val="2"/>
    </font>
    <font>
      <sz val="8"/>
      <name val="Times New Roman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9"/>
      <color indexed="10"/>
      <name val="Arial"/>
      <family val="2"/>
    </font>
    <font>
      <b/>
      <sz val="9"/>
      <color indexed="18"/>
      <name val="Arial"/>
      <family val="2"/>
    </font>
    <font>
      <b/>
      <sz val="9"/>
      <color theme="7"/>
      <name val="Arial"/>
      <family val="2"/>
    </font>
    <font>
      <b/>
      <sz val="10"/>
      <color theme="7"/>
      <name val="Times New Roman"/>
      <family val="2"/>
    </font>
    <font>
      <b/>
      <sz val="9"/>
      <color rgb="FFFF0000"/>
      <name val="Arial"/>
      <family val="2"/>
    </font>
    <font>
      <b/>
      <sz val="9"/>
      <color rgb="FFFF0000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theme="3"/>
      <name val="Arial"/>
      <family val="2"/>
    </font>
    <font>
      <b/>
      <sz val="10"/>
      <color rgb="FF002060"/>
      <name val="Arial"/>
      <family val="2"/>
    </font>
    <font>
      <b/>
      <sz val="10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2"/>
    </font>
    <font>
      <i/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2"/>
    </font>
    <font>
      <b/>
      <sz val="10"/>
      <color rgb="FF002060"/>
      <name val="Times New Roman"/>
      <family val="1"/>
    </font>
    <font>
      <b/>
      <sz val="10"/>
      <color indexed="8"/>
      <name val="Arial"/>
      <family val="2"/>
    </font>
    <font>
      <sz val="9"/>
      <color theme="1"/>
      <name val="Times New Roman"/>
      <family val="2"/>
    </font>
    <font>
      <b/>
      <sz val="11"/>
      <color rgb="FF00206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Arial"/>
      <family val="2"/>
    </font>
    <font>
      <sz val="11"/>
      <color theme="1"/>
      <name val="Times New Roman"/>
      <family val="2"/>
    </font>
    <font>
      <b/>
      <sz val="11"/>
      <color rgb="FFC00000"/>
      <name val="Times New Roman"/>
      <family val="1"/>
    </font>
    <font>
      <sz val="10"/>
      <color theme="1"/>
      <name val="Times New Roman"/>
      <family val="2"/>
    </font>
    <font>
      <u/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rgb="FF002060"/>
      <name val="Times New Roman"/>
      <family val="1"/>
    </font>
    <font>
      <b/>
      <sz val="10"/>
      <color theme="1"/>
      <name val="Times New Roman"/>
      <family val="2"/>
    </font>
    <font>
      <b/>
      <sz val="9"/>
      <color rgb="FFC00000"/>
      <name val="Arial"/>
      <family val="2"/>
    </font>
    <font>
      <b/>
      <sz val="9"/>
      <color rgb="FF002060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C00000"/>
      <name val="Times New Roman"/>
      <family val="1"/>
    </font>
    <font>
      <b/>
      <sz val="9"/>
      <color rgb="FF002060"/>
      <name val="Times New Roman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43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7" fillId="0" borderId="0" xfId="0" applyFont="1"/>
    <xf numFmtId="0" fontId="21" fillId="0" borderId="0" xfId="0" applyFont="1" applyFill="1"/>
    <xf numFmtId="9" fontId="1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49" fontId="11" fillId="0" borderId="0" xfId="0" applyNumberFormat="1" applyFont="1"/>
    <xf numFmtId="2" fontId="0" fillId="0" borderId="0" xfId="0" applyNumberFormat="1"/>
    <xf numFmtId="49" fontId="4" fillId="0" borderId="0" xfId="0" applyNumberFormat="1" applyFont="1"/>
    <xf numFmtId="49" fontId="25" fillId="0" borderId="0" xfId="0" applyNumberFormat="1" applyFont="1"/>
    <xf numFmtId="0" fontId="25" fillId="0" borderId="0" xfId="0" applyFont="1" applyAlignment="1">
      <alignment horizontal="center"/>
    </xf>
    <xf numFmtId="0" fontId="25" fillId="0" borderId="0" xfId="0" applyFont="1"/>
    <xf numFmtId="49" fontId="0" fillId="0" borderId="0" xfId="0" applyNumberFormat="1"/>
    <xf numFmtId="0" fontId="2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 applyAlignment="1">
      <alignment horizontal="center"/>
    </xf>
    <xf numFmtId="2" fontId="28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5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1" xfId="0" applyFont="1" applyBorder="1"/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0" xfId="0" applyFont="1"/>
    <xf numFmtId="0" fontId="41" fillId="0" borderId="1" xfId="0" applyFont="1" applyBorder="1"/>
    <xf numFmtId="0" fontId="42" fillId="0" borderId="1" xfId="0" applyFont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3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33" fillId="3" borderId="1" xfId="0" applyFont="1" applyFill="1" applyBorder="1"/>
    <xf numFmtId="0" fontId="38" fillId="3" borderId="1" xfId="0" applyFont="1" applyFill="1" applyBorder="1" applyAlignment="1">
      <alignment horizontal="center"/>
    </xf>
    <xf numFmtId="164" fontId="38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43" fontId="0" fillId="3" borderId="1" xfId="1" applyFont="1" applyFill="1" applyBorder="1"/>
    <xf numFmtId="43" fontId="10" fillId="3" borderId="1" xfId="1" applyFont="1" applyFill="1" applyBorder="1" applyAlignment="1">
      <alignment horizontal="center"/>
    </xf>
    <xf numFmtId="0" fontId="38" fillId="0" borderId="1" xfId="0" applyFont="1" applyFill="1" applyBorder="1"/>
    <xf numFmtId="0" fontId="39" fillId="0" borderId="1" xfId="0" applyFont="1" applyFill="1" applyBorder="1" applyAlignment="1">
      <alignment horizontal="center"/>
    </xf>
    <xf numFmtId="164" fontId="39" fillId="0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41" fillId="3" borderId="1" xfId="0" applyFont="1" applyFill="1" applyBorder="1"/>
    <xf numFmtId="0" fontId="41" fillId="3" borderId="1" xfId="0" applyFont="1" applyFill="1" applyBorder="1" applyAlignment="1">
      <alignment horizontal="center"/>
    </xf>
    <xf numFmtId="165" fontId="35" fillId="3" borderId="1" xfId="1" applyNumberFormat="1" applyFont="1" applyFill="1" applyBorder="1" applyAlignment="1">
      <alignment horizontal="center"/>
    </xf>
    <xf numFmtId="166" fontId="35" fillId="3" borderId="1" xfId="1" applyNumberFormat="1" applyFont="1" applyFill="1" applyBorder="1" applyAlignment="1">
      <alignment horizontal="center"/>
    </xf>
    <xf numFmtId="0" fontId="44" fillId="0" borderId="0" xfId="0" applyFont="1"/>
    <xf numFmtId="164" fontId="4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45" fillId="2" borderId="0" xfId="0" applyFont="1" applyFill="1"/>
    <xf numFmtId="49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left"/>
    </xf>
    <xf numFmtId="2" fontId="25" fillId="0" borderId="0" xfId="0" applyNumberFormat="1" applyFont="1" applyAlignment="1">
      <alignment horizontal="center"/>
    </xf>
    <xf numFmtId="2" fontId="25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10" fillId="3" borderId="0" xfId="1" applyFont="1" applyFill="1" applyBorder="1" applyAlignment="1">
      <alignment horizontal="center"/>
    </xf>
    <xf numFmtId="43" fontId="0" fillId="0" borderId="1" xfId="1" applyFont="1" applyFill="1" applyBorder="1"/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7" fillId="0" borderId="1" xfId="0" applyNumberFormat="1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46" fillId="0" borderId="1" xfId="0" applyNumberFormat="1" applyFont="1" applyFill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30" fillId="0" borderId="0" xfId="0" applyFont="1"/>
    <xf numFmtId="0" fontId="30" fillId="0" borderId="6" xfId="0" applyFont="1" applyBorder="1" applyAlignment="1">
      <alignment horizontal="center"/>
    </xf>
    <xf numFmtId="0" fontId="30" fillId="0" borderId="1" xfId="0" applyFont="1" applyBorder="1"/>
    <xf numFmtId="2" fontId="46" fillId="0" borderId="1" xfId="0" applyNumberFormat="1" applyFont="1" applyFill="1" applyBorder="1" applyAlignment="1">
      <alignment horizontal="center"/>
    </xf>
    <xf numFmtId="1" fontId="46" fillId="0" borderId="1" xfId="0" applyNumberFormat="1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30" fillId="2" borderId="6" xfId="0" applyFont="1" applyFill="1" applyBorder="1" applyAlignment="1">
      <alignment horizontal="center"/>
    </xf>
    <xf numFmtId="2" fontId="30" fillId="2" borderId="1" xfId="0" applyNumberFormat="1" applyFont="1" applyFill="1" applyBorder="1" applyAlignment="1">
      <alignment horizontal="center"/>
    </xf>
    <xf numFmtId="2" fontId="46" fillId="2" borderId="1" xfId="0" applyNumberFormat="1" applyFont="1" applyFill="1" applyBorder="1" applyAlignment="1">
      <alignment horizontal="center"/>
    </xf>
    <xf numFmtId="0" fontId="30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45" fillId="0" borderId="1" xfId="0" applyFont="1" applyFill="1" applyBorder="1"/>
    <xf numFmtId="0" fontId="47" fillId="0" borderId="1" xfId="0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37" fillId="0" borderId="1" xfId="0" applyFont="1" applyFill="1" applyBorder="1"/>
    <xf numFmtId="0" fontId="37" fillId="0" borderId="0" xfId="0" applyFont="1"/>
    <xf numFmtId="0" fontId="49" fillId="0" borderId="1" xfId="0" applyFont="1" applyFill="1" applyBorder="1"/>
    <xf numFmtId="0" fontId="50" fillId="0" borderId="1" xfId="0" applyFont="1" applyFill="1" applyBorder="1"/>
    <xf numFmtId="0" fontId="51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164" fontId="49" fillId="0" borderId="1" xfId="0" applyNumberFormat="1" applyFont="1" applyFill="1" applyBorder="1" applyAlignment="1">
      <alignment horizontal="center"/>
    </xf>
    <xf numFmtId="2" fontId="53" fillId="0" borderId="1" xfId="0" applyNumberFormat="1" applyFont="1" applyFill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165" fontId="49" fillId="0" borderId="1" xfId="1" applyNumberFormat="1" applyFont="1" applyFill="1" applyBorder="1" applyAlignment="1">
      <alignment horizontal="center"/>
    </xf>
    <xf numFmtId="166" fontId="49" fillId="0" borderId="1" xfId="1" applyNumberFormat="1" applyFont="1" applyFill="1" applyBorder="1" applyAlignment="1">
      <alignment horizontal="center"/>
    </xf>
    <xf numFmtId="43" fontId="53" fillId="0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7"/>
  <sheetViews>
    <sheetView topLeftCell="D1" workbookViewId="0">
      <selection activeCell="Z1" sqref="Z1:AM62"/>
    </sheetView>
  </sheetViews>
  <sheetFormatPr defaultRowHeight="12.75"/>
  <cols>
    <col min="5" max="5" width="6.83203125" customWidth="1"/>
    <col min="9" max="9" width="6.1640625" customWidth="1"/>
    <col min="13" max="13" width="6.6640625" customWidth="1"/>
    <col min="17" max="17" width="6.33203125" customWidth="1"/>
    <col min="18" max="18" width="8.33203125" customWidth="1"/>
    <col min="19" max="19" width="7.83203125" customWidth="1"/>
    <col min="20" max="20" width="10.1640625" customWidth="1"/>
    <col min="21" max="21" width="8" customWidth="1"/>
    <col min="25" max="25" width="2" customWidth="1"/>
    <col min="26" max="26" width="6.83203125" customWidth="1"/>
    <col min="27" max="27" width="9" customWidth="1"/>
    <col min="28" max="30" width="6.83203125" customWidth="1"/>
    <col min="31" max="31" width="5.1640625" customWidth="1"/>
    <col min="32" max="32" width="12" customWidth="1"/>
    <col min="34" max="35" width="6.1640625" customWidth="1"/>
    <col min="39" max="39" width="8.5" customWidth="1"/>
  </cols>
  <sheetData>
    <row r="1" spans="1:39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2" t="s">
        <v>2</v>
      </c>
      <c r="W1" s="2" t="s">
        <v>4</v>
      </c>
      <c r="X1" s="3" t="s">
        <v>5</v>
      </c>
      <c r="Z1" s="53"/>
      <c r="AA1" s="54" t="s">
        <v>4</v>
      </c>
      <c r="AB1" s="54" t="s">
        <v>2</v>
      </c>
      <c r="AC1" s="54" t="s">
        <v>124</v>
      </c>
      <c r="AD1" s="54" t="s">
        <v>130</v>
      </c>
      <c r="AE1" s="53"/>
      <c r="AF1" s="54" t="s">
        <v>4</v>
      </c>
      <c r="AG1" s="54" t="s">
        <v>2</v>
      </c>
      <c r="AH1" s="54" t="s">
        <v>124</v>
      </c>
      <c r="AI1" s="54"/>
      <c r="AJ1" s="53"/>
      <c r="AK1" s="54" t="s">
        <v>4</v>
      </c>
      <c r="AL1" s="54" t="s">
        <v>2</v>
      </c>
      <c r="AM1" s="54" t="s">
        <v>124</v>
      </c>
    </row>
    <row r="2" spans="1:39" ht="15">
      <c r="A2" s="1" t="s">
        <v>6</v>
      </c>
      <c r="B2" s="4" t="s">
        <v>10</v>
      </c>
      <c r="C2" s="4" t="s">
        <v>75</v>
      </c>
      <c r="D2" s="4">
        <v>50</v>
      </c>
      <c r="F2" s="4" t="s">
        <v>16</v>
      </c>
      <c r="G2" s="4" t="s">
        <v>76</v>
      </c>
      <c r="H2" s="4">
        <v>50</v>
      </c>
      <c r="I2" s="4"/>
      <c r="J2" s="4" t="s">
        <v>8</v>
      </c>
      <c r="K2" s="4" t="s">
        <v>78</v>
      </c>
      <c r="L2" s="4">
        <v>50</v>
      </c>
      <c r="M2" s="4"/>
      <c r="N2" s="4" t="s">
        <v>9</v>
      </c>
      <c r="O2" s="4">
        <v>174</v>
      </c>
      <c r="P2" s="5">
        <v>48.4</v>
      </c>
      <c r="R2" s="7" t="s">
        <v>80</v>
      </c>
      <c r="S2" s="7">
        <v>179</v>
      </c>
      <c r="T2" s="7">
        <v>48.5</v>
      </c>
      <c r="W2" s="6"/>
      <c r="Z2" s="81" t="s">
        <v>10</v>
      </c>
      <c r="AA2" s="52" t="s">
        <v>75</v>
      </c>
      <c r="AB2" s="52">
        <v>50</v>
      </c>
      <c r="AC2" s="51"/>
      <c r="AD2" s="51"/>
      <c r="AE2" s="86" t="s">
        <v>12</v>
      </c>
      <c r="AF2" s="52">
        <v>47</v>
      </c>
      <c r="AG2" s="52">
        <v>16.100000000000001</v>
      </c>
      <c r="AH2" s="52"/>
      <c r="AI2" s="52"/>
      <c r="AJ2" s="81" t="s">
        <v>16</v>
      </c>
      <c r="AK2" s="52" t="s">
        <v>76</v>
      </c>
      <c r="AL2" s="90">
        <v>50</v>
      </c>
      <c r="AM2" s="53"/>
    </row>
    <row r="3" spans="1:39" ht="15">
      <c r="B3" s="5" t="s">
        <v>12</v>
      </c>
      <c r="C3" s="5">
        <v>47</v>
      </c>
      <c r="D3" s="5">
        <v>16.100000000000001</v>
      </c>
      <c r="F3" s="4" t="s">
        <v>11</v>
      </c>
      <c r="G3" s="4" t="s">
        <v>77</v>
      </c>
      <c r="H3" s="4">
        <v>45.3</v>
      </c>
      <c r="I3" s="4"/>
      <c r="J3" s="4" t="s">
        <v>18</v>
      </c>
      <c r="K3" s="4">
        <v>191</v>
      </c>
      <c r="L3" s="4">
        <v>45.2</v>
      </c>
      <c r="M3" s="4"/>
      <c r="N3" s="4" t="s">
        <v>7</v>
      </c>
      <c r="O3" s="4" t="s">
        <v>79</v>
      </c>
      <c r="P3" s="4">
        <v>39.1</v>
      </c>
      <c r="R3" s="7" t="s">
        <v>15</v>
      </c>
      <c r="S3" s="7">
        <v>164</v>
      </c>
      <c r="T3" s="7">
        <v>42.3</v>
      </c>
      <c r="W3" s="6"/>
      <c r="X3" s="7"/>
      <c r="Z3" s="84"/>
      <c r="AA3" s="73">
        <v>83</v>
      </c>
      <c r="AB3" s="73">
        <v>31.1</v>
      </c>
      <c r="AC3" s="54"/>
      <c r="AD3" s="54"/>
      <c r="AE3" s="82"/>
      <c r="AF3" s="73" t="s">
        <v>87</v>
      </c>
      <c r="AG3" s="73">
        <v>43</v>
      </c>
      <c r="AH3" s="54"/>
      <c r="AI3" s="54"/>
      <c r="AJ3" s="82"/>
      <c r="AK3" s="73" t="s">
        <v>82</v>
      </c>
      <c r="AL3" s="89">
        <v>21.5</v>
      </c>
      <c r="AM3" s="53"/>
    </row>
    <row r="4" spans="1:39" ht="15">
      <c r="A4" s="1"/>
      <c r="C4" s="8">
        <v>285</v>
      </c>
      <c r="D4" s="2">
        <f>SUM(D2:D3)</f>
        <v>66.099999999999994</v>
      </c>
      <c r="E4" s="9"/>
      <c r="F4" s="2"/>
      <c r="G4" s="8">
        <v>343</v>
      </c>
      <c r="H4" s="2">
        <f>SUM(H2:H3)</f>
        <v>95.3</v>
      </c>
      <c r="I4" s="2"/>
      <c r="J4" s="2"/>
      <c r="K4" s="8">
        <v>419</v>
      </c>
      <c r="L4" s="2">
        <f>SUM(L2:L3)</f>
        <v>95.2</v>
      </c>
      <c r="M4" s="2"/>
      <c r="N4" s="2"/>
      <c r="O4" s="8">
        <v>349</v>
      </c>
      <c r="P4" s="2">
        <f>SUM(P2:P3)</f>
        <v>87.5</v>
      </c>
      <c r="Q4" s="10"/>
      <c r="R4" s="10"/>
      <c r="S4" s="50">
        <v>343</v>
      </c>
      <c r="T4" s="2">
        <f>SUM(T2:T3)</f>
        <v>90.8</v>
      </c>
      <c r="U4" s="10"/>
      <c r="V4" s="2">
        <v>436.1</v>
      </c>
      <c r="W4" s="8">
        <f>C4+G4+K4+O4+S4</f>
        <v>1739</v>
      </c>
      <c r="X4" s="56">
        <f>W4/V4</f>
        <v>3.9876175189176792</v>
      </c>
      <c r="Y4" s="12"/>
      <c r="Z4" s="84"/>
      <c r="AA4" s="73" t="s">
        <v>92</v>
      </c>
      <c r="AB4" s="73">
        <v>30.5</v>
      </c>
      <c r="AC4" s="54"/>
      <c r="AD4" s="54"/>
      <c r="AE4" s="82"/>
      <c r="AF4" s="73">
        <v>144</v>
      </c>
      <c r="AG4" s="73">
        <v>40.5</v>
      </c>
      <c r="AH4" s="54"/>
      <c r="AI4" s="54"/>
      <c r="AJ4" s="82"/>
      <c r="AK4" s="73" t="s">
        <v>93</v>
      </c>
      <c r="AL4" s="89">
        <v>45</v>
      </c>
      <c r="AM4" s="53"/>
    </row>
    <row r="5" spans="1:39" ht="12.75" customHeight="1">
      <c r="A5" s="1"/>
      <c r="C5" s="8"/>
      <c r="D5" s="2"/>
      <c r="E5" s="9"/>
      <c r="F5" s="2"/>
      <c r="G5" s="8"/>
      <c r="H5" s="2"/>
      <c r="I5" s="2"/>
      <c r="J5" s="2"/>
      <c r="K5" s="8"/>
      <c r="L5" s="2"/>
      <c r="M5" s="2"/>
      <c r="N5" s="2"/>
      <c r="O5" s="8"/>
      <c r="P5" s="2"/>
      <c r="Q5" s="10"/>
      <c r="R5" s="10"/>
      <c r="S5" s="50"/>
      <c r="T5" s="2"/>
      <c r="U5" s="10"/>
      <c r="V5" s="2"/>
      <c r="W5" s="8"/>
      <c r="X5" s="56"/>
      <c r="Y5" s="12"/>
      <c r="Z5" s="84"/>
      <c r="AA5" s="73" t="s">
        <v>98</v>
      </c>
      <c r="AB5" s="73">
        <v>9.5</v>
      </c>
      <c r="AC5" s="54"/>
      <c r="AD5" s="54"/>
      <c r="AE5" s="82"/>
      <c r="AF5" s="73">
        <v>165</v>
      </c>
      <c r="AG5" s="73">
        <v>47.2</v>
      </c>
      <c r="AH5" s="54"/>
      <c r="AI5" s="54"/>
      <c r="AJ5" s="82"/>
      <c r="AK5" s="73">
        <v>153</v>
      </c>
      <c r="AL5" s="89">
        <v>47</v>
      </c>
      <c r="AM5" s="53"/>
    </row>
    <row r="6" spans="1:39" ht="15">
      <c r="A6" s="1" t="s">
        <v>13</v>
      </c>
      <c r="B6" s="4" t="s">
        <v>81</v>
      </c>
      <c r="C6" s="4">
        <v>83</v>
      </c>
      <c r="D6" s="4">
        <v>31.1</v>
      </c>
      <c r="E6" s="9"/>
      <c r="F6" s="4" t="s">
        <v>7</v>
      </c>
      <c r="G6" s="4" t="s">
        <v>83</v>
      </c>
      <c r="H6" s="4">
        <v>50</v>
      </c>
      <c r="I6" s="13"/>
      <c r="J6" s="4" t="s">
        <v>85</v>
      </c>
      <c r="K6" s="4" t="s">
        <v>86</v>
      </c>
      <c r="L6" s="4">
        <v>50</v>
      </c>
      <c r="M6" s="4"/>
      <c r="N6" s="4" t="s">
        <v>12</v>
      </c>
      <c r="O6" s="4" t="s">
        <v>87</v>
      </c>
      <c r="P6" s="4">
        <v>43</v>
      </c>
      <c r="Q6" s="14"/>
      <c r="R6" s="4" t="s">
        <v>80</v>
      </c>
      <c r="S6" s="4">
        <v>125</v>
      </c>
      <c r="T6" s="4">
        <v>40.299999999999997</v>
      </c>
      <c r="U6" s="14"/>
      <c r="V6" s="1"/>
      <c r="W6" s="2"/>
      <c r="X6" s="56"/>
      <c r="Y6" s="12"/>
      <c r="Z6" s="84"/>
      <c r="AA6" s="73">
        <v>215</v>
      </c>
      <c r="AB6" s="73">
        <v>50</v>
      </c>
      <c r="AC6" s="54"/>
      <c r="AD6" s="54"/>
      <c r="AE6" s="82"/>
      <c r="AF6" s="73">
        <v>127</v>
      </c>
      <c r="AG6" s="73">
        <v>47.3</v>
      </c>
      <c r="AH6" s="54"/>
      <c r="AI6" s="54"/>
      <c r="AJ6" s="82"/>
      <c r="AK6" s="73" t="s">
        <v>102</v>
      </c>
      <c r="AL6" s="89">
        <v>50</v>
      </c>
      <c r="AM6" s="53"/>
    </row>
    <row r="7" spans="1:39" ht="15">
      <c r="A7" s="1"/>
      <c r="B7" s="15" t="s">
        <v>16</v>
      </c>
      <c r="C7" s="4" t="s">
        <v>82</v>
      </c>
      <c r="D7" s="4">
        <v>21.5</v>
      </c>
      <c r="E7" s="9"/>
      <c r="F7" s="4" t="s">
        <v>84</v>
      </c>
      <c r="G7" s="4">
        <v>207</v>
      </c>
      <c r="H7" s="4">
        <v>48</v>
      </c>
      <c r="I7" s="13"/>
      <c r="J7" s="4" t="s">
        <v>8</v>
      </c>
      <c r="K7" s="4">
        <v>196</v>
      </c>
      <c r="L7" s="4">
        <v>46.4</v>
      </c>
      <c r="M7" s="13"/>
      <c r="N7" s="4" t="s">
        <v>9</v>
      </c>
      <c r="O7" s="4" t="s">
        <v>88</v>
      </c>
      <c r="P7" s="4">
        <v>34</v>
      </c>
      <c r="Q7" s="14"/>
      <c r="R7" s="4" t="s">
        <v>18</v>
      </c>
      <c r="S7" s="4" t="s">
        <v>89</v>
      </c>
      <c r="T7" s="4">
        <v>20.100000000000001</v>
      </c>
      <c r="U7" s="14"/>
      <c r="V7" s="1"/>
      <c r="W7" s="2"/>
      <c r="X7" s="56"/>
      <c r="Y7" s="12"/>
      <c r="Z7" s="84"/>
      <c r="AA7" s="73" t="s">
        <v>108</v>
      </c>
      <c r="AB7" s="73">
        <v>50</v>
      </c>
      <c r="AC7" s="54"/>
      <c r="AD7" s="54"/>
      <c r="AE7" s="82"/>
      <c r="AF7" s="73">
        <v>124</v>
      </c>
      <c r="AG7" s="73">
        <v>38.200000000000003</v>
      </c>
      <c r="AH7" s="54"/>
      <c r="AI7" s="54"/>
      <c r="AJ7" s="82"/>
      <c r="AK7" s="73">
        <v>84</v>
      </c>
      <c r="AL7" s="89">
        <v>24.3</v>
      </c>
      <c r="AM7" s="53"/>
    </row>
    <row r="8" spans="1:39" ht="15">
      <c r="A8" s="1"/>
      <c r="B8" s="16"/>
      <c r="C8" s="8">
        <v>170</v>
      </c>
      <c r="D8" s="2">
        <v>53</v>
      </c>
      <c r="E8" s="9"/>
      <c r="F8" s="2"/>
      <c r="G8" s="8">
        <v>480</v>
      </c>
      <c r="H8" s="2">
        <v>98</v>
      </c>
      <c r="I8" s="13"/>
      <c r="J8" s="2"/>
      <c r="K8" s="8">
        <v>408</v>
      </c>
      <c r="L8" s="2">
        <v>96.4</v>
      </c>
      <c r="M8" s="13"/>
      <c r="N8" s="2" t="s">
        <v>90</v>
      </c>
      <c r="O8" s="8">
        <v>303</v>
      </c>
      <c r="P8" s="2">
        <v>77</v>
      </c>
      <c r="Q8" s="2"/>
      <c r="R8" s="2"/>
      <c r="S8" s="55">
        <v>254</v>
      </c>
      <c r="T8" s="2">
        <v>60.4</v>
      </c>
      <c r="U8" s="2"/>
      <c r="V8" s="2">
        <v>385.2</v>
      </c>
      <c r="W8" s="8">
        <f>C8+G8+K8+O8+S8</f>
        <v>1615</v>
      </c>
      <c r="X8" s="56">
        <f>W8/V8</f>
        <v>4.1926272066458985</v>
      </c>
      <c r="Y8" s="12"/>
      <c r="Z8" s="84"/>
      <c r="AA8" s="91">
        <v>196</v>
      </c>
      <c r="AB8" s="67">
        <v>45.1</v>
      </c>
      <c r="AC8" s="54"/>
      <c r="AD8" s="54"/>
      <c r="AE8" s="82"/>
      <c r="AF8" s="67">
        <v>145</v>
      </c>
      <c r="AG8" s="67">
        <v>47.5</v>
      </c>
      <c r="AH8" s="54"/>
      <c r="AI8" s="54"/>
      <c r="AJ8" s="82"/>
      <c r="AK8" s="73">
        <v>179</v>
      </c>
      <c r="AL8" s="113"/>
      <c r="AM8" s="53"/>
    </row>
    <row r="9" spans="1:39" ht="16.5" customHeight="1">
      <c r="A9" s="1"/>
      <c r="B9" s="16"/>
      <c r="C9" s="8"/>
      <c r="D9" s="2"/>
      <c r="E9" s="9"/>
      <c r="F9" s="2"/>
      <c r="G9" s="8"/>
      <c r="H9" s="2"/>
      <c r="I9" s="13"/>
      <c r="J9" s="2"/>
      <c r="K9" s="8"/>
      <c r="L9" s="2"/>
      <c r="M9" s="13"/>
      <c r="N9" s="2"/>
      <c r="O9" s="8"/>
      <c r="P9" s="2"/>
      <c r="Q9" s="2"/>
      <c r="R9" s="2"/>
      <c r="S9" s="55"/>
      <c r="T9" s="2"/>
      <c r="U9" s="2"/>
      <c r="V9" s="2"/>
      <c r="W9" s="8"/>
      <c r="X9" s="56"/>
      <c r="Y9" s="12"/>
      <c r="Z9" s="84"/>
      <c r="AA9" s="73" t="s">
        <v>119</v>
      </c>
      <c r="AB9" s="73">
        <v>50</v>
      </c>
      <c r="AC9" s="54"/>
      <c r="AD9" s="54"/>
      <c r="AE9" s="82"/>
      <c r="AF9" s="73">
        <v>47</v>
      </c>
      <c r="AG9" s="73">
        <v>22.4</v>
      </c>
      <c r="AH9" s="54"/>
      <c r="AI9" s="54"/>
      <c r="AJ9" s="82"/>
      <c r="AK9" s="73" t="s">
        <v>115</v>
      </c>
      <c r="AL9" s="89">
        <v>28.5</v>
      </c>
      <c r="AM9" s="53"/>
    </row>
    <row r="10" spans="1:39" ht="15">
      <c r="A10" s="1" t="s">
        <v>14</v>
      </c>
      <c r="B10" s="4" t="s">
        <v>15</v>
      </c>
      <c r="C10" s="4" t="s">
        <v>91</v>
      </c>
      <c r="D10" s="4">
        <v>50</v>
      </c>
      <c r="E10" s="9"/>
      <c r="F10" s="4" t="s">
        <v>85</v>
      </c>
      <c r="G10" s="4">
        <v>107</v>
      </c>
      <c r="H10" s="4">
        <v>37.200000000000003</v>
      </c>
      <c r="I10" s="13"/>
      <c r="J10" s="4" t="s">
        <v>16</v>
      </c>
      <c r="K10" s="4" t="s">
        <v>93</v>
      </c>
      <c r="L10" s="4">
        <v>45</v>
      </c>
      <c r="M10" s="13"/>
      <c r="N10" s="4" t="s">
        <v>18</v>
      </c>
      <c r="O10" s="4">
        <v>249</v>
      </c>
      <c r="P10" s="4">
        <v>50</v>
      </c>
      <c r="Q10" s="14"/>
      <c r="R10" s="4" t="s">
        <v>8</v>
      </c>
      <c r="S10" s="4" t="s">
        <v>95</v>
      </c>
      <c r="T10" s="4">
        <v>50</v>
      </c>
      <c r="U10" s="13">
        <v>1</v>
      </c>
      <c r="V10" s="1"/>
      <c r="W10" s="2"/>
      <c r="X10" s="56"/>
      <c r="Y10" s="12"/>
      <c r="Z10" s="84"/>
      <c r="AA10" s="54">
        <v>117</v>
      </c>
      <c r="AB10" s="54">
        <v>39.200000000000003</v>
      </c>
      <c r="AC10" s="54"/>
      <c r="AD10" s="54"/>
      <c r="AE10" s="82"/>
      <c r="AH10" s="54"/>
      <c r="AI10" s="54"/>
      <c r="AJ10" s="82"/>
      <c r="AK10" s="91" t="s">
        <v>121</v>
      </c>
      <c r="AL10" s="76">
        <v>45.2</v>
      </c>
      <c r="AM10" s="53"/>
    </row>
    <row r="11" spans="1:39" ht="15">
      <c r="A11" s="1"/>
      <c r="B11" s="4" t="s">
        <v>12</v>
      </c>
      <c r="C11" s="4">
        <v>144</v>
      </c>
      <c r="D11" s="4">
        <v>40.5</v>
      </c>
      <c r="E11" s="9"/>
      <c r="F11" s="4" t="s">
        <v>10</v>
      </c>
      <c r="G11" s="4" t="s">
        <v>92</v>
      </c>
      <c r="H11" s="4">
        <v>30.5</v>
      </c>
      <c r="I11" s="13"/>
      <c r="J11" s="4" t="s">
        <v>9</v>
      </c>
      <c r="K11" s="4">
        <v>151</v>
      </c>
      <c r="L11" s="5">
        <v>42</v>
      </c>
      <c r="M11" s="13"/>
      <c r="N11" s="4" t="s">
        <v>7</v>
      </c>
      <c r="O11" s="4" t="s">
        <v>94</v>
      </c>
      <c r="P11" s="4">
        <v>47.5</v>
      </c>
      <c r="Q11" s="17"/>
      <c r="R11" s="61" t="s">
        <v>80</v>
      </c>
      <c r="S11" s="61" t="s">
        <v>95</v>
      </c>
      <c r="T11" s="61">
        <v>50</v>
      </c>
      <c r="U11" s="24"/>
      <c r="V11" s="1"/>
      <c r="W11" s="2"/>
      <c r="X11" s="56"/>
      <c r="Y11" s="12"/>
      <c r="Z11" s="104"/>
      <c r="AA11" s="94">
        <v>1481</v>
      </c>
      <c r="AB11" s="95">
        <v>347</v>
      </c>
      <c r="AC11" s="96">
        <f>AA11/AB11</f>
        <v>4.2680115273775217</v>
      </c>
      <c r="AD11" s="96"/>
      <c r="AE11" s="105"/>
      <c r="AF11" s="94">
        <v>962</v>
      </c>
      <c r="AG11" s="94">
        <v>303.39999999999998</v>
      </c>
      <c r="AH11" s="96">
        <f>AF11/AG11</f>
        <v>3.1707317073170733</v>
      </c>
      <c r="AI11" s="96"/>
      <c r="AJ11" s="105"/>
      <c r="AK11" s="94">
        <v>1485</v>
      </c>
      <c r="AL11" s="94">
        <v>312.3</v>
      </c>
      <c r="AM11" s="96">
        <f>AK11/AL11</f>
        <v>4.7550432276657055</v>
      </c>
    </row>
    <row r="12" spans="1:39" ht="15">
      <c r="C12" s="8">
        <v>362</v>
      </c>
      <c r="D12" s="2">
        <f>SUM(D10:D11)</f>
        <v>90.5</v>
      </c>
      <c r="E12" s="9"/>
      <c r="F12" s="2"/>
      <c r="G12" s="8">
        <v>216</v>
      </c>
      <c r="H12" s="2">
        <v>68.099999999999994</v>
      </c>
      <c r="I12" s="13"/>
      <c r="J12" s="2"/>
      <c r="K12" s="8">
        <v>341</v>
      </c>
      <c r="L12" s="2">
        <f>SUM(L10:L11)</f>
        <v>87</v>
      </c>
      <c r="M12" s="13"/>
      <c r="N12" s="2"/>
      <c r="O12" s="8">
        <v>500</v>
      </c>
      <c r="P12" s="2">
        <f>SUM(P10:P11)</f>
        <v>97.5</v>
      </c>
      <c r="Q12" s="13"/>
      <c r="R12" s="23"/>
      <c r="S12" s="55">
        <v>492</v>
      </c>
      <c r="T12" s="13">
        <f>SUM(T10:T11)</f>
        <v>100</v>
      </c>
      <c r="U12" s="13"/>
      <c r="V12" s="2">
        <v>443.5</v>
      </c>
      <c r="W12" s="8">
        <f>C12+G12+K12+O12+S12</f>
        <v>1911</v>
      </c>
      <c r="X12" s="56">
        <f>W12/V12</f>
        <v>4.3089064261555805</v>
      </c>
      <c r="Y12" s="12"/>
      <c r="Z12" s="83"/>
      <c r="AE12" s="83"/>
      <c r="AJ12" s="83"/>
    </row>
    <row r="13" spans="1:39" ht="11.25" customHeight="1">
      <c r="C13" s="8"/>
      <c r="D13" s="2"/>
      <c r="E13" s="9"/>
      <c r="F13" s="2"/>
      <c r="G13" s="8"/>
      <c r="H13" s="2"/>
      <c r="I13" s="13"/>
      <c r="J13" s="2"/>
      <c r="K13" s="8"/>
      <c r="L13" s="2"/>
      <c r="M13" s="13"/>
      <c r="N13" s="2"/>
      <c r="O13" s="8"/>
      <c r="P13" s="2"/>
      <c r="Q13" s="13"/>
      <c r="R13" s="23"/>
      <c r="S13" s="23"/>
      <c r="T13" s="62"/>
      <c r="U13" s="13"/>
      <c r="V13" s="2"/>
      <c r="W13" s="8"/>
      <c r="X13" s="56"/>
      <c r="Y13" s="12"/>
      <c r="Z13" s="83"/>
      <c r="AA13" s="54" t="s">
        <v>4</v>
      </c>
      <c r="AB13" s="54" t="s">
        <v>2</v>
      </c>
      <c r="AC13" s="54" t="s">
        <v>124</v>
      </c>
      <c r="AD13" s="54"/>
      <c r="AE13" s="84"/>
      <c r="AF13" s="54" t="s">
        <v>4</v>
      </c>
      <c r="AG13" s="54" t="s">
        <v>2</v>
      </c>
      <c r="AH13" s="54" t="s">
        <v>124</v>
      </c>
      <c r="AI13" s="54"/>
      <c r="AJ13" s="84"/>
      <c r="AK13" s="54" t="s">
        <v>4</v>
      </c>
      <c r="AL13" s="54" t="s">
        <v>2</v>
      </c>
      <c r="AM13" s="54" t="s">
        <v>124</v>
      </c>
    </row>
    <row r="14" spans="1:39" ht="15">
      <c r="A14" s="1" t="s">
        <v>17</v>
      </c>
      <c r="B14" s="4" t="s">
        <v>12</v>
      </c>
      <c r="C14" s="4">
        <v>165</v>
      </c>
      <c r="D14" s="5">
        <v>47.2</v>
      </c>
      <c r="E14" s="9"/>
      <c r="F14" s="4" t="s">
        <v>7</v>
      </c>
      <c r="G14" s="4" t="s">
        <v>97</v>
      </c>
      <c r="H14" s="5">
        <v>50</v>
      </c>
      <c r="I14" s="13"/>
      <c r="J14" s="4" t="s">
        <v>18</v>
      </c>
      <c r="K14" s="4">
        <v>61</v>
      </c>
      <c r="L14" s="4">
        <v>24</v>
      </c>
      <c r="M14" s="13"/>
      <c r="N14" s="4" t="s">
        <v>9</v>
      </c>
      <c r="O14" s="4">
        <v>92</v>
      </c>
      <c r="P14" s="4">
        <v>43.1</v>
      </c>
      <c r="Q14" s="18"/>
      <c r="R14" s="4" t="s">
        <v>85</v>
      </c>
      <c r="S14" s="4" t="s">
        <v>100</v>
      </c>
      <c r="T14" s="4">
        <v>50</v>
      </c>
      <c r="U14" s="13"/>
      <c r="V14" s="1"/>
      <c r="W14" s="2"/>
      <c r="X14" s="56"/>
      <c r="Y14" s="12"/>
      <c r="Z14" s="81" t="s">
        <v>11</v>
      </c>
      <c r="AA14" s="52" t="s">
        <v>77</v>
      </c>
      <c r="AB14" s="52">
        <v>45.3</v>
      </c>
      <c r="AC14" s="51"/>
      <c r="AD14" s="51"/>
      <c r="AE14" s="81" t="s">
        <v>8</v>
      </c>
      <c r="AF14" s="52" t="s">
        <v>78</v>
      </c>
      <c r="AG14" s="52">
        <v>50</v>
      </c>
      <c r="AH14" s="51"/>
      <c r="AI14" s="51"/>
      <c r="AJ14" s="81" t="s">
        <v>18</v>
      </c>
      <c r="AK14" s="52">
        <v>191</v>
      </c>
      <c r="AL14" s="90">
        <v>45.2</v>
      </c>
      <c r="AM14" s="53"/>
    </row>
    <row r="15" spans="1:39" ht="15">
      <c r="A15" s="1"/>
      <c r="B15" s="4" t="s">
        <v>8</v>
      </c>
      <c r="C15" s="4" t="s">
        <v>96</v>
      </c>
      <c r="D15" s="4">
        <v>42.1</v>
      </c>
      <c r="E15" s="9"/>
      <c r="F15" s="4" t="s">
        <v>16</v>
      </c>
      <c r="G15" s="4">
        <v>153</v>
      </c>
      <c r="H15" s="5">
        <v>47</v>
      </c>
      <c r="I15" s="13"/>
      <c r="J15" s="4" t="s">
        <v>10</v>
      </c>
      <c r="K15" s="4" t="s">
        <v>98</v>
      </c>
      <c r="L15" s="5">
        <v>9.5</v>
      </c>
      <c r="M15" s="13"/>
      <c r="N15" s="4" t="s">
        <v>15</v>
      </c>
      <c r="O15" s="5" t="s">
        <v>99</v>
      </c>
      <c r="P15" s="4">
        <v>20</v>
      </c>
      <c r="Q15" s="17"/>
      <c r="R15" s="61" t="s">
        <v>80</v>
      </c>
      <c r="S15" s="61" t="s">
        <v>101</v>
      </c>
      <c r="T15" s="61">
        <v>43</v>
      </c>
      <c r="U15" s="24"/>
      <c r="V15" s="1"/>
      <c r="W15" s="2"/>
      <c r="X15" s="56"/>
      <c r="Y15" s="12"/>
      <c r="Z15" s="84"/>
      <c r="AA15" s="73" t="s">
        <v>86</v>
      </c>
      <c r="AB15" s="73">
        <v>50</v>
      </c>
      <c r="AC15" s="54"/>
      <c r="AD15" s="54"/>
      <c r="AE15" s="82"/>
      <c r="AF15" s="73">
        <v>196</v>
      </c>
      <c r="AG15" s="73">
        <v>46.4</v>
      </c>
      <c r="AH15" s="54"/>
      <c r="AI15" s="54"/>
      <c r="AJ15" s="82"/>
      <c r="AK15" s="73" t="s">
        <v>89</v>
      </c>
      <c r="AL15" s="89">
        <v>20.100000000000001</v>
      </c>
      <c r="AM15" s="53"/>
    </row>
    <row r="16" spans="1:39" ht="13.5" customHeight="1">
      <c r="A16" s="1"/>
      <c r="B16" s="4"/>
      <c r="C16" s="8">
        <v>331</v>
      </c>
      <c r="D16" s="2">
        <f>SUM(D14:D15)</f>
        <v>89.300000000000011</v>
      </c>
      <c r="E16" s="9"/>
      <c r="F16" s="4"/>
      <c r="G16" s="8">
        <v>334</v>
      </c>
      <c r="H16" s="2">
        <v>94</v>
      </c>
      <c r="I16" s="13"/>
      <c r="J16" s="10"/>
      <c r="K16" s="8">
        <v>123</v>
      </c>
      <c r="L16" s="2">
        <f>SUM(L14:L15)</f>
        <v>33.5</v>
      </c>
      <c r="M16" s="13"/>
      <c r="N16" s="10"/>
      <c r="O16" s="8">
        <v>185</v>
      </c>
      <c r="P16" s="2">
        <f>SUM(P14:P15)</f>
        <v>63.1</v>
      </c>
      <c r="Q16" s="13"/>
      <c r="R16" s="23"/>
      <c r="S16" s="55">
        <v>383</v>
      </c>
      <c r="T16" s="13">
        <f>SUM(T14:T15)</f>
        <v>93</v>
      </c>
      <c r="U16" s="13"/>
      <c r="V16" s="2">
        <v>373.3</v>
      </c>
      <c r="W16" s="8">
        <f>C16+G16+K16+O16+S16</f>
        <v>1356</v>
      </c>
      <c r="X16" s="56">
        <f>W16/V16</f>
        <v>3.6324671845700509</v>
      </c>
      <c r="Y16" s="12"/>
      <c r="Z16" s="84"/>
      <c r="AA16" s="73">
        <v>107</v>
      </c>
      <c r="AB16" s="73">
        <v>37.200000000000003</v>
      </c>
      <c r="AC16" s="54"/>
      <c r="AD16" s="54"/>
      <c r="AE16" s="82"/>
      <c r="AF16" s="73" t="s">
        <v>95</v>
      </c>
      <c r="AG16" s="73">
        <v>50</v>
      </c>
      <c r="AH16" s="54"/>
      <c r="AI16" s="54"/>
      <c r="AJ16" s="82"/>
      <c r="AK16" s="73">
        <v>249</v>
      </c>
      <c r="AL16" s="89">
        <v>50</v>
      </c>
      <c r="AM16" s="53"/>
    </row>
    <row r="17" spans="1:39" ht="16.5" customHeight="1">
      <c r="A17" s="1"/>
      <c r="B17" s="4"/>
      <c r="C17" s="8"/>
      <c r="D17" s="2"/>
      <c r="E17" s="9"/>
      <c r="F17" s="4"/>
      <c r="G17" s="8"/>
      <c r="H17" s="2"/>
      <c r="I17" s="13"/>
      <c r="J17" s="10"/>
      <c r="K17" s="8"/>
      <c r="L17" s="2"/>
      <c r="M17" s="13"/>
      <c r="N17" s="10"/>
      <c r="O17" s="8"/>
      <c r="P17" s="2"/>
      <c r="Q17" s="13"/>
      <c r="R17" s="23"/>
      <c r="S17" s="23"/>
      <c r="T17" s="23"/>
      <c r="U17" s="13"/>
      <c r="V17" s="2"/>
      <c r="W17" s="8"/>
      <c r="X17" s="56"/>
      <c r="Y17" s="12"/>
      <c r="Z17" s="84"/>
      <c r="AA17" s="73" t="s">
        <v>100</v>
      </c>
      <c r="AB17" s="73">
        <v>50</v>
      </c>
      <c r="AC17" s="54"/>
      <c r="AD17" s="54"/>
      <c r="AE17" s="82"/>
      <c r="AF17" s="73" t="s">
        <v>96</v>
      </c>
      <c r="AG17" s="73">
        <v>42.1</v>
      </c>
      <c r="AH17" s="54"/>
      <c r="AI17" s="54"/>
      <c r="AJ17" s="82"/>
      <c r="AK17" s="73">
        <v>61</v>
      </c>
      <c r="AL17" s="89">
        <v>24</v>
      </c>
      <c r="AM17" s="53"/>
    </row>
    <row r="18" spans="1:39" ht="15">
      <c r="A18" s="1" t="s">
        <v>19</v>
      </c>
      <c r="B18" s="4" t="s">
        <v>10</v>
      </c>
      <c r="C18" s="4">
        <v>215</v>
      </c>
      <c r="D18" s="5">
        <v>50</v>
      </c>
      <c r="E18" s="9">
        <v>1</v>
      </c>
      <c r="F18" s="4" t="s">
        <v>16</v>
      </c>
      <c r="G18" s="4" t="s">
        <v>102</v>
      </c>
      <c r="H18" s="4">
        <v>50</v>
      </c>
      <c r="I18" s="13"/>
      <c r="J18" s="4" t="s">
        <v>7</v>
      </c>
      <c r="K18" s="4">
        <v>178</v>
      </c>
      <c r="L18" s="4">
        <v>49.3</v>
      </c>
      <c r="M18" s="13"/>
      <c r="N18" s="4" t="s">
        <v>85</v>
      </c>
      <c r="O18" s="4" t="s">
        <v>103</v>
      </c>
      <c r="P18" s="4">
        <v>50</v>
      </c>
      <c r="Q18" s="13">
        <v>1</v>
      </c>
      <c r="R18" s="4" t="s">
        <v>12</v>
      </c>
      <c r="S18" s="4">
        <v>127</v>
      </c>
      <c r="T18" s="4">
        <v>47.3</v>
      </c>
      <c r="U18" s="13"/>
      <c r="V18" s="15"/>
      <c r="W18" s="15"/>
      <c r="X18" s="57"/>
      <c r="Y18" s="12"/>
      <c r="Z18" s="84"/>
      <c r="AA18" s="73" t="s">
        <v>103</v>
      </c>
      <c r="AB18" s="73">
        <v>50</v>
      </c>
      <c r="AC18" s="54"/>
      <c r="AD18" s="54"/>
      <c r="AE18" s="82"/>
      <c r="AF18" s="73">
        <v>128</v>
      </c>
      <c r="AG18" s="73">
        <v>39.200000000000003</v>
      </c>
      <c r="AH18" s="54"/>
      <c r="AI18" s="54"/>
      <c r="AJ18" s="82"/>
      <c r="AK18" s="73">
        <v>84</v>
      </c>
      <c r="AL18" s="89">
        <v>25.5</v>
      </c>
      <c r="AM18" s="53"/>
    </row>
    <row r="19" spans="1:39" ht="15">
      <c r="A19" s="1"/>
      <c r="B19" s="4" t="s">
        <v>9</v>
      </c>
      <c r="C19" s="4">
        <v>53</v>
      </c>
      <c r="D19" s="4">
        <v>17.3</v>
      </c>
      <c r="E19" s="9"/>
      <c r="F19" s="4" t="s">
        <v>18</v>
      </c>
      <c r="G19" s="4">
        <v>84</v>
      </c>
      <c r="H19" s="4">
        <v>25.5</v>
      </c>
      <c r="I19" s="13"/>
      <c r="J19" s="4" t="s">
        <v>8</v>
      </c>
      <c r="K19" s="4">
        <v>128</v>
      </c>
      <c r="L19" s="4">
        <v>39.200000000000003</v>
      </c>
      <c r="M19" s="13"/>
      <c r="N19" s="4" t="s">
        <v>15</v>
      </c>
      <c r="O19" s="4">
        <v>203</v>
      </c>
      <c r="P19" s="4">
        <v>48.5</v>
      </c>
      <c r="Q19" s="13"/>
      <c r="R19" s="4" t="s">
        <v>80</v>
      </c>
      <c r="S19" s="4" t="s">
        <v>104</v>
      </c>
      <c r="T19" s="4">
        <v>27.5</v>
      </c>
      <c r="U19" s="13"/>
      <c r="V19" s="15"/>
      <c r="W19" s="15"/>
      <c r="X19" s="57"/>
      <c r="Y19" s="12"/>
      <c r="Z19" s="84"/>
      <c r="AA19" s="73">
        <v>166</v>
      </c>
      <c r="AB19" s="73">
        <v>48</v>
      </c>
      <c r="AC19" s="54"/>
      <c r="AD19" s="54"/>
      <c r="AE19" s="82"/>
      <c r="AF19" s="73" t="s">
        <v>109</v>
      </c>
      <c r="AG19" s="73">
        <v>50</v>
      </c>
      <c r="AH19" s="54"/>
      <c r="AI19" s="54"/>
      <c r="AJ19" s="82"/>
      <c r="AK19" s="73" t="s">
        <v>110</v>
      </c>
      <c r="AL19" s="89">
        <v>50</v>
      </c>
      <c r="AM19" s="53"/>
    </row>
    <row r="20" spans="1:39" ht="15">
      <c r="A20" s="1"/>
      <c r="B20" s="4"/>
      <c r="C20" s="8">
        <f>SUM(C18:C19)</f>
        <v>268</v>
      </c>
      <c r="D20" s="2">
        <f>SUM(D18:D19)</f>
        <v>67.3</v>
      </c>
      <c r="E20" s="9"/>
      <c r="F20" s="10"/>
      <c r="G20" s="8">
        <v>319</v>
      </c>
      <c r="H20" s="2">
        <f>SUM(H18:H19)</f>
        <v>75.5</v>
      </c>
      <c r="I20" s="13"/>
      <c r="J20" s="10"/>
      <c r="K20" s="8">
        <f>SUM(K18:K19)</f>
        <v>306</v>
      </c>
      <c r="L20" s="2">
        <f>SUM(L18:L19)</f>
        <v>88.5</v>
      </c>
      <c r="M20" s="13"/>
      <c r="N20" s="10"/>
      <c r="O20" s="8">
        <v>427</v>
      </c>
      <c r="P20" s="2">
        <f>SUM(P18:P19)</f>
        <v>98.5</v>
      </c>
      <c r="Q20" s="13"/>
      <c r="R20" s="23"/>
      <c r="S20" s="55">
        <v>255</v>
      </c>
      <c r="T20" s="13">
        <v>75.2</v>
      </c>
      <c r="U20" s="13"/>
      <c r="V20" s="2">
        <v>406.2</v>
      </c>
      <c r="W20" s="8">
        <f>C20+G20+K20+O20+S20</f>
        <v>1575</v>
      </c>
      <c r="X20" s="56">
        <f>W20/V20</f>
        <v>3.877400295420975</v>
      </c>
      <c r="Y20" s="12"/>
      <c r="Z20" s="84"/>
      <c r="AA20" s="73" t="s">
        <v>112</v>
      </c>
      <c r="AB20" s="73">
        <v>40.4</v>
      </c>
      <c r="AC20" s="54"/>
      <c r="AD20" s="54"/>
      <c r="AE20" s="82"/>
      <c r="AF20" s="73" t="s">
        <v>114</v>
      </c>
      <c r="AG20" s="73">
        <v>50</v>
      </c>
      <c r="AH20" s="54"/>
      <c r="AI20" s="54"/>
      <c r="AJ20" s="82"/>
      <c r="AK20" s="73">
        <v>118</v>
      </c>
      <c r="AL20" s="89">
        <v>49.3</v>
      </c>
      <c r="AM20" s="53"/>
    </row>
    <row r="21" spans="1:39" ht="15">
      <c r="A21" s="1"/>
      <c r="B21" s="4"/>
      <c r="C21" s="8"/>
      <c r="D21" s="2"/>
      <c r="E21" s="9"/>
      <c r="F21" s="10"/>
      <c r="G21" s="8"/>
      <c r="H21" s="2"/>
      <c r="I21" s="13"/>
      <c r="J21" s="10"/>
      <c r="K21" s="8"/>
      <c r="L21" s="2"/>
      <c r="M21" s="13"/>
      <c r="N21" s="10"/>
      <c r="O21" s="8"/>
      <c r="P21" s="2"/>
      <c r="Q21" s="13"/>
      <c r="R21" s="23"/>
      <c r="S21" s="23"/>
      <c r="T21" s="23"/>
      <c r="U21" s="13"/>
      <c r="V21" s="2"/>
      <c r="W21" s="8"/>
      <c r="X21" s="56"/>
      <c r="Y21" s="12"/>
      <c r="Z21" s="84"/>
      <c r="AA21" s="73" t="s">
        <v>117</v>
      </c>
      <c r="AB21" s="73">
        <v>50</v>
      </c>
      <c r="AC21" s="54"/>
      <c r="AD21" s="54"/>
      <c r="AE21" s="82"/>
      <c r="AF21" s="73" t="s">
        <v>120</v>
      </c>
      <c r="AG21" s="73">
        <v>50</v>
      </c>
      <c r="AH21" s="54"/>
      <c r="AI21" s="54"/>
      <c r="AJ21" s="82"/>
      <c r="AK21" s="73" t="s">
        <v>122</v>
      </c>
      <c r="AL21" s="73">
        <v>50</v>
      </c>
      <c r="AM21" s="53"/>
    </row>
    <row r="22" spans="1:39" ht="15">
      <c r="A22" s="1" t="s">
        <v>20</v>
      </c>
      <c r="B22" s="4" t="s">
        <v>105</v>
      </c>
      <c r="C22" s="4"/>
      <c r="D22" s="4"/>
      <c r="E22" s="9"/>
      <c r="F22" s="4"/>
      <c r="G22" s="4"/>
      <c r="H22" s="5"/>
      <c r="I22" s="13"/>
      <c r="J22" s="4"/>
      <c r="K22" s="4"/>
      <c r="L22" s="4"/>
      <c r="M22" s="13"/>
      <c r="N22" s="4"/>
      <c r="O22" s="4"/>
      <c r="P22" s="4"/>
      <c r="Q22" s="13"/>
      <c r="R22" s="4" t="s">
        <v>16</v>
      </c>
      <c r="S22" s="4">
        <v>84</v>
      </c>
      <c r="T22" s="4">
        <v>24.3</v>
      </c>
      <c r="U22" s="13"/>
      <c r="V22" s="1"/>
      <c r="W22" s="2"/>
      <c r="X22" s="56"/>
      <c r="Y22" s="12"/>
      <c r="Z22" s="53"/>
      <c r="AA22" s="54">
        <v>178</v>
      </c>
      <c r="AB22" s="54">
        <v>49.1</v>
      </c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</row>
    <row r="23" spans="1:39" ht="15">
      <c r="A23" s="1"/>
      <c r="B23" s="4"/>
      <c r="C23" s="4"/>
      <c r="D23" s="4"/>
      <c r="E23" s="9"/>
      <c r="F23" s="4"/>
      <c r="G23" s="4"/>
      <c r="H23" s="5"/>
      <c r="I23" s="13"/>
      <c r="J23" s="4"/>
      <c r="K23" s="4"/>
      <c r="L23" s="4"/>
      <c r="M23" s="13"/>
      <c r="N23" s="4"/>
      <c r="O23" s="4"/>
      <c r="P23" s="4"/>
      <c r="Q23" s="17"/>
      <c r="R23" s="22" t="s">
        <v>80</v>
      </c>
      <c r="S23" s="22" t="s">
        <v>106</v>
      </c>
      <c r="T23" s="22">
        <v>19.3</v>
      </c>
      <c r="U23" s="24"/>
      <c r="V23" s="1"/>
      <c r="W23" s="2"/>
      <c r="X23" s="56"/>
      <c r="Y23" s="12"/>
      <c r="Z23" s="53"/>
      <c r="AA23" s="54">
        <v>165</v>
      </c>
      <c r="AB23" s="73">
        <v>43.4</v>
      </c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</row>
    <row r="24" spans="1:39" ht="15.75">
      <c r="A24" s="1"/>
      <c r="B24" s="4"/>
      <c r="C24" s="8"/>
      <c r="D24" s="2"/>
      <c r="E24" s="9"/>
      <c r="F24" s="10"/>
      <c r="G24" s="8"/>
      <c r="H24" s="2"/>
      <c r="I24" s="13"/>
      <c r="J24" s="10"/>
      <c r="K24" s="8"/>
      <c r="L24" s="2"/>
      <c r="M24" s="13"/>
      <c r="N24" s="10"/>
      <c r="O24" s="8"/>
      <c r="P24" s="2"/>
      <c r="Q24" s="13"/>
      <c r="R24" s="4"/>
      <c r="S24" s="55">
        <v>169</v>
      </c>
      <c r="T24" s="13">
        <v>44</v>
      </c>
      <c r="U24" s="13"/>
      <c r="V24" s="2">
        <v>44</v>
      </c>
      <c r="W24" s="8">
        <f>C24+G24+K24+O24+S24</f>
        <v>169</v>
      </c>
      <c r="X24" s="56">
        <f>W24/V24</f>
        <v>3.8409090909090908</v>
      </c>
      <c r="Y24" s="12"/>
      <c r="Z24" s="100"/>
      <c r="AA24" s="101">
        <v>1924</v>
      </c>
      <c r="AB24" s="102">
        <v>464.2</v>
      </c>
      <c r="AC24" s="77">
        <f>AA24/AB24</f>
        <v>4.1447651874192157</v>
      </c>
      <c r="AD24" s="77"/>
      <c r="AE24" s="103"/>
      <c r="AF24" s="94">
        <v>1610</v>
      </c>
      <c r="AG24" s="94">
        <v>378.1</v>
      </c>
      <c r="AH24" s="96">
        <f>AF24/AG24</f>
        <v>4.258132769108701</v>
      </c>
      <c r="AI24" s="96"/>
      <c r="AJ24" s="97"/>
      <c r="AK24" s="94">
        <v>1256</v>
      </c>
      <c r="AL24" s="94">
        <v>314.5</v>
      </c>
      <c r="AM24" s="96">
        <f>AK24/AL24</f>
        <v>3.9936406995230525</v>
      </c>
    </row>
    <row r="25" spans="1:39" ht="15">
      <c r="A25" s="1"/>
      <c r="B25" s="4"/>
      <c r="C25" s="4"/>
      <c r="D25" s="4"/>
      <c r="E25" s="9"/>
      <c r="F25" s="4"/>
      <c r="G25" s="4"/>
      <c r="H25" s="4"/>
      <c r="I25" s="13"/>
      <c r="J25" s="4"/>
      <c r="K25" s="4"/>
      <c r="L25" s="4"/>
      <c r="M25" s="13"/>
      <c r="N25" s="4"/>
      <c r="O25" s="4"/>
      <c r="P25" s="4"/>
      <c r="Q25" s="17"/>
      <c r="R25" s="22"/>
      <c r="S25" s="22"/>
      <c r="T25" s="22"/>
      <c r="U25" s="24"/>
      <c r="V25" s="1"/>
      <c r="W25" s="2"/>
      <c r="X25" s="56"/>
      <c r="Y25" s="12"/>
      <c r="Z25" s="83"/>
      <c r="AE25" s="83"/>
      <c r="AJ25" s="83"/>
      <c r="AM25" s="78"/>
    </row>
    <row r="26" spans="1:39" ht="15">
      <c r="A26" s="1" t="s">
        <v>21</v>
      </c>
      <c r="B26" s="4" t="s">
        <v>80</v>
      </c>
      <c r="C26" s="4" t="s">
        <v>107</v>
      </c>
      <c r="D26" s="4">
        <v>50</v>
      </c>
      <c r="E26" s="9"/>
      <c r="F26" s="4" t="s">
        <v>10</v>
      </c>
      <c r="G26" s="4" t="s">
        <v>108</v>
      </c>
      <c r="H26" s="4">
        <v>50</v>
      </c>
      <c r="I26" s="13"/>
      <c r="J26" s="4" t="s">
        <v>84</v>
      </c>
      <c r="K26" s="4">
        <v>214</v>
      </c>
      <c r="L26" s="9">
        <v>49</v>
      </c>
      <c r="N26" s="4" t="s">
        <v>18</v>
      </c>
      <c r="O26" s="7" t="s">
        <v>110</v>
      </c>
      <c r="P26" s="7">
        <v>50</v>
      </c>
      <c r="Q26" s="13"/>
      <c r="R26" s="4" t="s">
        <v>85</v>
      </c>
      <c r="S26" s="4">
        <v>166</v>
      </c>
      <c r="T26" s="5">
        <v>48</v>
      </c>
      <c r="U26" s="13"/>
      <c r="V26" s="1"/>
      <c r="W26" s="2"/>
      <c r="X26" s="11"/>
      <c r="Y26" s="12"/>
      <c r="Z26" s="83"/>
      <c r="AA26" s="54" t="s">
        <v>4</v>
      </c>
      <c r="AB26" s="54" t="s">
        <v>2</v>
      </c>
      <c r="AC26" s="54" t="s">
        <v>124</v>
      </c>
      <c r="AD26" s="54"/>
      <c r="AE26" s="84"/>
      <c r="AF26" s="54" t="s">
        <v>4</v>
      </c>
      <c r="AG26" s="54" t="s">
        <v>2</v>
      </c>
      <c r="AH26" s="54" t="s">
        <v>124</v>
      </c>
      <c r="AI26" s="54"/>
      <c r="AJ26" s="84"/>
      <c r="AK26" s="54" t="s">
        <v>4</v>
      </c>
      <c r="AL26" s="54" t="s">
        <v>2</v>
      </c>
      <c r="AM26" s="54" t="s">
        <v>124</v>
      </c>
    </row>
    <row r="27" spans="1:39" ht="15">
      <c r="A27" s="1"/>
      <c r="B27" s="4" t="s">
        <v>7</v>
      </c>
      <c r="C27" s="4">
        <v>163</v>
      </c>
      <c r="D27" s="4">
        <v>48.5</v>
      </c>
      <c r="E27" s="9"/>
      <c r="F27" s="4" t="s">
        <v>8</v>
      </c>
      <c r="G27" s="4" t="s">
        <v>109</v>
      </c>
      <c r="H27" s="4">
        <v>50</v>
      </c>
      <c r="I27" s="13"/>
      <c r="J27" s="4" t="s">
        <v>16</v>
      </c>
      <c r="K27" s="4">
        <v>179</v>
      </c>
      <c r="L27" s="75"/>
      <c r="N27" s="4" t="s">
        <v>12</v>
      </c>
      <c r="O27" s="4">
        <v>124</v>
      </c>
      <c r="P27" s="7">
        <v>38.200000000000003</v>
      </c>
      <c r="Q27" s="17"/>
      <c r="R27" s="22" t="s">
        <v>9</v>
      </c>
      <c r="S27" s="22">
        <v>126</v>
      </c>
      <c r="T27" s="74">
        <v>34.299999999999997</v>
      </c>
      <c r="U27" s="24"/>
      <c r="V27" s="14"/>
      <c r="W27" s="15"/>
      <c r="X27" s="11"/>
      <c r="Y27" s="12"/>
      <c r="Z27" s="81" t="s">
        <v>9</v>
      </c>
      <c r="AA27" s="52">
        <v>174</v>
      </c>
      <c r="AB27" s="52">
        <v>48.4</v>
      </c>
      <c r="AC27" s="52"/>
      <c r="AD27" s="52"/>
      <c r="AE27" s="81" t="s">
        <v>7</v>
      </c>
      <c r="AF27" s="52" t="s">
        <v>79</v>
      </c>
      <c r="AG27" s="52">
        <v>39.1</v>
      </c>
      <c r="AH27" s="51"/>
      <c r="AI27" s="51"/>
      <c r="AJ27" s="85" t="s">
        <v>80</v>
      </c>
      <c r="AK27" s="73">
        <v>179</v>
      </c>
      <c r="AL27" s="89">
        <v>48.5</v>
      </c>
      <c r="AM27" s="53"/>
    </row>
    <row r="28" spans="1:39" ht="15">
      <c r="A28" s="1"/>
      <c r="B28" s="4"/>
      <c r="C28" s="19">
        <v>373</v>
      </c>
      <c r="D28" s="2">
        <f>SUM(D26:D27)</f>
        <v>98.5</v>
      </c>
      <c r="E28" s="9"/>
      <c r="F28" s="10"/>
      <c r="G28" s="55">
        <v>426</v>
      </c>
      <c r="H28" s="2">
        <f>SUM(H26:H27)</f>
        <v>100</v>
      </c>
      <c r="I28" s="13"/>
      <c r="J28" s="19"/>
      <c r="K28" s="20">
        <f>SUM(K26:K27)</f>
        <v>393</v>
      </c>
      <c r="L28" s="9">
        <f>SUM(L26:L27)</f>
        <v>49</v>
      </c>
      <c r="N28" s="19"/>
      <c r="O28" s="20">
        <v>379</v>
      </c>
      <c r="P28" s="64">
        <f>SUM(P26:P27)</f>
        <v>88.2</v>
      </c>
      <c r="Q28" s="18"/>
      <c r="R28" s="4"/>
      <c r="S28" s="20">
        <f>SUM(S26:S27)</f>
        <v>292</v>
      </c>
      <c r="T28" s="13">
        <f>SUM(T26:T27)</f>
        <v>82.3</v>
      </c>
      <c r="U28" s="13"/>
      <c r="V28" s="2">
        <v>417.4</v>
      </c>
      <c r="W28" s="8">
        <f>C28+G28+K28+O28+S28</f>
        <v>1863</v>
      </c>
      <c r="X28" s="11">
        <f>W28/V28</f>
        <v>4.463344513655966</v>
      </c>
      <c r="Y28" s="12"/>
      <c r="Z28" s="84"/>
      <c r="AA28" s="73" t="s">
        <v>88</v>
      </c>
      <c r="AB28" s="73">
        <v>34</v>
      </c>
      <c r="AC28" s="54"/>
      <c r="AD28" s="54"/>
      <c r="AE28" s="82"/>
      <c r="AF28" s="73" t="s">
        <v>83</v>
      </c>
      <c r="AG28" s="73">
        <v>50</v>
      </c>
      <c r="AH28" s="54"/>
      <c r="AI28" s="54"/>
      <c r="AJ28" s="82"/>
      <c r="AK28" s="73">
        <v>125</v>
      </c>
      <c r="AL28" s="89">
        <v>40.299999999999997</v>
      </c>
      <c r="AM28" s="53"/>
    </row>
    <row r="29" spans="1:39" ht="15">
      <c r="A29" s="1"/>
      <c r="B29" s="4"/>
      <c r="C29" s="4"/>
      <c r="D29" s="10"/>
      <c r="E29" s="9"/>
      <c r="F29" s="10"/>
      <c r="G29" s="10"/>
      <c r="H29" s="10"/>
      <c r="I29" s="13"/>
      <c r="J29" s="10"/>
      <c r="K29" s="10"/>
      <c r="L29" s="10"/>
      <c r="M29" s="13"/>
      <c r="N29" s="10"/>
      <c r="O29" s="10"/>
      <c r="P29" s="10"/>
      <c r="Q29" s="18"/>
      <c r="R29" s="4"/>
      <c r="S29" s="4"/>
      <c r="T29" s="4"/>
      <c r="U29" s="13"/>
      <c r="V29" s="21"/>
      <c r="W29" s="2"/>
      <c r="X29" s="11"/>
      <c r="Y29" s="12"/>
      <c r="Z29" s="84"/>
      <c r="AA29" s="73">
        <v>151</v>
      </c>
      <c r="AB29" s="73">
        <v>42</v>
      </c>
      <c r="AC29" s="54"/>
      <c r="AD29" s="54"/>
      <c r="AE29" s="82"/>
      <c r="AF29" s="73" t="s">
        <v>94</v>
      </c>
      <c r="AG29" s="73">
        <v>47.5</v>
      </c>
      <c r="AH29" s="54"/>
      <c r="AI29" s="54"/>
      <c r="AJ29" s="70"/>
      <c r="AK29" s="73" t="s">
        <v>95</v>
      </c>
      <c r="AL29" s="89">
        <v>50</v>
      </c>
      <c r="AM29" s="53"/>
    </row>
    <row r="30" spans="1:39" ht="15">
      <c r="A30" s="1" t="s">
        <v>22</v>
      </c>
      <c r="B30" s="4" t="s">
        <v>7</v>
      </c>
      <c r="C30" s="4" t="s">
        <v>111</v>
      </c>
      <c r="D30" s="4">
        <v>50</v>
      </c>
      <c r="E30" s="9"/>
      <c r="F30" s="4" t="s">
        <v>18</v>
      </c>
      <c r="G30" s="4">
        <v>118</v>
      </c>
      <c r="H30" s="4">
        <v>49.3</v>
      </c>
      <c r="I30" s="13"/>
      <c r="J30" s="4" t="s">
        <v>8</v>
      </c>
      <c r="K30" s="4" t="s">
        <v>114</v>
      </c>
      <c r="L30" s="4">
        <v>50</v>
      </c>
      <c r="M30" s="13"/>
      <c r="N30" s="4" t="s">
        <v>12</v>
      </c>
      <c r="O30" s="4">
        <v>145</v>
      </c>
      <c r="P30" s="7">
        <v>47.5</v>
      </c>
      <c r="Q30" s="17"/>
      <c r="R30" s="22" t="s">
        <v>80</v>
      </c>
      <c r="S30" s="22" t="s">
        <v>116</v>
      </c>
      <c r="T30" s="22">
        <v>50</v>
      </c>
      <c r="U30" s="65">
        <v>1</v>
      </c>
      <c r="W30" s="20"/>
      <c r="X30" s="11"/>
      <c r="Y30" s="12"/>
      <c r="Z30" s="84"/>
      <c r="AA30" s="73">
        <v>92</v>
      </c>
      <c r="AB30" s="73">
        <v>43.1</v>
      </c>
      <c r="AC30" s="54"/>
      <c r="AD30" s="54"/>
      <c r="AE30" s="82"/>
      <c r="AF30" s="73" t="s">
        <v>97</v>
      </c>
      <c r="AG30" s="73">
        <v>50</v>
      </c>
      <c r="AH30" s="54"/>
      <c r="AI30" s="54"/>
      <c r="AJ30" s="70"/>
      <c r="AK30" s="73" t="s">
        <v>101</v>
      </c>
      <c r="AL30" s="89">
        <v>43</v>
      </c>
      <c r="AM30" s="53"/>
    </row>
    <row r="31" spans="1:39" ht="15">
      <c r="A31" s="1"/>
      <c r="B31" s="4" t="s">
        <v>85</v>
      </c>
      <c r="C31" s="4" t="s">
        <v>112</v>
      </c>
      <c r="D31" s="4">
        <v>40.4</v>
      </c>
      <c r="E31" s="9"/>
      <c r="F31" s="4" t="s">
        <v>9</v>
      </c>
      <c r="G31" s="4" t="s">
        <v>113</v>
      </c>
      <c r="H31" s="4">
        <v>36.200000000000003</v>
      </c>
      <c r="I31" s="13"/>
      <c r="J31" s="4" t="s">
        <v>15</v>
      </c>
      <c r="K31" s="4">
        <v>109</v>
      </c>
      <c r="L31" s="4">
        <v>34</v>
      </c>
      <c r="M31" s="13"/>
      <c r="N31" s="4" t="s">
        <v>16</v>
      </c>
      <c r="O31" s="4" t="s">
        <v>115</v>
      </c>
      <c r="P31" s="22">
        <v>28.5</v>
      </c>
      <c r="Q31" s="17"/>
      <c r="R31" s="22" t="s">
        <v>10</v>
      </c>
      <c r="S31" s="22">
        <v>196</v>
      </c>
      <c r="T31" s="22">
        <v>45.1</v>
      </c>
      <c r="U31" s="24"/>
      <c r="W31" s="20"/>
      <c r="X31" s="11"/>
      <c r="Y31" s="12"/>
      <c r="Z31" s="84"/>
      <c r="AA31" s="73">
        <v>53</v>
      </c>
      <c r="AB31" s="73">
        <v>17.3</v>
      </c>
      <c r="AC31" s="54"/>
      <c r="AD31" s="54"/>
      <c r="AE31" s="82"/>
      <c r="AF31" s="73">
        <v>178</v>
      </c>
      <c r="AG31" s="73">
        <v>49.3</v>
      </c>
      <c r="AH31" s="54"/>
      <c r="AI31" s="54"/>
      <c r="AJ31" s="70"/>
      <c r="AK31" s="73" t="s">
        <v>104</v>
      </c>
      <c r="AL31" s="89">
        <v>27.5</v>
      </c>
      <c r="AM31" s="53"/>
    </row>
    <row r="32" spans="1:39" ht="15">
      <c r="A32" s="1"/>
      <c r="B32" s="4"/>
      <c r="C32" s="55">
        <v>455</v>
      </c>
      <c r="D32" s="2">
        <f>SUM(D30:D31)</f>
        <v>90.4</v>
      </c>
      <c r="E32" s="13"/>
      <c r="F32" s="10"/>
      <c r="G32" s="55">
        <v>238</v>
      </c>
      <c r="H32" s="2">
        <f>SUM(H30:H31)</f>
        <v>85.5</v>
      </c>
      <c r="I32" s="13"/>
      <c r="J32" s="10"/>
      <c r="K32" s="55">
        <v>273</v>
      </c>
      <c r="L32" s="2">
        <f>SUM(L30:L31)</f>
        <v>84</v>
      </c>
      <c r="M32" s="13"/>
      <c r="N32" s="23"/>
      <c r="O32" s="55">
        <v>291</v>
      </c>
      <c r="P32" s="13">
        <v>76.400000000000006</v>
      </c>
      <c r="Q32" s="17"/>
      <c r="R32" s="61"/>
      <c r="S32" s="66">
        <v>444</v>
      </c>
      <c r="T32" s="64">
        <f>SUM(T30:T31)</f>
        <v>95.1</v>
      </c>
      <c r="U32" s="24"/>
      <c r="V32" s="2">
        <v>432.2</v>
      </c>
      <c r="W32" s="8">
        <f>C32+G32+K32+O32+S32</f>
        <v>1701</v>
      </c>
      <c r="X32" s="11">
        <f>W32/V32</f>
        <v>3.9356779268857012</v>
      </c>
      <c r="Y32" s="12"/>
      <c r="Z32" s="84"/>
      <c r="AA32" s="73">
        <v>126</v>
      </c>
      <c r="AB32" s="73">
        <v>34.299999999999997</v>
      </c>
      <c r="AC32" s="54"/>
      <c r="AD32" s="54"/>
      <c r="AE32" s="70"/>
      <c r="AF32" s="73">
        <v>163</v>
      </c>
      <c r="AG32" s="73">
        <v>48.5</v>
      </c>
      <c r="AH32" s="54"/>
      <c r="AI32" s="54"/>
      <c r="AJ32" s="70"/>
      <c r="AK32" s="73" t="s">
        <v>106</v>
      </c>
      <c r="AL32" s="89">
        <v>19.3</v>
      </c>
      <c r="AM32" s="53"/>
    </row>
    <row r="33" spans="1:39" ht="15">
      <c r="A33" s="1"/>
      <c r="B33" s="4"/>
      <c r="C33" s="4"/>
      <c r="D33" s="10"/>
      <c r="E33" s="9"/>
      <c r="F33" s="10"/>
      <c r="G33" s="10"/>
      <c r="H33" s="10"/>
      <c r="I33" s="13"/>
      <c r="J33" s="10"/>
      <c r="K33" s="10"/>
      <c r="L33" s="10"/>
      <c r="M33" s="13"/>
      <c r="N33" s="10"/>
      <c r="O33" s="10"/>
      <c r="P33" s="10"/>
      <c r="Q33" s="24"/>
      <c r="R33" s="22"/>
      <c r="S33" s="22"/>
      <c r="T33" s="22"/>
      <c r="U33" s="24"/>
      <c r="W33" s="20"/>
      <c r="X33" s="11"/>
      <c r="Y33" s="12"/>
      <c r="Z33" s="84"/>
      <c r="AA33" s="88" t="s">
        <v>113</v>
      </c>
      <c r="AB33" s="67">
        <v>36.200000000000003</v>
      </c>
      <c r="AC33" s="54"/>
      <c r="AD33" s="54"/>
      <c r="AE33" s="70"/>
      <c r="AF33" s="67" t="s">
        <v>111</v>
      </c>
      <c r="AG33" s="67">
        <v>50</v>
      </c>
      <c r="AH33" s="54"/>
      <c r="AI33" s="54"/>
      <c r="AJ33" s="54"/>
      <c r="AK33" s="73" t="s">
        <v>107</v>
      </c>
      <c r="AL33" s="89">
        <v>50</v>
      </c>
      <c r="AM33" s="53"/>
    </row>
    <row r="34" spans="1:39" ht="15">
      <c r="A34" s="1" t="s">
        <v>23</v>
      </c>
      <c r="B34" s="4" t="s">
        <v>10</v>
      </c>
      <c r="C34" s="4" t="s">
        <v>119</v>
      </c>
      <c r="D34" s="4">
        <v>50</v>
      </c>
      <c r="E34" s="9"/>
      <c r="F34" s="4" t="s">
        <v>85</v>
      </c>
      <c r="G34" s="4" t="s">
        <v>117</v>
      </c>
      <c r="H34" s="4">
        <v>50</v>
      </c>
      <c r="I34" s="13"/>
      <c r="J34" s="4" t="s">
        <v>8</v>
      </c>
      <c r="K34" s="4" t="s">
        <v>120</v>
      </c>
      <c r="L34" s="4">
        <v>50</v>
      </c>
      <c r="M34" s="13"/>
      <c r="N34" s="4" t="s">
        <v>84</v>
      </c>
      <c r="O34" s="4">
        <v>176</v>
      </c>
      <c r="P34" s="4">
        <v>49.2</v>
      </c>
      <c r="Q34" s="24"/>
      <c r="R34" s="22" t="s">
        <v>9</v>
      </c>
      <c r="S34" s="22">
        <v>160</v>
      </c>
      <c r="T34" s="74">
        <v>30</v>
      </c>
      <c r="U34" s="24"/>
      <c r="W34" s="20"/>
      <c r="X34" s="11"/>
      <c r="Y34" s="12"/>
      <c r="Z34" s="84"/>
      <c r="AA34" s="73">
        <v>160</v>
      </c>
      <c r="AB34" s="73">
        <v>30</v>
      </c>
      <c r="AC34" s="54"/>
      <c r="AD34" s="54"/>
      <c r="AE34" s="54"/>
      <c r="AF34" s="73" t="s">
        <v>118</v>
      </c>
      <c r="AG34" s="73">
        <v>50</v>
      </c>
      <c r="AH34" s="54"/>
      <c r="AI34" s="54"/>
      <c r="AJ34" s="54"/>
      <c r="AK34" s="67" t="s">
        <v>116</v>
      </c>
      <c r="AL34" s="76">
        <v>50</v>
      </c>
      <c r="AM34" s="53"/>
    </row>
    <row r="35" spans="1:39" ht="15">
      <c r="A35" s="1"/>
      <c r="B35" s="4" t="s">
        <v>7</v>
      </c>
      <c r="C35" s="4" t="s">
        <v>118</v>
      </c>
      <c r="D35" s="4">
        <v>50</v>
      </c>
      <c r="E35" s="9"/>
      <c r="F35" s="4" t="s">
        <v>12</v>
      </c>
      <c r="G35" s="4">
        <v>47</v>
      </c>
      <c r="H35" s="4">
        <v>22.4</v>
      </c>
      <c r="I35" s="13"/>
      <c r="J35" s="4" t="s">
        <v>16</v>
      </c>
      <c r="K35" s="4" t="s">
        <v>121</v>
      </c>
      <c r="L35" s="4">
        <v>45.2</v>
      </c>
      <c r="M35" s="13"/>
      <c r="N35" s="4" t="s">
        <v>18</v>
      </c>
      <c r="O35" s="4" t="s">
        <v>122</v>
      </c>
      <c r="P35" s="4">
        <v>50</v>
      </c>
      <c r="Q35" s="17"/>
      <c r="R35" s="22" t="s">
        <v>80</v>
      </c>
      <c r="S35" s="22" t="s">
        <v>123</v>
      </c>
      <c r="T35" s="22">
        <v>30</v>
      </c>
      <c r="U35" s="24"/>
      <c r="W35" s="25"/>
      <c r="X35" s="11"/>
      <c r="Y35" s="12"/>
      <c r="Z35" s="53"/>
      <c r="AA35" s="53"/>
      <c r="AB35" s="53"/>
      <c r="AC35" s="53"/>
      <c r="AD35" s="53"/>
      <c r="AE35" s="53"/>
      <c r="AF35" s="54" t="s">
        <v>125</v>
      </c>
      <c r="AG35" s="54">
        <v>50</v>
      </c>
      <c r="AH35" s="53"/>
      <c r="AI35" s="53"/>
      <c r="AJ35" s="53"/>
      <c r="AK35" s="73" t="s">
        <v>123</v>
      </c>
      <c r="AL35" s="73">
        <v>30</v>
      </c>
      <c r="AM35" s="53"/>
    </row>
    <row r="36" spans="1:39" ht="15">
      <c r="A36" s="1"/>
      <c r="B36" s="4"/>
      <c r="C36" s="23">
        <v>488</v>
      </c>
      <c r="D36" s="2">
        <f>SUM(D34:D35)</f>
        <v>100</v>
      </c>
      <c r="E36" s="9"/>
      <c r="F36" s="2"/>
      <c r="G36" s="68">
        <v>326</v>
      </c>
      <c r="H36" s="2">
        <f>SUM(H34:H35)</f>
        <v>72.400000000000006</v>
      </c>
      <c r="I36" s="13"/>
      <c r="J36" s="2"/>
      <c r="K36" s="68">
        <v>510</v>
      </c>
      <c r="L36" s="2">
        <f>SUM(L34:L35)</f>
        <v>95.2</v>
      </c>
      <c r="M36" s="13"/>
      <c r="N36" s="2"/>
      <c r="O36" s="68">
        <v>345</v>
      </c>
      <c r="P36" s="2">
        <f>SUM(P34:P35)</f>
        <v>99.2</v>
      </c>
      <c r="Q36" s="18"/>
      <c r="R36" s="14"/>
      <c r="S36" s="55">
        <v>322</v>
      </c>
      <c r="T36" s="13">
        <f>SUM(T34:T35)</f>
        <v>60</v>
      </c>
      <c r="U36" s="13"/>
      <c r="V36" s="2">
        <v>427.2</v>
      </c>
      <c r="W36" s="8">
        <f>C36+G36+K36+O36+S36</f>
        <v>1991</v>
      </c>
      <c r="X36" s="11">
        <f>W36/V36</f>
        <v>4.660580524344569</v>
      </c>
      <c r="Y36" s="12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4" t="s">
        <v>126</v>
      </c>
      <c r="AL36" s="73">
        <v>42.2</v>
      </c>
      <c r="AM36" s="53"/>
    </row>
    <row r="37" spans="1:39" ht="15">
      <c r="A37" s="1"/>
      <c r="B37" s="4"/>
      <c r="C37" s="4"/>
      <c r="D37" s="10"/>
      <c r="E37" s="9"/>
      <c r="F37" s="10"/>
      <c r="G37" s="26"/>
      <c r="H37" s="10"/>
      <c r="I37" s="13"/>
      <c r="J37" s="10"/>
      <c r="K37" s="26"/>
      <c r="L37" s="10"/>
      <c r="M37" s="13"/>
      <c r="N37" s="10"/>
      <c r="O37" s="26"/>
      <c r="P37" s="10"/>
      <c r="Q37" s="6"/>
      <c r="R37" s="16"/>
      <c r="S37" s="16"/>
      <c r="T37" s="16"/>
      <c r="U37" s="13"/>
      <c r="V37" s="2"/>
      <c r="W37" s="8"/>
      <c r="X37" s="11"/>
      <c r="Y37" s="12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4" t="s">
        <v>127</v>
      </c>
      <c r="AL37" s="54">
        <v>36.200000000000003</v>
      </c>
      <c r="AM37" s="53"/>
    </row>
    <row r="38" spans="1:39" ht="15">
      <c r="A38" s="1" t="s">
        <v>24</v>
      </c>
      <c r="B38" s="4" t="s">
        <v>85</v>
      </c>
      <c r="C38" s="4">
        <v>178</v>
      </c>
      <c r="D38" s="4">
        <v>49.1</v>
      </c>
      <c r="E38" s="9"/>
      <c r="F38" s="4" t="s">
        <v>7</v>
      </c>
      <c r="G38" s="4" t="s">
        <v>125</v>
      </c>
      <c r="H38" s="4">
        <v>50</v>
      </c>
      <c r="I38" s="13"/>
      <c r="J38" s="4"/>
      <c r="K38" s="4"/>
      <c r="L38" s="4"/>
      <c r="M38" s="13"/>
      <c r="N38" s="4"/>
      <c r="O38" s="4"/>
      <c r="P38" s="4"/>
      <c r="R38" s="63"/>
      <c r="S38" s="63"/>
      <c r="T38" s="63"/>
      <c r="U38" s="24"/>
      <c r="X38" s="27"/>
      <c r="Y38" s="12"/>
      <c r="Z38" s="93"/>
      <c r="AA38" s="94">
        <v>1016</v>
      </c>
      <c r="AB38" s="95">
        <v>286.10000000000002</v>
      </c>
      <c r="AC38" s="96">
        <f>AA38/AB38</f>
        <v>3.5512058720727016</v>
      </c>
      <c r="AD38" s="96"/>
      <c r="AE38" s="97"/>
      <c r="AF38" s="94">
        <v>1878</v>
      </c>
      <c r="AG38" s="94">
        <v>435.2</v>
      </c>
      <c r="AH38" s="96">
        <f>AF38/AG38</f>
        <v>4.3152573529411766</v>
      </c>
      <c r="AI38" s="96"/>
      <c r="AJ38" s="72"/>
      <c r="AK38" s="71">
        <v>1741</v>
      </c>
      <c r="AL38" s="71">
        <v>438.2</v>
      </c>
      <c r="AM38" s="77">
        <f>AK38/AL38</f>
        <v>3.9730716567777273</v>
      </c>
    </row>
    <row r="39" spans="1:39" ht="15">
      <c r="A39" s="1"/>
      <c r="B39" s="4" t="s">
        <v>10</v>
      </c>
      <c r="C39" s="4">
        <v>117</v>
      </c>
      <c r="D39" s="4">
        <v>39.200000000000003</v>
      </c>
      <c r="E39" s="9"/>
      <c r="F39" s="4" t="s">
        <v>80</v>
      </c>
      <c r="G39" s="4" t="s">
        <v>126</v>
      </c>
      <c r="H39" s="5">
        <v>42.2</v>
      </c>
      <c r="I39" s="13"/>
      <c r="J39" s="4"/>
      <c r="K39" s="4"/>
      <c r="L39" s="4"/>
      <c r="M39" s="13"/>
      <c r="N39" s="4"/>
      <c r="O39" s="4"/>
      <c r="P39" s="4"/>
      <c r="R39" s="63"/>
      <c r="S39" s="63"/>
      <c r="T39" s="63"/>
      <c r="X39" s="27"/>
      <c r="Y39" s="12"/>
      <c r="Z39" s="83"/>
    </row>
    <row r="40" spans="1:39" ht="15">
      <c r="A40" s="1"/>
      <c r="B40" s="4"/>
      <c r="C40" s="23">
        <f>SUM(C38:C39)</f>
        <v>295</v>
      </c>
      <c r="D40" s="2">
        <f>SUM(D38:D39)</f>
        <v>88.300000000000011</v>
      </c>
      <c r="E40" s="9"/>
      <c r="F40" s="4"/>
      <c r="G40" s="23">
        <v>383</v>
      </c>
      <c r="H40" s="2">
        <f>SUM(H38:H39)</f>
        <v>92.2</v>
      </c>
      <c r="I40" s="13"/>
      <c r="J40" s="4"/>
      <c r="K40" s="4"/>
      <c r="L40" s="4"/>
      <c r="M40" s="13"/>
      <c r="N40" s="4"/>
      <c r="O40" s="4"/>
      <c r="P40" s="4"/>
      <c r="R40" s="48"/>
      <c r="S40" s="48"/>
      <c r="T40" s="48"/>
      <c r="V40" s="28">
        <f>D40+H40+L40+P40</f>
        <v>180.5</v>
      </c>
      <c r="W40" s="29">
        <f>C40+G40+K40+O40</f>
        <v>678</v>
      </c>
      <c r="X40" s="30">
        <f>W40/V40</f>
        <v>3.7562326869806095</v>
      </c>
      <c r="Y40" s="12"/>
      <c r="Z40" s="83"/>
      <c r="AA40" s="54" t="s">
        <v>4</v>
      </c>
      <c r="AB40" s="54" t="s">
        <v>2</v>
      </c>
      <c r="AC40" s="54" t="s">
        <v>124</v>
      </c>
      <c r="AD40" s="80"/>
      <c r="AE40" s="79"/>
      <c r="AF40" s="80"/>
      <c r="AG40" s="80"/>
      <c r="AH40" s="80"/>
      <c r="AI40" s="80"/>
      <c r="AJ40" s="79"/>
      <c r="AK40" s="80"/>
      <c r="AL40" s="80"/>
      <c r="AM40" s="80"/>
    </row>
    <row r="41" spans="1:39" ht="15">
      <c r="A41" s="1"/>
      <c r="B41" s="4"/>
      <c r="C41" s="4"/>
      <c r="D41" s="2"/>
      <c r="E41" s="9"/>
      <c r="F41" s="4"/>
      <c r="G41" s="4"/>
      <c r="H41" s="2"/>
      <c r="I41" s="15"/>
      <c r="J41" s="4"/>
      <c r="K41" s="4"/>
      <c r="L41" s="4"/>
      <c r="M41" s="13"/>
      <c r="N41" s="4"/>
      <c r="O41" s="4"/>
      <c r="P41" s="4"/>
      <c r="R41" s="48"/>
      <c r="S41" s="48"/>
      <c r="T41" s="48"/>
      <c r="V41" s="28"/>
      <c r="W41" s="29"/>
      <c r="X41" s="30"/>
      <c r="Y41" s="12"/>
      <c r="Z41" s="85" t="s">
        <v>15</v>
      </c>
      <c r="AA41" s="73">
        <v>164</v>
      </c>
      <c r="AB41" s="73">
        <v>42.3</v>
      </c>
      <c r="AC41" s="73"/>
      <c r="AD41" s="119"/>
      <c r="AE41" s="80"/>
      <c r="AF41" s="80"/>
      <c r="AG41" s="80"/>
      <c r="AH41" s="80"/>
      <c r="AI41" s="80"/>
      <c r="AJ41" s="80"/>
      <c r="AK41" s="80"/>
      <c r="AL41" s="80"/>
      <c r="AM41" s="79"/>
    </row>
    <row r="42" spans="1:39" ht="15">
      <c r="A42" s="1" t="s">
        <v>25</v>
      </c>
      <c r="B42" s="4" t="s">
        <v>85</v>
      </c>
      <c r="C42" s="4">
        <v>165</v>
      </c>
      <c r="D42" s="4">
        <v>43.4</v>
      </c>
      <c r="E42" s="31"/>
      <c r="F42" s="20"/>
      <c r="G42" s="16"/>
      <c r="H42" s="16"/>
      <c r="I42" s="14"/>
      <c r="J42" s="16"/>
      <c r="K42" s="16"/>
      <c r="L42" s="16"/>
      <c r="M42" s="14"/>
      <c r="N42" s="16"/>
      <c r="O42" s="16"/>
      <c r="P42" s="16"/>
      <c r="R42" s="48"/>
      <c r="S42" s="48"/>
      <c r="T42" s="48"/>
      <c r="W42" s="8"/>
      <c r="X42" s="27"/>
      <c r="Y42" s="12"/>
      <c r="Z42" s="69"/>
      <c r="AA42" s="73">
        <v>207</v>
      </c>
      <c r="AB42" s="73">
        <v>48</v>
      </c>
      <c r="AC42" s="73"/>
      <c r="AD42" s="119"/>
      <c r="AE42" s="80"/>
      <c r="AF42" s="80"/>
      <c r="AG42" s="80"/>
      <c r="AH42" s="80"/>
      <c r="AI42" s="80"/>
      <c r="AJ42" s="80"/>
      <c r="AK42" s="80"/>
      <c r="AL42" s="80"/>
      <c r="AM42" s="79"/>
    </row>
    <row r="43" spans="1:39" ht="15">
      <c r="A43" s="114" t="s">
        <v>128</v>
      </c>
      <c r="B43" s="4" t="s">
        <v>80</v>
      </c>
      <c r="C43" s="4" t="s">
        <v>127</v>
      </c>
      <c r="D43" s="4">
        <v>36.200000000000003</v>
      </c>
      <c r="E43" s="31"/>
      <c r="F43" s="16"/>
      <c r="G43" s="16"/>
      <c r="H43" s="16"/>
      <c r="I43" s="16"/>
      <c r="J43" s="16"/>
      <c r="K43" s="16"/>
      <c r="L43" s="16"/>
      <c r="M43" s="14"/>
      <c r="N43" s="16"/>
      <c r="O43" s="16"/>
      <c r="P43" s="16"/>
      <c r="R43" s="48"/>
      <c r="S43" s="48"/>
      <c r="T43" s="48"/>
      <c r="W43" s="8"/>
      <c r="X43" s="27"/>
      <c r="Y43" s="12"/>
      <c r="Z43" s="53"/>
      <c r="AA43" s="73" t="s">
        <v>91</v>
      </c>
      <c r="AB43" s="73">
        <v>50</v>
      </c>
      <c r="AC43" s="73"/>
      <c r="AD43" s="119"/>
      <c r="AE43" s="80"/>
      <c r="AF43" s="80"/>
      <c r="AG43" s="80"/>
      <c r="AH43" s="80"/>
      <c r="AI43" s="80"/>
      <c r="AJ43" s="80"/>
      <c r="AK43" s="80"/>
      <c r="AL43" s="80"/>
      <c r="AM43" s="79"/>
    </row>
    <row r="44" spans="1:39" ht="15">
      <c r="B44" s="4"/>
      <c r="C44" s="4">
        <v>331</v>
      </c>
      <c r="D44" s="10">
        <v>80</v>
      </c>
      <c r="E44" s="31"/>
      <c r="F44" s="16"/>
      <c r="G44" s="16"/>
      <c r="H44" s="10"/>
      <c r="I44" s="16"/>
      <c r="J44" s="16"/>
      <c r="K44" s="16"/>
      <c r="L44" s="10"/>
      <c r="M44" s="14"/>
      <c r="N44" s="16"/>
      <c r="O44" s="16"/>
      <c r="P44" s="10"/>
      <c r="R44" s="48"/>
      <c r="S44" s="48"/>
      <c r="T44" s="48"/>
      <c r="V44" s="28">
        <f>D44+H44+L44+P44</f>
        <v>80</v>
      </c>
      <c r="W44" s="29">
        <f>C44+G44+K44+O44</f>
        <v>331</v>
      </c>
      <c r="X44" s="30">
        <f>W44/V44</f>
        <v>4.1375000000000002</v>
      </c>
      <c r="Z44" s="53"/>
      <c r="AA44" s="73" t="s">
        <v>99</v>
      </c>
      <c r="AB44" s="73">
        <v>20</v>
      </c>
      <c r="AC44" s="87"/>
      <c r="AD44" s="120"/>
      <c r="AE44" s="79"/>
      <c r="AF44" s="79"/>
      <c r="AG44" s="79"/>
      <c r="AH44" s="79"/>
      <c r="AI44" s="79"/>
      <c r="AJ44" s="79"/>
      <c r="AK44" s="79"/>
      <c r="AL44" s="79"/>
      <c r="AM44" s="79"/>
    </row>
    <row r="45" spans="1:39">
      <c r="A45" s="1" t="s">
        <v>26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4"/>
      <c r="N45" s="16"/>
      <c r="O45" s="16"/>
      <c r="P45" s="16"/>
      <c r="R45" s="48"/>
      <c r="S45" s="48"/>
      <c r="T45" s="48"/>
      <c r="W45" s="8"/>
      <c r="X45" s="32"/>
      <c r="Z45" s="53"/>
      <c r="AA45" s="73">
        <v>203</v>
      </c>
      <c r="AB45" s="73">
        <v>48.5</v>
      </c>
      <c r="AC45" s="87"/>
      <c r="AD45" s="120"/>
      <c r="AE45" s="79"/>
      <c r="AF45" s="79"/>
      <c r="AG45" s="79"/>
      <c r="AH45" s="79"/>
      <c r="AI45" s="79"/>
      <c r="AJ45" s="79"/>
      <c r="AK45" s="79"/>
      <c r="AL45" s="79"/>
      <c r="AM45" s="79"/>
    </row>
    <row r="46" spans="1:39">
      <c r="A46" s="1"/>
      <c r="B46" s="15" t="s">
        <v>27</v>
      </c>
      <c r="C46" s="15" t="s">
        <v>28</v>
      </c>
      <c r="D46" s="15" t="s">
        <v>29</v>
      </c>
      <c r="E46" s="15" t="s">
        <v>30</v>
      </c>
      <c r="F46" s="33">
        <v>2</v>
      </c>
      <c r="G46" s="33">
        <v>1</v>
      </c>
      <c r="H46" s="15" t="s">
        <v>2</v>
      </c>
      <c r="I46" s="33"/>
      <c r="J46" s="33" t="s">
        <v>4</v>
      </c>
      <c r="K46" s="15" t="s">
        <v>5</v>
      </c>
      <c r="M46" s="14"/>
      <c r="N46" s="14"/>
      <c r="R46" s="48"/>
      <c r="S46" s="48"/>
      <c r="T46" s="48"/>
      <c r="W46" s="8"/>
      <c r="X46" s="32"/>
      <c r="Z46" s="53"/>
      <c r="AA46" s="73">
        <v>214</v>
      </c>
      <c r="AB46" s="73">
        <v>49</v>
      </c>
      <c r="AC46" s="87"/>
      <c r="AD46" s="120"/>
      <c r="AE46" s="79"/>
      <c r="AF46" s="79"/>
      <c r="AG46" s="79"/>
      <c r="AH46" s="79"/>
      <c r="AI46" s="79"/>
      <c r="AJ46" s="79"/>
      <c r="AK46" s="79"/>
      <c r="AL46" s="79"/>
      <c r="AM46" s="79"/>
    </row>
    <row r="47" spans="1:39">
      <c r="A47" s="1" t="s">
        <v>6</v>
      </c>
      <c r="B47" s="4">
        <v>2</v>
      </c>
      <c r="C47" s="4">
        <v>1</v>
      </c>
      <c r="D47" s="4">
        <v>10</v>
      </c>
      <c r="E47" s="34">
        <v>0</v>
      </c>
      <c r="F47" s="35">
        <f>B47/D47*(100)</f>
        <v>20</v>
      </c>
      <c r="G47" s="35">
        <f>C47/D47*(100)</f>
        <v>10</v>
      </c>
      <c r="H47" s="36">
        <v>436.1</v>
      </c>
      <c r="I47" s="35"/>
      <c r="J47" s="37">
        <v>1739</v>
      </c>
      <c r="K47" s="35">
        <f>J47/H47</f>
        <v>3.9876175189176792</v>
      </c>
      <c r="L47" s="16"/>
      <c r="M47" s="16"/>
      <c r="N47" s="16"/>
      <c r="O47" s="37"/>
      <c r="P47" s="35" t="s">
        <v>31</v>
      </c>
      <c r="R47" s="48"/>
      <c r="S47" s="48"/>
      <c r="V47" s="16" t="s">
        <v>32</v>
      </c>
      <c r="W47" s="16"/>
      <c r="Z47" s="53"/>
      <c r="AA47" s="73">
        <v>109</v>
      </c>
      <c r="AB47" s="73">
        <v>34</v>
      </c>
      <c r="AC47" s="87"/>
      <c r="AD47" s="120"/>
      <c r="AE47" s="79"/>
      <c r="AF47" s="79"/>
      <c r="AG47" s="79"/>
      <c r="AH47" s="79"/>
      <c r="AI47" s="79"/>
      <c r="AJ47" s="79"/>
      <c r="AK47" s="79"/>
      <c r="AL47" s="79"/>
      <c r="AM47" s="79"/>
    </row>
    <row r="48" spans="1:39">
      <c r="A48" s="1" t="s">
        <v>13</v>
      </c>
      <c r="B48" s="59">
        <v>3</v>
      </c>
      <c r="C48" s="60">
        <v>1</v>
      </c>
      <c r="D48" s="60">
        <v>10</v>
      </c>
      <c r="E48" s="58">
        <v>0</v>
      </c>
      <c r="F48" s="35">
        <f>B48/D48*(100)</f>
        <v>30</v>
      </c>
      <c r="G48" s="35">
        <f>C48/D48*(100)</f>
        <v>10</v>
      </c>
      <c r="H48" s="36">
        <v>385.2</v>
      </c>
      <c r="I48" s="38"/>
      <c r="J48" s="37">
        <v>1615</v>
      </c>
      <c r="K48" s="35">
        <f>J48/H48</f>
        <v>4.1926272066458985</v>
      </c>
      <c r="L48" s="16"/>
      <c r="M48" s="16"/>
      <c r="N48" s="16"/>
      <c r="O48" s="16" t="s">
        <v>33</v>
      </c>
      <c r="P48" s="35">
        <v>26.67</v>
      </c>
      <c r="U48" s="16" t="s">
        <v>33</v>
      </c>
      <c r="V48" s="4">
        <v>6.67</v>
      </c>
      <c r="W48" s="16"/>
      <c r="Z48" s="53"/>
      <c r="AA48" s="73">
        <v>176</v>
      </c>
      <c r="AB48" s="73">
        <v>49.2</v>
      </c>
      <c r="AC48" s="87"/>
      <c r="AD48" s="120"/>
      <c r="AE48" s="79"/>
      <c r="AF48" s="79"/>
      <c r="AG48" s="79"/>
      <c r="AH48" s="79"/>
      <c r="AI48" s="79"/>
      <c r="AJ48" s="79"/>
      <c r="AK48" s="79"/>
      <c r="AL48" s="79"/>
      <c r="AM48" s="79"/>
    </row>
    <row r="49" spans="1:39">
      <c r="A49" s="1" t="s">
        <v>14</v>
      </c>
      <c r="B49" s="4">
        <v>5</v>
      </c>
      <c r="C49" s="4">
        <v>0</v>
      </c>
      <c r="D49" s="4">
        <v>10</v>
      </c>
      <c r="E49" s="34">
        <v>1</v>
      </c>
      <c r="F49" s="35">
        <f>B49/D49*(100)</f>
        <v>50</v>
      </c>
      <c r="G49" s="35">
        <f>C49/D49*(100)</f>
        <v>0</v>
      </c>
      <c r="H49" s="36">
        <v>443.5</v>
      </c>
      <c r="I49" s="38"/>
      <c r="J49" s="37">
        <v>1911</v>
      </c>
      <c r="K49" s="35">
        <f>J49/H49</f>
        <v>4.3089064261555805</v>
      </c>
      <c r="O49" s="16" t="s">
        <v>34</v>
      </c>
      <c r="P49" s="35">
        <v>27.5</v>
      </c>
      <c r="U49" s="16" t="s">
        <v>34</v>
      </c>
      <c r="V49" s="35">
        <v>5</v>
      </c>
      <c r="Z49" s="98"/>
      <c r="AA49" s="106">
        <v>1384</v>
      </c>
      <c r="AB49" s="107">
        <v>341.4</v>
      </c>
      <c r="AC49" s="99">
        <f>AA49/AB49</f>
        <v>4.0538957234915056</v>
      </c>
      <c r="AD49" s="121"/>
      <c r="AE49" s="79"/>
      <c r="AF49" s="79"/>
      <c r="AG49" s="79"/>
      <c r="AH49" s="79"/>
      <c r="AI49" s="79"/>
      <c r="AJ49" s="79"/>
      <c r="AK49" s="79"/>
      <c r="AL49" s="79"/>
      <c r="AM49" s="79"/>
    </row>
    <row r="50" spans="1:39">
      <c r="A50" s="1" t="s">
        <v>17</v>
      </c>
      <c r="B50" s="4">
        <v>0</v>
      </c>
      <c r="C50" s="4">
        <v>2</v>
      </c>
      <c r="D50" s="4">
        <v>10</v>
      </c>
      <c r="E50" s="34">
        <v>0</v>
      </c>
      <c r="F50" s="35">
        <f t="shared" ref="F50:F57" si="0">B50/D50*(100)</f>
        <v>0</v>
      </c>
      <c r="G50" s="35">
        <f t="shared" ref="G50:G57" si="1">C50/D50*(100)</f>
        <v>20</v>
      </c>
      <c r="H50" s="36">
        <v>373.3</v>
      </c>
      <c r="I50" s="38"/>
      <c r="J50" s="37">
        <v>1356</v>
      </c>
      <c r="K50" s="35">
        <f t="shared" ref="K50:K58" si="2">J50/H50</f>
        <v>3.6324671845700509</v>
      </c>
      <c r="O50" s="16" t="s">
        <v>35</v>
      </c>
      <c r="P50" s="35">
        <v>27.777777777777779</v>
      </c>
      <c r="U50" s="16" t="s">
        <v>35</v>
      </c>
      <c r="V50" s="35">
        <v>5.5555555555555554</v>
      </c>
    </row>
    <row r="51" spans="1:39">
      <c r="A51" s="1" t="s">
        <v>19</v>
      </c>
      <c r="B51" s="4">
        <v>4</v>
      </c>
      <c r="C51" s="4">
        <v>2</v>
      </c>
      <c r="D51" s="4">
        <v>10</v>
      </c>
      <c r="E51" s="34">
        <v>2</v>
      </c>
      <c r="F51" s="35">
        <f t="shared" si="0"/>
        <v>40</v>
      </c>
      <c r="G51" s="35">
        <f t="shared" si="1"/>
        <v>20</v>
      </c>
      <c r="H51" s="36">
        <v>406.2</v>
      </c>
      <c r="I51" s="38"/>
      <c r="J51" s="37">
        <v>1575</v>
      </c>
      <c r="K51" s="35">
        <f t="shared" si="2"/>
        <v>3.877400295420975</v>
      </c>
      <c r="O51" s="16" t="s">
        <v>36</v>
      </c>
      <c r="P51" s="35">
        <v>31.666666666666664</v>
      </c>
      <c r="U51" s="16" t="s">
        <v>36</v>
      </c>
      <c r="V51" s="35">
        <v>0</v>
      </c>
    </row>
    <row r="52" spans="1:39">
      <c r="A52" s="1" t="s">
        <v>20</v>
      </c>
      <c r="B52" s="4">
        <v>0</v>
      </c>
      <c r="C52" s="4">
        <v>1</v>
      </c>
      <c r="D52" s="4">
        <v>2</v>
      </c>
      <c r="E52" s="34">
        <v>0</v>
      </c>
      <c r="F52" s="35">
        <f t="shared" si="0"/>
        <v>0</v>
      </c>
      <c r="G52" s="35">
        <f t="shared" si="1"/>
        <v>50</v>
      </c>
      <c r="H52" s="36">
        <v>44</v>
      </c>
      <c r="I52" s="38"/>
      <c r="J52" s="37">
        <v>169</v>
      </c>
      <c r="K52" s="35">
        <f t="shared" si="2"/>
        <v>3.8409090909090908</v>
      </c>
      <c r="O52" s="16" t="s">
        <v>37</v>
      </c>
      <c r="P52" s="35">
        <v>32.857142857142854</v>
      </c>
      <c r="U52" s="16" t="s">
        <v>37</v>
      </c>
      <c r="V52" s="35">
        <v>2.8571428571428572</v>
      </c>
      <c r="AA52" s="92"/>
    </row>
    <row r="53" spans="1:39">
      <c r="A53" s="1" t="s">
        <v>21</v>
      </c>
      <c r="B53" s="4">
        <v>4</v>
      </c>
      <c r="C53" s="4">
        <v>0</v>
      </c>
      <c r="D53" s="4">
        <v>10</v>
      </c>
      <c r="E53" s="34">
        <v>0</v>
      </c>
      <c r="F53" s="35">
        <f t="shared" si="0"/>
        <v>40</v>
      </c>
      <c r="G53" s="35">
        <f t="shared" si="1"/>
        <v>0</v>
      </c>
      <c r="H53" s="36">
        <v>417.4</v>
      </c>
      <c r="I53" s="38"/>
      <c r="J53" s="37">
        <v>1863</v>
      </c>
      <c r="K53" s="35">
        <f t="shared" si="2"/>
        <v>4.463344513655966</v>
      </c>
      <c r="O53" s="16" t="s">
        <v>38</v>
      </c>
      <c r="P53" s="35">
        <v>33.75</v>
      </c>
      <c r="U53" s="16" t="s">
        <v>38</v>
      </c>
      <c r="V53" s="35">
        <v>5</v>
      </c>
    </row>
    <row r="54" spans="1:39">
      <c r="A54" s="1" t="s">
        <v>22</v>
      </c>
      <c r="B54" s="4">
        <v>3</v>
      </c>
      <c r="C54" s="4">
        <v>0</v>
      </c>
      <c r="D54" s="4">
        <v>10</v>
      </c>
      <c r="E54" s="34">
        <v>1</v>
      </c>
      <c r="F54" s="35">
        <f t="shared" si="0"/>
        <v>30</v>
      </c>
      <c r="G54" s="35">
        <f t="shared" si="1"/>
        <v>0</v>
      </c>
      <c r="H54" s="36">
        <v>432.2</v>
      </c>
      <c r="I54" s="38"/>
      <c r="J54" s="37">
        <v>1701</v>
      </c>
      <c r="K54" s="35">
        <f t="shared" si="2"/>
        <v>3.9356779268857012</v>
      </c>
      <c r="O54" s="16" t="s">
        <v>39</v>
      </c>
      <c r="P54" s="35">
        <v>36.25</v>
      </c>
      <c r="U54" s="16" t="s">
        <v>39</v>
      </c>
      <c r="V54" s="35">
        <v>8.75</v>
      </c>
      <c r="AA54">
        <v>3628</v>
      </c>
      <c r="AC54">
        <v>3624</v>
      </c>
      <c r="AJ54" s="108"/>
    </row>
    <row r="55" spans="1:39">
      <c r="A55" s="1" t="s">
        <v>23</v>
      </c>
      <c r="B55" s="4">
        <v>5</v>
      </c>
      <c r="C55" s="4">
        <v>1</v>
      </c>
      <c r="D55" s="4">
        <v>10</v>
      </c>
      <c r="E55" s="34">
        <v>0</v>
      </c>
      <c r="F55" s="35">
        <f t="shared" si="0"/>
        <v>50</v>
      </c>
      <c r="G55" s="35">
        <f t="shared" si="1"/>
        <v>10</v>
      </c>
      <c r="H55" s="36">
        <v>427.2</v>
      </c>
      <c r="I55" s="38"/>
      <c r="J55" s="37">
        <v>1991</v>
      </c>
      <c r="K55" s="35">
        <f t="shared" si="2"/>
        <v>4.660580524344569</v>
      </c>
      <c r="L55" s="3"/>
      <c r="O55" s="16" t="s">
        <v>40</v>
      </c>
      <c r="P55" s="35">
        <v>30.76923076923077</v>
      </c>
      <c r="U55" s="16" t="s">
        <v>40</v>
      </c>
      <c r="V55" s="35">
        <v>11.538461538461538</v>
      </c>
    </row>
    <row r="56" spans="1:39">
      <c r="A56" s="1" t="s">
        <v>24</v>
      </c>
      <c r="B56" s="4">
        <v>0</v>
      </c>
      <c r="C56" s="4">
        <v>0</v>
      </c>
      <c r="D56" s="4">
        <v>4</v>
      </c>
      <c r="E56" s="34">
        <v>0</v>
      </c>
      <c r="F56" s="35">
        <f t="shared" si="0"/>
        <v>0</v>
      </c>
      <c r="G56" s="35">
        <f t="shared" si="1"/>
        <v>0</v>
      </c>
      <c r="H56" s="109">
        <v>180.5</v>
      </c>
      <c r="I56" s="38"/>
      <c r="J56" s="37">
        <v>678</v>
      </c>
      <c r="K56" s="35">
        <f t="shared" si="2"/>
        <v>3.7562326869806095</v>
      </c>
      <c r="O56" s="16" t="s">
        <v>41</v>
      </c>
      <c r="P56" s="35">
        <v>35</v>
      </c>
      <c r="U56" s="16" t="s">
        <v>41</v>
      </c>
      <c r="V56" s="35">
        <v>7.5</v>
      </c>
      <c r="AA56">
        <v>14929</v>
      </c>
      <c r="AC56">
        <v>14737</v>
      </c>
    </row>
    <row r="57" spans="1:39">
      <c r="A57" s="1" t="s">
        <v>25</v>
      </c>
      <c r="B57" s="4">
        <v>0</v>
      </c>
      <c r="C57" s="4">
        <v>0</v>
      </c>
      <c r="D57" s="4">
        <v>2</v>
      </c>
      <c r="E57" s="34">
        <v>0</v>
      </c>
      <c r="F57" s="35">
        <f t="shared" si="0"/>
        <v>0</v>
      </c>
      <c r="G57" s="35">
        <f t="shared" si="1"/>
        <v>0</v>
      </c>
      <c r="H57" s="36">
        <v>80</v>
      </c>
      <c r="I57" s="38"/>
      <c r="J57" s="37">
        <v>331</v>
      </c>
      <c r="K57" s="35">
        <f t="shared" si="2"/>
        <v>4.1375000000000002</v>
      </c>
      <c r="O57" s="16" t="s">
        <v>42</v>
      </c>
      <c r="P57" s="35">
        <v>26.666666666666668</v>
      </c>
      <c r="U57" s="16" t="s">
        <v>42</v>
      </c>
      <c r="V57" s="35">
        <v>4.4444444444444446</v>
      </c>
    </row>
    <row r="58" spans="1:39">
      <c r="A58" s="1" t="s">
        <v>43</v>
      </c>
      <c r="B58" s="4">
        <f>SUM(B47:B57)</f>
        <v>26</v>
      </c>
      <c r="C58" s="4">
        <f>SUM(C47:C57)</f>
        <v>8</v>
      </c>
      <c r="D58" s="4">
        <f>SUM(D47:D57)</f>
        <v>88</v>
      </c>
      <c r="E58" s="13">
        <f>SUM(E47:E57)</f>
        <v>4</v>
      </c>
      <c r="F58" s="39">
        <f>B58/D58*(100)</f>
        <v>29.545454545454547</v>
      </c>
      <c r="G58" s="39">
        <f>C58/D58*(100)</f>
        <v>9.0909090909090917</v>
      </c>
      <c r="H58" s="110">
        <v>3628</v>
      </c>
      <c r="I58" s="38"/>
      <c r="J58" s="41">
        <f>SUM(J47:J57)</f>
        <v>14929</v>
      </c>
      <c r="K58" s="39">
        <f t="shared" si="2"/>
        <v>4.1149393605292168</v>
      </c>
      <c r="O58" s="16" t="s">
        <v>44</v>
      </c>
      <c r="P58" s="35">
        <v>30.76923076923077</v>
      </c>
      <c r="U58" s="16" t="s">
        <v>44</v>
      </c>
      <c r="V58" s="35">
        <v>3.8461538461538463</v>
      </c>
    </row>
    <row r="59" spans="1:39">
      <c r="A59" s="1"/>
      <c r="B59" s="15"/>
      <c r="C59" s="15"/>
      <c r="D59" s="15"/>
      <c r="E59" s="15"/>
      <c r="F59" s="39"/>
      <c r="G59" s="39"/>
      <c r="H59" s="111"/>
      <c r="I59" s="38"/>
      <c r="J59" s="41"/>
      <c r="K59" s="39"/>
      <c r="O59" s="16" t="s">
        <v>45</v>
      </c>
      <c r="P59" s="35">
        <v>16.666666666666664</v>
      </c>
      <c r="U59" s="16" t="s">
        <v>45</v>
      </c>
      <c r="V59" s="35">
        <v>12.121212121212121</v>
      </c>
    </row>
    <row r="60" spans="1:39">
      <c r="A60" s="1"/>
      <c r="B60" s="15" t="s">
        <v>27</v>
      </c>
      <c r="C60" s="15" t="s">
        <v>28</v>
      </c>
      <c r="D60" s="15" t="s">
        <v>29</v>
      </c>
      <c r="E60" s="15"/>
      <c r="F60" s="33">
        <v>2</v>
      </c>
      <c r="G60" s="33">
        <v>1</v>
      </c>
      <c r="H60" s="112"/>
      <c r="I60" s="38"/>
      <c r="K60" s="7" t="s">
        <v>5</v>
      </c>
      <c r="N60" s="37"/>
      <c r="O60" s="16" t="s">
        <v>46</v>
      </c>
      <c r="P60" s="35">
        <v>33.333333333333329</v>
      </c>
      <c r="U60" s="16" t="s">
        <v>46</v>
      </c>
      <c r="V60" s="35">
        <v>8.9743589743589745</v>
      </c>
    </row>
    <row r="61" spans="1:39">
      <c r="A61" s="38" t="s">
        <v>74</v>
      </c>
      <c r="B61" s="15">
        <v>26</v>
      </c>
      <c r="C61" s="15">
        <v>8</v>
      </c>
      <c r="D61" s="15">
        <v>86</v>
      </c>
      <c r="E61" s="13">
        <v>4</v>
      </c>
      <c r="F61" s="39">
        <f>B61/D61*(100)</f>
        <v>30.232558139534881</v>
      </c>
      <c r="G61" s="39">
        <f>C61/D61*(100)</f>
        <v>9.3023255813953494</v>
      </c>
      <c r="H61" s="110">
        <v>3628</v>
      </c>
      <c r="I61" s="38"/>
      <c r="J61" s="41">
        <v>14929</v>
      </c>
      <c r="K61" s="39">
        <f>J61/H61</f>
        <v>4.1149393605292168</v>
      </c>
      <c r="N61" s="37"/>
      <c r="O61" s="16" t="s">
        <v>48</v>
      </c>
      <c r="P61" s="35">
        <v>23.4375</v>
      </c>
      <c r="U61" s="16" t="s">
        <v>48</v>
      </c>
      <c r="V61" s="35">
        <v>6.25</v>
      </c>
    </row>
    <row r="62" spans="1:39">
      <c r="A62" s="38" t="s">
        <v>47</v>
      </c>
      <c r="B62" s="15">
        <v>16</v>
      </c>
      <c r="C62" s="15">
        <v>2</v>
      </c>
      <c r="D62" s="15">
        <v>70</v>
      </c>
      <c r="E62" s="13">
        <f>SUM(E47:E60)</f>
        <v>8</v>
      </c>
      <c r="F62" s="39">
        <f>B62/D62*(100)</f>
        <v>22.857142857142858</v>
      </c>
      <c r="G62" s="39">
        <f>C62/D62*(100)</f>
        <v>2.8571428571428572</v>
      </c>
      <c r="H62" s="40">
        <v>3121.2</v>
      </c>
      <c r="I62" s="38"/>
      <c r="J62" s="42">
        <v>11283</v>
      </c>
      <c r="K62" s="39">
        <f t="shared" ref="K62" si="3">J62/H62</f>
        <v>3.6149557862360631</v>
      </c>
      <c r="N62" s="37"/>
      <c r="O62" s="16" t="s">
        <v>58</v>
      </c>
      <c r="P62" s="35">
        <v>38.095238095238095</v>
      </c>
      <c r="U62" s="16" t="s">
        <v>58</v>
      </c>
      <c r="V62" s="35">
        <v>7.9365079365079358</v>
      </c>
    </row>
    <row r="63" spans="1:39">
      <c r="A63" s="38" t="s">
        <v>49</v>
      </c>
      <c r="B63" s="38" t="s">
        <v>50</v>
      </c>
      <c r="C63" s="38" t="s">
        <v>51</v>
      </c>
      <c r="D63" s="38" t="s">
        <v>52</v>
      </c>
      <c r="E63" s="38"/>
      <c r="F63" s="38" t="s">
        <v>53</v>
      </c>
      <c r="G63" s="38" t="s">
        <v>54</v>
      </c>
      <c r="H63" s="38" t="s">
        <v>55</v>
      </c>
      <c r="I63" s="38"/>
      <c r="J63" s="38" t="s">
        <v>56</v>
      </c>
      <c r="K63" s="38" t="s">
        <v>57</v>
      </c>
      <c r="O63" s="16" t="s">
        <v>65</v>
      </c>
      <c r="P63" s="35">
        <v>23.214285714285715</v>
      </c>
      <c r="U63" s="16" t="s">
        <v>65</v>
      </c>
      <c r="V63" s="35">
        <v>8.9285714285714288</v>
      </c>
    </row>
    <row r="64" spans="1:39">
      <c r="A64" s="38" t="s">
        <v>59</v>
      </c>
      <c r="B64" s="38" t="s">
        <v>60</v>
      </c>
      <c r="C64" s="38" t="s">
        <v>61</v>
      </c>
      <c r="D64" s="38" t="s">
        <v>62</v>
      </c>
      <c r="F64" s="38" t="s">
        <v>63</v>
      </c>
      <c r="G64" s="38" t="s">
        <v>64</v>
      </c>
      <c r="H64" s="15">
        <v>2986</v>
      </c>
      <c r="I64" s="38"/>
      <c r="J64" s="15">
        <v>12244</v>
      </c>
      <c r="K64" s="39">
        <v>4.0999999999999996</v>
      </c>
      <c r="O64" s="16" t="s">
        <v>69</v>
      </c>
      <c r="P64" s="35">
        <v>32.5</v>
      </c>
      <c r="U64" s="16" t="s">
        <v>69</v>
      </c>
      <c r="V64" s="35">
        <v>7.5</v>
      </c>
    </row>
    <row r="65" spans="1:24">
      <c r="A65" s="38" t="s">
        <v>66</v>
      </c>
      <c r="B65" s="38" t="s">
        <v>50</v>
      </c>
      <c r="C65" s="38" t="s">
        <v>67</v>
      </c>
      <c r="D65" s="38" t="s">
        <v>68</v>
      </c>
      <c r="E65" s="43"/>
      <c r="F65" s="39">
        <f>B65/D65*(100)</f>
        <v>37.313432835820898</v>
      </c>
      <c r="G65" s="39">
        <f>C65/D65*(100)</f>
        <v>8.9552238805970141</v>
      </c>
      <c r="I65" s="38"/>
      <c r="K65" s="44"/>
      <c r="O65" s="16" t="s">
        <v>71</v>
      </c>
      <c r="P65" s="35">
        <v>39.0625</v>
      </c>
      <c r="U65" s="16" t="s">
        <v>71</v>
      </c>
      <c r="V65" s="35">
        <v>6.25</v>
      </c>
    </row>
    <row r="66" spans="1:24">
      <c r="A66" s="38" t="s">
        <v>70</v>
      </c>
      <c r="B66" s="15">
        <v>19</v>
      </c>
      <c r="C66" s="15">
        <v>3</v>
      </c>
      <c r="D66" s="15">
        <v>71</v>
      </c>
      <c r="E66" s="39"/>
      <c r="F66" s="39">
        <v>26.76</v>
      </c>
      <c r="G66" s="15">
        <v>4.2300000000000004</v>
      </c>
      <c r="I66" s="38"/>
      <c r="K66" s="44"/>
      <c r="O66" s="16" t="s">
        <v>73</v>
      </c>
      <c r="P66" s="35">
        <v>23.684210526315788</v>
      </c>
      <c r="U66" s="16" t="s">
        <v>73</v>
      </c>
      <c r="V66" s="35">
        <v>1.3157894736842104</v>
      </c>
    </row>
    <row r="67" spans="1:24">
      <c r="A67" s="38" t="s">
        <v>72</v>
      </c>
      <c r="B67" s="15">
        <v>21</v>
      </c>
      <c r="C67" s="15">
        <v>6</v>
      </c>
      <c r="D67" s="15">
        <v>64</v>
      </c>
      <c r="E67" s="39"/>
      <c r="F67" s="39">
        <v>32.81</v>
      </c>
      <c r="G67" s="15">
        <v>9.3800000000000008</v>
      </c>
      <c r="I67" s="38"/>
      <c r="K67" s="44"/>
      <c r="O67" s="16" t="s">
        <v>72</v>
      </c>
      <c r="P67" s="35">
        <v>32.81</v>
      </c>
      <c r="U67" s="16" t="s">
        <v>72</v>
      </c>
      <c r="V67" s="35">
        <v>9.3800000000000008</v>
      </c>
    </row>
    <row r="68" spans="1:24">
      <c r="A68" s="38" t="s">
        <v>73</v>
      </c>
      <c r="B68" s="15">
        <v>18</v>
      </c>
      <c r="C68" s="15">
        <v>1</v>
      </c>
      <c r="D68" s="15">
        <v>76</v>
      </c>
      <c r="E68" s="15"/>
      <c r="F68" s="39">
        <v>23.684210526315788</v>
      </c>
      <c r="G68" s="39">
        <v>1.3157894736842104</v>
      </c>
      <c r="I68" s="38"/>
      <c r="K68" s="44"/>
      <c r="O68" s="16" t="s">
        <v>70</v>
      </c>
      <c r="P68" s="35">
        <v>26.76</v>
      </c>
      <c r="U68" s="16" t="s">
        <v>70</v>
      </c>
      <c r="V68" s="35">
        <v>4.2300000000000004</v>
      </c>
    </row>
    <row r="69" spans="1:24">
      <c r="A69" s="15" t="s">
        <v>71</v>
      </c>
      <c r="B69" s="15">
        <v>25</v>
      </c>
      <c r="C69" s="15">
        <v>4</v>
      </c>
      <c r="D69" s="15">
        <v>64</v>
      </c>
      <c r="E69" s="15"/>
      <c r="F69" s="39">
        <v>39.0625</v>
      </c>
      <c r="G69" s="39">
        <v>6.25</v>
      </c>
      <c r="I69" s="38"/>
      <c r="K69" s="44"/>
      <c r="O69" s="16" t="s">
        <v>66</v>
      </c>
      <c r="P69" s="35">
        <v>37.313432835820898</v>
      </c>
      <c r="U69" s="16" t="s">
        <v>66</v>
      </c>
      <c r="V69" s="35">
        <v>8.9552238805970141</v>
      </c>
    </row>
    <row r="70" spans="1:24">
      <c r="A70" s="15" t="s">
        <v>69</v>
      </c>
      <c r="B70" s="15">
        <v>13</v>
      </c>
      <c r="C70" s="15">
        <v>3</v>
      </c>
      <c r="D70" s="15">
        <v>40</v>
      </c>
      <c r="E70" s="15"/>
      <c r="F70" s="39">
        <v>32.5</v>
      </c>
      <c r="G70" s="39">
        <v>7.5</v>
      </c>
      <c r="K70" s="44"/>
      <c r="O70" s="16" t="s">
        <v>59</v>
      </c>
      <c r="P70" s="35">
        <v>38.24</v>
      </c>
      <c r="U70" s="16" t="s">
        <v>59</v>
      </c>
      <c r="V70" s="35">
        <v>5.88</v>
      </c>
    </row>
    <row r="71" spans="1:24">
      <c r="A71" s="15" t="s">
        <v>65</v>
      </c>
      <c r="B71" s="15">
        <v>13</v>
      </c>
      <c r="C71" s="15">
        <v>5</v>
      </c>
      <c r="D71" s="15">
        <v>56</v>
      </c>
      <c r="E71" s="15"/>
      <c r="F71" s="39">
        <v>23.214285714285715</v>
      </c>
      <c r="G71" s="39">
        <v>8.9285714285714288</v>
      </c>
      <c r="O71" s="45" t="s">
        <v>49</v>
      </c>
      <c r="P71" s="35">
        <v>35.71</v>
      </c>
      <c r="U71" s="45" t="s">
        <v>49</v>
      </c>
      <c r="V71" s="35">
        <v>7.14</v>
      </c>
    </row>
    <row r="72" spans="1:24">
      <c r="A72" s="15" t="s">
        <v>58</v>
      </c>
      <c r="B72" s="15">
        <v>24</v>
      </c>
      <c r="C72" s="15">
        <v>5</v>
      </c>
      <c r="D72" s="15">
        <v>63</v>
      </c>
      <c r="E72" s="15"/>
      <c r="F72" s="39">
        <v>38.095238095238095</v>
      </c>
      <c r="G72" s="39">
        <v>7.9365079365079358</v>
      </c>
      <c r="O72" s="46" t="s">
        <v>47</v>
      </c>
      <c r="P72" s="47">
        <v>22.86</v>
      </c>
      <c r="Q72" s="48"/>
      <c r="R72" s="48"/>
      <c r="S72" s="48"/>
      <c r="T72" s="48"/>
      <c r="U72" s="46" t="s">
        <v>47</v>
      </c>
      <c r="V72" s="47">
        <v>2.86</v>
      </c>
    </row>
    <row r="73" spans="1:24">
      <c r="A73" s="15" t="s">
        <v>48</v>
      </c>
      <c r="B73" s="15">
        <v>15</v>
      </c>
      <c r="C73" s="15">
        <v>4</v>
      </c>
      <c r="D73" s="15">
        <v>64</v>
      </c>
      <c r="E73" s="15"/>
      <c r="F73" s="39">
        <v>23.4375</v>
      </c>
      <c r="G73" s="39">
        <v>6.25</v>
      </c>
      <c r="O73" s="46" t="s">
        <v>74</v>
      </c>
      <c r="P73" s="115" t="s">
        <v>129</v>
      </c>
      <c r="Q73" s="48"/>
      <c r="R73" s="48"/>
      <c r="S73" s="48"/>
      <c r="T73" s="48"/>
      <c r="U73" s="116" t="s">
        <v>74</v>
      </c>
      <c r="V73" s="117">
        <v>9.3000000000000007</v>
      </c>
      <c r="W73" s="48"/>
      <c r="X73" s="48"/>
    </row>
    <row r="74" spans="1:24">
      <c r="A74" s="15" t="s">
        <v>46</v>
      </c>
      <c r="B74" s="15">
        <v>26</v>
      </c>
      <c r="C74" s="15">
        <v>7</v>
      </c>
      <c r="D74" s="15">
        <v>78</v>
      </c>
      <c r="E74" s="15"/>
      <c r="F74" s="39">
        <v>33.333333333333329</v>
      </c>
      <c r="G74" s="39">
        <v>8.9743589743589745</v>
      </c>
      <c r="O74" s="46"/>
      <c r="P74" s="115"/>
      <c r="Q74" s="47"/>
      <c r="R74" s="47"/>
      <c r="S74" s="47"/>
      <c r="T74" s="47"/>
      <c r="U74" s="116"/>
      <c r="V74" s="117"/>
      <c r="W74" s="48"/>
      <c r="X74" s="48"/>
    </row>
    <row r="75" spans="1:24">
      <c r="A75" s="15" t="s">
        <v>45</v>
      </c>
      <c r="B75" s="15">
        <v>11</v>
      </c>
      <c r="C75" s="15">
        <v>8</v>
      </c>
      <c r="D75" s="15">
        <v>66</v>
      </c>
      <c r="E75" s="15"/>
      <c r="F75" s="39">
        <v>16.666666666666664</v>
      </c>
      <c r="G75" s="39">
        <v>12.121212121212121</v>
      </c>
      <c r="O75" s="46"/>
      <c r="P75" s="115"/>
      <c r="Q75" s="47"/>
      <c r="R75" s="47"/>
      <c r="S75" s="47"/>
      <c r="T75" s="47"/>
      <c r="U75" s="116"/>
      <c r="V75" s="117"/>
      <c r="W75" s="48"/>
      <c r="X75" s="48"/>
    </row>
    <row r="76" spans="1:24">
      <c r="A76" s="15" t="s">
        <v>44</v>
      </c>
      <c r="B76" s="15">
        <v>24</v>
      </c>
      <c r="C76" s="15">
        <v>3</v>
      </c>
      <c r="D76" s="15">
        <v>78</v>
      </c>
      <c r="E76" s="15"/>
      <c r="F76" s="39">
        <v>30.76923076923077</v>
      </c>
      <c r="G76" s="39">
        <v>3.8461538461538463</v>
      </c>
      <c r="O76" s="46"/>
      <c r="P76" s="115"/>
      <c r="Q76" s="47"/>
      <c r="R76" s="47"/>
      <c r="S76" s="47"/>
      <c r="T76" s="47"/>
      <c r="U76" s="116"/>
      <c r="V76" s="117"/>
      <c r="W76" s="48"/>
      <c r="X76" s="48"/>
    </row>
    <row r="77" spans="1:24">
      <c r="A77" s="15" t="s">
        <v>42</v>
      </c>
      <c r="B77" s="15">
        <v>24</v>
      </c>
      <c r="C77" s="15">
        <v>4</v>
      </c>
      <c r="D77" s="15">
        <v>90</v>
      </c>
      <c r="E77" s="15"/>
      <c r="F77" s="39">
        <v>26.666666666666668</v>
      </c>
      <c r="G77" s="39">
        <v>4.4444444444444446</v>
      </c>
      <c r="O77" s="46"/>
      <c r="P77" s="115"/>
      <c r="Q77" s="47"/>
      <c r="R77" s="47"/>
      <c r="S77" s="47"/>
      <c r="T77" s="47"/>
      <c r="U77" s="115"/>
      <c r="V77" s="117"/>
      <c r="W77" s="48"/>
      <c r="X77" s="48"/>
    </row>
    <row r="78" spans="1:24">
      <c r="A78" s="15" t="s">
        <v>41</v>
      </c>
      <c r="B78" s="15">
        <v>28</v>
      </c>
      <c r="C78" s="15">
        <v>6</v>
      </c>
      <c r="D78" s="15">
        <v>80</v>
      </c>
      <c r="E78" s="15"/>
      <c r="F78" s="39">
        <v>35</v>
      </c>
      <c r="G78" s="39">
        <v>7.5</v>
      </c>
      <c r="O78" s="46"/>
      <c r="P78" s="47"/>
      <c r="Q78" s="47"/>
      <c r="R78" s="47"/>
      <c r="S78" s="47"/>
      <c r="T78" s="47"/>
      <c r="U78" s="115"/>
      <c r="V78" s="118"/>
      <c r="W78" s="48"/>
      <c r="X78" s="48"/>
    </row>
    <row r="79" spans="1:24">
      <c r="A79" s="15" t="s">
        <v>40</v>
      </c>
      <c r="B79" s="15">
        <v>24</v>
      </c>
      <c r="C79" s="15">
        <v>9</v>
      </c>
      <c r="D79" s="15">
        <v>78</v>
      </c>
      <c r="E79" s="15"/>
      <c r="F79" s="39">
        <v>30.76923076923077</v>
      </c>
      <c r="G79" s="39">
        <v>11.538461538461538</v>
      </c>
      <c r="O79" s="49"/>
      <c r="P79" s="7"/>
      <c r="Q79" s="7"/>
      <c r="R79" s="7"/>
      <c r="S79" s="7"/>
      <c r="T79" s="7"/>
      <c r="U79" s="7"/>
    </row>
    <row r="80" spans="1:24">
      <c r="A80" s="15" t="s">
        <v>39</v>
      </c>
      <c r="B80" s="15">
        <v>29</v>
      </c>
      <c r="C80" s="15">
        <v>7</v>
      </c>
      <c r="D80" s="15">
        <v>80</v>
      </c>
      <c r="E80" s="15"/>
      <c r="F80" s="39">
        <f t="shared" ref="F80:F86" si="4">B80/D80*(100)</f>
        <v>36.25</v>
      </c>
      <c r="G80" s="39">
        <f t="shared" ref="G80:G86" si="5">C80/D80*(100)</f>
        <v>8.75</v>
      </c>
      <c r="O80" s="49"/>
      <c r="P80" s="7"/>
      <c r="Q80" s="7"/>
      <c r="R80" s="7"/>
      <c r="S80" s="7"/>
      <c r="T80" s="7"/>
      <c r="U80" s="7"/>
    </row>
    <row r="81" spans="1:21">
      <c r="A81" s="15" t="s">
        <v>38</v>
      </c>
      <c r="B81" s="15">
        <v>27</v>
      </c>
      <c r="C81" s="15">
        <v>4</v>
      </c>
      <c r="D81" s="15">
        <v>80</v>
      </c>
      <c r="E81" s="15"/>
      <c r="F81" s="39">
        <f t="shared" si="4"/>
        <v>33.75</v>
      </c>
      <c r="G81" s="39">
        <f t="shared" si="5"/>
        <v>5</v>
      </c>
      <c r="O81" s="49"/>
      <c r="P81" s="7"/>
      <c r="Q81" s="7"/>
      <c r="R81" s="7"/>
      <c r="S81" s="7"/>
      <c r="T81" s="7"/>
      <c r="U81" s="7"/>
    </row>
    <row r="82" spans="1:21">
      <c r="A82" s="15" t="s">
        <v>37</v>
      </c>
      <c r="B82" s="15">
        <v>23</v>
      </c>
      <c r="C82" s="15">
        <v>2</v>
      </c>
      <c r="D82" s="15">
        <v>70</v>
      </c>
      <c r="E82" s="15"/>
      <c r="F82" s="39">
        <f t="shared" si="4"/>
        <v>32.857142857142854</v>
      </c>
      <c r="G82" s="39">
        <f t="shared" si="5"/>
        <v>2.8571428571428572</v>
      </c>
      <c r="O82" s="49"/>
      <c r="P82" s="7"/>
      <c r="Q82" s="7"/>
      <c r="R82" s="7"/>
      <c r="S82" s="7"/>
      <c r="T82" s="7"/>
      <c r="U82" s="7"/>
    </row>
    <row r="83" spans="1:21">
      <c r="A83" s="15" t="s">
        <v>36</v>
      </c>
      <c r="B83" s="15">
        <v>19</v>
      </c>
      <c r="C83" s="15">
        <v>0</v>
      </c>
      <c r="D83" s="15">
        <v>60</v>
      </c>
      <c r="E83" s="15"/>
      <c r="F83" s="39">
        <f t="shared" si="4"/>
        <v>31.666666666666664</v>
      </c>
      <c r="G83" s="39">
        <f t="shared" si="5"/>
        <v>0</v>
      </c>
      <c r="O83" s="49"/>
    </row>
    <row r="84" spans="1:21">
      <c r="A84" s="15" t="s">
        <v>35</v>
      </c>
      <c r="B84" s="15">
        <v>25</v>
      </c>
      <c r="C84" s="15">
        <v>5</v>
      </c>
      <c r="D84" s="15">
        <v>90</v>
      </c>
      <c r="E84" s="15"/>
      <c r="F84" s="39">
        <f t="shared" si="4"/>
        <v>27.777777777777779</v>
      </c>
      <c r="G84" s="39">
        <f t="shared" si="5"/>
        <v>5.5555555555555554</v>
      </c>
      <c r="O84" s="49"/>
    </row>
    <row r="85" spans="1:21">
      <c r="A85" s="15" t="s">
        <v>34</v>
      </c>
      <c r="B85" s="15">
        <v>22</v>
      </c>
      <c r="C85" s="15">
        <v>4</v>
      </c>
      <c r="D85" s="15">
        <v>80</v>
      </c>
      <c r="E85" s="15"/>
      <c r="F85" s="39">
        <f t="shared" si="4"/>
        <v>27.500000000000004</v>
      </c>
      <c r="G85" s="39">
        <f t="shared" si="5"/>
        <v>5</v>
      </c>
      <c r="O85" s="49"/>
    </row>
    <row r="86" spans="1:21">
      <c r="A86" s="15" t="s">
        <v>33</v>
      </c>
      <c r="B86" s="15">
        <v>16</v>
      </c>
      <c r="C86" s="15">
        <v>4</v>
      </c>
      <c r="D86" s="15">
        <v>60</v>
      </c>
      <c r="E86" s="15"/>
      <c r="F86" s="39">
        <f t="shared" si="4"/>
        <v>26.666666666666668</v>
      </c>
      <c r="G86" s="39">
        <f t="shared" si="5"/>
        <v>6.666666666666667</v>
      </c>
      <c r="O86" s="49"/>
    </row>
    <row r="87" spans="1:21">
      <c r="A87" s="15"/>
      <c r="B87" s="15"/>
      <c r="C87" s="15"/>
      <c r="D87" s="15"/>
      <c r="E87" s="15"/>
      <c r="F87" s="39"/>
      <c r="G87" s="39"/>
      <c r="O87" s="4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4"/>
  <sheetViews>
    <sheetView tabSelected="1" zoomScale="110" zoomScaleNormal="110" workbookViewId="0">
      <selection activeCell="AA10" sqref="AA10"/>
    </sheetView>
  </sheetViews>
  <sheetFormatPr defaultRowHeight="12.75"/>
  <cols>
    <col min="1" max="2" width="5.33203125" customWidth="1"/>
    <col min="3" max="3" width="6.33203125" customWidth="1"/>
    <col min="4" max="4" width="5.5" customWidth="1"/>
    <col min="5" max="5" width="7.83203125" customWidth="1"/>
    <col min="6" max="6" width="7.5" customWidth="1"/>
    <col min="7" max="7" width="4.6640625" customWidth="1"/>
    <col min="8" max="8" width="5.33203125" customWidth="1"/>
    <col min="9" max="9" width="6.5" customWidth="1"/>
    <col min="10" max="10" width="5.1640625" customWidth="1"/>
    <col min="11" max="11" width="7.5" customWidth="1"/>
    <col min="13" max="13" width="6.83203125" customWidth="1"/>
    <col min="14" max="14" width="6.1640625" customWidth="1"/>
    <col min="15" max="15" width="7.5" customWidth="1"/>
    <col min="16" max="16" width="6.5" customWidth="1"/>
    <col min="17" max="17" width="6.83203125" customWidth="1"/>
  </cols>
  <sheetData>
    <row r="1" spans="1:25">
      <c r="A1" s="53"/>
      <c r="B1" s="70" t="s">
        <v>4</v>
      </c>
      <c r="C1" s="70" t="s">
        <v>2</v>
      </c>
      <c r="D1" s="70" t="s">
        <v>124</v>
      </c>
      <c r="E1" s="70" t="s">
        <v>131</v>
      </c>
      <c r="F1" s="70" t="s">
        <v>132</v>
      </c>
      <c r="G1" s="69"/>
      <c r="H1" s="70" t="s">
        <v>4</v>
      </c>
      <c r="I1" s="70" t="s">
        <v>2</v>
      </c>
      <c r="J1" s="70" t="s">
        <v>124</v>
      </c>
      <c r="K1" s="70" t="s">
        <v>131</v>
      </c>
      <c r="L1" s="70" t="s">
        <v>132</v>
      </c>
      <c r="M1" s="69"/>
      <c r="N1" s="70" t="s">
        <v>4</v>
      </c>
      <c r="O1" s="70" t="s">
        <v>2</v>
      </c>
      <c r="P1" s="70" t="s">
        <v>124</v>
      </c>
      <c r="Q1" s="70" t="s">
        <v>131</v>
      </c>
      <c r="R1" s="70" t="s">
        <v>132</v>
      </c>
      <c r="T1" s="129"/>
      <c r="U1" s="130" t="s">
        <v>4</v>
      </c>
      <c r="V1" s="130" t="s">
        <v>2</v>
      </c>
      <c r="W1" s="138" t="s">
        <v>124</v>
      </c>
      <c r="X1" s="130" t="s">
        <v>131</v>
      </c>
      <c r="Y1" s="130" t="s">
        <v>132</v>
      </c>
    </row>
    <row r="2" spans="1:25">
      <c r="A2" s="149" t="s">
        <v>10</v>
      </c>
      <c r="B2" s="52">
        <v>202</v>
      </c>
      <c r="C2" s="52">
        <v>50</v>
      </c>
      <c r="D2" s="52"/>
      <c r="E2" s="52">
        <v>8</v>
      </c>
      <c r="F2" s="123">
        <f>B2/E2</f>
        <v>25.25</v>
      </c>
      <c r="G2" s="155" t="s">
        <v>12</v>
      </c>
      <c r="H2" s="52">
        <v>122</v>
      </c>
      <c r="I2" s="52">
        <v>43</v>
      </c>
      <c r="J2" s="52"/>
      <c r="K2" s="52">
        <v>10</v>
      </c>
      <c r="L2" s="123">
        <f t="shared" ref="L2:L11" si="0">H2/K2</f>
        <v>12.2</v>
      </c>
      <c r="M2" s="149" t="s">
        <v>16</v>
      </c>
      <c r="N2" s="52">
        <v>140</v>
      </c>
      <c r="O2" s="90"/>
      <c r="P2" s="87"/>
      <c r="Q2" s="73">
        <v>9</v>
      </c>
      <c r="R2" s="123">
        <f t="shared" ref="R2:R11" si="1">N2/Q2</f>
        <v>15.555555555555555</v>
      </c>
      <c r="T2" s="131" t="s">
        <v>80</v>
      </c>
      <c r="U2" s="135"/>
      <c r="V2" s="135"/>
      <c r="W2" s="139"/>
      <c r="X2" s="137"/>
      <c r="Y2" s="136"/>
    </row>
    <row r="3" spans="1:25">
      <c r="A3" s="69"/>
      <c r="B3" s="73"/>
      <c r="C3" s="73"/>
      <c r="D3" s="73"/>
      <c r="E3" s="73"/>
      <c r="F3" s="123" t="e">
        <f t="shared" ref="F3:F11" si="2">B3/E3</f>
        <v>#DIV/0!</v>
      </c>
      <c r="G3" s="70"/>
      <c r="H3" s="73"/>
      <c r="I3" s="73"/>
      <c r="J3" s="73"/>
      <c r="K3" s="73"/>
      <c r="L3" s="123" t="e">
        <f t="shared" si="0"/>
        <v>#DIV/0!</v>
      </c>
      <c r="M3" s="70"/>
      <c r="N3" s="73"/>
      <c r="O3" s="89"/>
      <c r="P3" s="87"/>
      <c r="Q3" s="73"/>
      <c r="R3" s="123" t="e">
        <f t="shared" si="1"/>
        <v>#DIV/0!</v>
      </c>
      <c r="T3" s="131" t="s">
        <v>7</v>
      </c>
      <c r="U3" s="126"/>
      <c r="V3" s="126"/>
      <c r="W3" s="140"/>
      <c r="X3" s="133"/>
      <c r="Y3" s="134"/>
    </row>
    <row r="4" spans="1:25">
      <c r="A4" s="69"/>
      <c r="B4" s="73"/>
      <c r="C4" s="73"/>
      <c r="D4" s="73"/>
      <c r="E4" s="73"/>
      <c r="F4" s="123" t="e">
        <f t="shared" si="2"/>
        <v>#DIV/0!</v>
      </c>
      <c r="G4" s="70"/>
      <c r="H4" s="73"/>
      <c r="I4" s="73"/>
      <c r="J4" s="73"/>
      <c r="K4" s="73"/>
      <c r="L4" s="123" t="e">
        <f t="shared" si="0"/>
        <v>#DIV/0!</v>
      </c>
      <c r="M4" s="70"/>
      <c r="N4" s="73"/>
      <c r="O4" s="89"/>
      <c r="P4" s="87"/>
      <c r="Q4" s="73"/>
      <c r="R4" s="123" t="e">
        <f t="shared" si="1"/>
        <v>#DIV/0!</v>
      </c>
      <c r="T4" s="131" t="s">
        <v>8</v>
      </c>
      <c r="U4" s="135"/>
      <c r="V4" s="135"/>
      <c r="W4" s="139"/>
      <c r="X4" s="137"/>
      <c r="Y4" s="136"/>
    </row>
    <row r="5" spans="1:25">
      <c r="A5" s="69"/>
      <c r="B5" s="73"/>
      <c r="C5" s="73"/>
      <c r="D5" s="73"/>
      <c r="E5" s="73"/>
      <c r="F5" s="123" t="e">
        <f t="shared" si="2"/>
        <v>#DIV/0!</v>
      </c>
      <c r="G5" s="70"/>
      <c r="H5" s="73"/>
      <c r="I5" s="73"/>
      <c r="J5" s="73"/>
      <c r="K5" s="73"/>
      <c r="L5" s="123" t="e">
        <f t="shared" si="0"/>
        <v>#DIV/0!</v>
      </c>
      <c r="M5" s="70"/>
      <c r="N5" s="73"/>
      <c r="O5" s="89"/>
      <c r="P5" s="87"/>
      <c r="Q5" s="73"/>
      <c r="R5" s="123" t="e">
        <f t="shared" si="1"/>
        <v>#DIV/0!</v>
      </c>
      <c r="T5" s="131" t="s">
        <v>10</v>
      </c>
      <c r="U5" s="126"/>
      <c r="V5" s="127"/>
      <c r="W5" s="140"/>
      <c r="X5" s="133"/>
      <c r="Y5" s="134"/>
    </row>
    <row r="6" spans="1:25">
      <c r="A6" s="69"/>
      <c r="B6" s="73"/>
      <c r="C6" s="73"/>
      <c r="D6" s="73"/>
      <c r="E6" s="73"/>
      <c r="F6" s="123" t="e">
        <f t="shared" si="2"/>
        <v>#DIV/0!</v>
      </c>
      <c r="G6" s="70"/>
      <c r="H6" s="73"/>
      <c r="I6" s="73"/>
      <c r="J6" s="73"/>
      <c r="K6" s="73"/>
      <c r="L6" s="123" t="e">
        <f t="shared" si="0"/>
        <v>#DIV/0!</v>
      </c>
      <c r="M6" s="70"/>
      <c r="N6" s="73"/>
      <c r="O6" s="89"/>
      <c r="P6" s="87"/>
      <c r="Q6" s="73"/>
      <c r="R6" s="123" t="e">
        <f t="shared" si="1"/>
        <v>#DIV/0!</v>
      </c>
      <c r="T6" s="131" t="s">
        <v>85</v>
      </c>
      <c r="U6" s="135"/>
      <c r="V6" s="135"/>
      <c r="W6" s="139"/>
      <c r="X6" s="137"/>
      <c r="Y6" s="136"/>
    </row>
    <row r="7" spans="1:25">
      <c r="A7" s="69"/>
      <c r="B7" s="73"/>
      <c r="C7" s="73"/>
      <c r="D7" s="73"/>
      <c r="E7" s="73"/>
      <c r="F7" s="123" t="e">
        <f t="shared" si="2"/>
        <v>#DIV/0!</v>
      </c>
      <c r="G7" s="70"/>
      <c r="H7" s="73"/>
      <c r="I7" s="73"/>
      <c r="J7" s="73"/>
      <c r="K7" s="73"/>
      <c r="L7" s="123" t="e">
        <f t="shared" si="0"/>
        <v>#DIV/0!</v>
      </c>
      <c r="M7" s="70"/>
      <c r="N7" s="73"/>
      <c r="O7" s="89"/>
      <c r="P7" s="87"/>
      <c r="Q7" s="73"/>
      <c r="R7" s="123" t="e">
        <f t="shared" si="1"/>
        <v>#DIV/0!</v>
      </c>
      <c r="T7" s="131" t="s">
        <v>16</v>
      </c>
      <c r="U7" s="135"/>
      <c r="V7" s="135"/>
      <c r="W7" s="139"/>
      <c r="X7" s="137"/>
      <c r="Y7" s="136"/>
    </row>
    <row r="8" spans="1:25">
      <c r="A8" s="69"/>
      <c r="B8" s="91"/>
      <c r="C8" s="67"/>
      <c r="D8" s="73"/>
      <c r="E8" s="73"/>
      <c r="F8" s="123" t="e">
        <f t="shared" si="2"/>
        <v>#DIV/0!</v>
      </c>
      <c r="G8" s="70"/>
      <c r="H8" s="67"/>
      <c r="I8" s="67"/>
      <c r="J8" s="73"/>
      <c r="K8" s="73"/>
      <c r="L8" s="123" t="e">
        <f t="shared" si="0"/>
        <v>#DIV/0!</v>
      </c>
      <c r="M8" s="70"/>
      <c r="N8" s="73"/>
      <c r="O8" s="89"/>
      <c r="P8" s="87"/>
      <c r="Q8" s="73"/>
      <c r="R8" s="123" t="e">
        <f t="shared" si="1"/>
        <v>#DIV/0!</v>
      </c>
      <c r="T8" s="131" t="s">
        <v>84</v>
      </c>
      <c r="U8" s="135"/>
      <c r="V8" s="135"/>
      <c r="W8" s="139"/>
      <c r="X8" s="137"/>
      <c r="Y8" s="136"/>
    </row>
    <row r="9" spans="1:25">
      <c r="A9" s="69"/>
      <c r="B9" s="73"/>
      <c r="C9" s="73"/>
      <c r="D9" s="73"/>
      <c r="E9" s="73"/>
      <c r="F9" s="123" t="e">
        <f t="shared" si="2"/>
        <v>#DIV/0!</v>
      </c>
      <c r="G9" s="70"/>
      <c r="H9" s="73"/>
      <c r="I9" s="73"/>
      <c r="J9" s="73"/>
      <c r="K9" s="73"/>
      <c r="L9" s="123" t="e">
        <f t="shared" si="0"/>
        <v>#DIV/0!</v>
      </c>
      <c r="M9" s="70"/>
      <c r="N9" s="73"/>
      <c r="O9" s="89"/>
      <c r="P9" s="87"/>
      <c r="Q9" s="73"/>
      <c r="R9" s="123" t="e">
        <f t="shared" si="1"/>
        <v>#DIV/0!</v>
      </c>
      <c r="T9" s="131" t="s">
        <v>18</v>
      </c>
      <c r="U9" s="135"/>
      <c r="V9" s="135"/>
      <c r="W9" s="139"/>
      <c r="X9" s="137"/>
      <c r="Y9" s="136"/>
    </row>
    <row r="10" spans="1:25">
      <c r="A10" s="69"/>
      <c r="B10" s="73"/>
      <c r="C10" s="73"/>
      <c r="D10" s="73"/>
      <c r="E10" s="73"/>
      <c r="F10" s="123" t="e">
        <f t="shared" si="2"/>
        <v>#DIV/0!</v>
      </c>
      <c r="G10" s="70"/>
      <c r="H10" s="88"/>
      <c r="I10" s="88"/>
      <c r="J10" s="73"/>
      <c r="K10" s="73"/>
      <c r="L10" s="123"/>
      <c r="M10" s="70"/>
      <c r="N10" s="91"/>
      <c r="O10" s="76"/>
      <c r="P10" s="87"/>
      <c r="Q10" s="73"/>
      <c r="R10" s="123" t="e">
        <f t="shared" si="1"/>
        <v>#DIV/0!</v>
      </c>
      <c r="T10" s="131" t="s">
        <v>9</v>
      </c>
      <c r="U10" s="135"/>
      <c r="V10" s="135"/>
      <c r="W10" s="139"/>
      <c r="X10" s="137"/>
      <c r="Y10" s="136"/>
    </row>
    <row r="11" spans="1:25">
      <c r="A11" s="150"/>
      <c r="B11" s="157">
        <f>SUM(B2:B10)</f>
        <v>202</v>
      </c>
      <c r="C11" s="158"/>
      <c r="D11" s="159" t="e">
        <f>B11/C11</f>
        <v>#DIV/0!</v>
      </c>
      <c r="E11" s="159">
        <f>SUM(E2:E10)</f>
        <v>8</v>
      </c>
      <c r="F11" s="160">
        <f t="shared" si="2"/>
        <v>25.25</v>
      </c>
      <c r="G11" s="156"/>
      <c r="H11" s="157">
        <f>SUM(H2:H10)</f>
        <v>122</v>
      </c>
      <c r="I11" s="157"/>
      <c r="J11" s="159" t="e">
        <f>H11/I11</f>
        <v>#DIV/0!</v>
      </c>
      <c r="K11" s="159">
        <f>SUM(K2:K10)</f>
        <v>10</v>
      </c>
      <c r="L11" s="160">
        <f t="shared" si="0"/>
        <v>12.2</v>
      </c>
      <c r="M11" s="156"/>
      <c r="N11" s="157">
        <f>SUM(N2:N10)</f>
        <v>140</v>
      </c>
      <c r="O11" s="157">
        <v>362.3</v>
      </c>
      <c r="P11" s="159">
        <f>N11/O11</f>
        <v>0.38642009384487991</v>
      </c>
      <c r="Q11" s="156">
        <f>SUM(Q2:Q10)</f>
        <v>9</v>
      </c>
      <c r="R11" s="160">
        <f t="shared" si="1"/>
        <v>15.555555555555555</v>
      </c>
      <c r="T11" s="131" t="s">
        <v>12</v>
      </c>
      <c r="U11" s="135"/>
      <c r="V11" s="135"/>
      <c r="W11" s="139"/>
      <c r="X11" s="137"/>
      <c r="Y11" s="136"/>
    </row>
    <row r="12" spans="1:25">
      <c r="A12" s="151"/>
      <c r="F12" s="44"/>
      <c r="G12" s="151"/>
      <c r="L12" s="44"/>
      <c r="M12" s="151"/>
      <c r="R12" s="44"/>
      <c r="T12" s="145" t="s">
        <v>43</v>
      </c>
      <c r="U12" s="146">
        <f>SUM(U2:U11)</f>
        <v>0</v>
      </c>
      <c r="V12" s="147">
        <v>3681.2</v>
      </c>
      <c r="W12" s="125">
        <f>U12/V12</f>
        <v>0</v>
      </c>
      <c r="X12" s="148">
        <f>SUM(X2:X11)</f>
        <v>0</v>
      </c>
      <c r="Y12" s="128" t="e">
        <f t="shared" ref="Y12" si="3">U12/X12</f>
        <v>#DIV/0!</v>
      </c>
    </row>
    <row r="13" spans="1:25">
      <c r="A13" s="151"/>
      <c r="B13" s="54" t="s">
        <v>4</v>
      </c>
      <c r="C13" s="54" t="s">
        <v>2</v>
      </c>
      <c r="D13" s="54" t="s">
        <v>124</v>
      </c>
      <c r="E13" s="54" t="s">
        <v>131</v>
      </c>
      <c r="F13" s="124" t="s">
        <v>132</v>
      </c>
      <c r="G13" s="69"/>
      <c r="H13" s="54" t="s">
        <v>4</v>
      </c>
      <c r="I13" s="54" t="s">
        <v>2</v>
      </c>
      <c r="J13" s="54" t="s">
        <v>124</v>
      </c>
      <c r="K13" s="54" t="s">
        <v>131</v>
      </c>
      <c r="L13" s="124" t="s">
        <v>132</v>
      </c>
      <c r="M13" s="69"/>
      <c r="N13" s="54" t="s">
        <v>4</v>
      </c>
      <c r="O13" s="54" t="s">
        <v>2</v>
      </c>
      <c r="P13" s="54" t="s">
        <v>124</v>
      </c>
      <c r="Q13" s="54" t="s">
        <v>131</v>
      </c>
      <c r="R13" s="124" t="s">
        <v>132</v>
      </c>
    </row>
    <row r="14" spans="1:25">
      <c r="A14" s="149" t="s">
        <v>11</v>
      </c>
      <c r="B14" s="52">
        <v>201</v>
      </c>
      <c r="C14" s="52">
        <v>50</v>
      </c>
      <c r="D14" s="52"/>
      <c r="E14" s="52">
        <v>7</v>
      </c>
      <c r="F14" s="123">
        <f t="shared" ref="F14:F24" si="4">B14/E14</f>
        <v>28.714285714285715</v>
      </c>
      <c r="G14" s="149" t="s">
        <v>8</v>
      </c>
      <c r="H14" s="52">
        <v>109</v>
      </c>
      <c r="I14" s="52"/>
      <c r="J14" s="52"/>
      <c r="K14" s="52">
        <v>10</v>
      </c>
      <c r="L14" s="123">
        <f t="shared" ref="L14:L24" si="5">H14/K14</f>
        <v>10.9</v>
      </c>
      <c r="M14" s="149" t="s">
        <v>18</v>
      </c>
      <c r="N14" s="52">
        <v>157</v>
      </c>
      <c r="O14" s="90">
        <v>46.5</v>
      </c>
      <c r="P14" s="87"/>
      <c r="Q14" s="73">
        <v>10</v>
      </c>
      <c r="R14" s="123">
        <f t="shared" ref="R14:R24" si="6">N14/Q14</f>
        <v>15.7</v>
      </c>
    </row>
    <row r="15" spans="1:25">
      <c r="A15" s="69"/>
      <c r="B15" s="73"/>
      <c r="C15" s="73"/>
      <c r="D15" s="73"/>
      <c r="E15" s="73"/>
      <c r="F15" s="123" t="e">
        <f t="shared" si="4"/>
        <v>#DIV/0!</v>
      </c>
      <c r="G15" s="70"/>
      <c r="H15" s="73"/>
      <c r="I15" s="73"/>
      <c r="J15" s="73"/>
      <c r="K15" s="73"/>
      <c r="L15" s="123" t="e">
        <f t="shared" si="5"/>
        <v>#DIV/0!</v>
      </c>
      <c r="M15" s="70"/>
      <c r="N15" s="73"/>
      <c r="O15" s="89"/>
      <c r="P15" s="87"/>
      <c r="Q15" s="73"/>
      <c r="R15" s="123" t="e">
        <f t="shared" si="6"/>
        <v>#DIV/0!</v>
      </c>
      <c r="U15" s="130" t="s">
        <v>4</v>
      </c>
      <c r="V15" s="130" t="s">
        <v>2</v>
      </c>
      <c r="W15" s="141" t="s">
        <v>124</v>
      </c>
      <c r="X15" s="130" t="s">
        <v>131</v>
      </c>
      <c r="Y15" s="138" t="s">
        <v>132</v>
      </c>
    </row>
    <row r="16" spans="1:25">
      <c r="A16" s="69"/>
      <c r="B16" s="73"/>
      <c r="C16" s="73"/>
      <c r="D16" s="73"/>
      <c r="E16" s="73"/>
      <c r="F16" s="123" t="e">
        <f t="shared" si="4"/>
        <v>#DIV/0!</v>
      </c>
      <c r="G16" s="70"/>
      <c r="H16" s="73"/>
      <c r="I16" s="73"/>
      <c r="J16" s="73"/>
      <c r="K16" s="73"/>
      <c r="L16" s="123" t="e">
        <f t="shared" si="5"/>
        <v>#DIV/0!</v>
      </c>
      <c r="M16" s="70"/>
      <c r="N16" s="73"/>
      <c r="O16" s="89"/>
      <c r="P16" s="87"/>
      <c r="Q16" s="73"/>
      <c r="R16" s="123" t="e">
        <f t="shared" si="6"/>
        <v>#DIV/0!</v>
      </c>
      <c r="T16" s="131" t="s">
        <v>80</v>
      </c>
      <c r="U16" s="135">
        <v>1933</v>
      </c>
      <c r="V16" s="135">
        <v>438.2</v>
      </c>
      <c r="W16" s="136">
        <v>4.4112277498858967</v>
      </c>
      <c r="X16" s="137">
        <v>69</v>
      </c>
      <c r="Y16" s="139">
        <v>28.014492753623188</v>
      </c>
    </row>
    <row r="17" spans="1:29">
      <c r="A17" s="69"/>
      <c r="B17" s="73"/>
      <c r="C17" s="73"/>
      <c r="D17" s="73"/>
      <c r="E17" s="73"/>
      <c r="F17" s="123" t="e">
        <f t="shared" si="4"/>
        <v>#DIV/0!</v>
      </c>
      <c r="G17" s="70"/>
      <c r="H17" s="73"/>
      <c r="I17" s="73"/>
      <c r="J17" s="73"/>
      <c r="K17" s="73"/>
      <c r="L17" s="123" t="e">
        <f t="shared" si="5"/>
        <v>#DIV/0!</v>
      </c>
      <c r="M17" s="70"/>
      <c r="N17" s="73"/>
      <c r="O17" s="89"/>
      <c r="P17" s="87"/>
      <c r="Q17" s="73"/>
      <c r="R17" s="123" t="e">
        <f t="shared" si="6"/>
        <v>#DIV/0!</v>
      </c>
      <c r="T17" s="131" t="s">
        <v>7</v>
      </c>
      <c r="U17" s="126">
        <v>1878</v>
      </c>
      <c r="V17" s="126">
        <v>435.2</v>
      </c>
      <c r="W17" s="132">
        <v>4.3152573529411766</v>
      </c>
      <c r="X17" s="133">
        <v>68</v>
      </c>
      <c r="Y17" s="140">
        <v>27.617647058823529</v>
      </c>
    </row>
    <row r="18" spans="1:29" ht="15">
      <c r="A18" s="69"/>
      <c r="B18" s="73"/>
      <c r="C18" s="73"/>
      <c r="D18" s="73"/>
      <c r="E18" s="73"/>
      <c r="F18" s="123" t="e">
        <f t="shared" si="4"/>
        <v>#DIV/0!</v>
      </c>
      <c r="G18" s="70"/>
      <c r="H18" s="73"/>
      <c r="I18" s="73"/>
      <c r="J18" s="73"/>
      <c r="K18" s="73"/>
      <c r="L18" s="123" t="e">
        <f t="shared" si="5"/>
        <v>#DIV/0!</v>
      </c>
      <c r="M18" s="82"/>
      <c r="N18" s="73"/>
      <c r="O18" s="89"/>
      <c r="P18" s="87"/>
      <c r="Q18" s="73"/>
      <c r="R18" s="123" t="e">
        <f t="shared" si="6"/>
        <v>#DIV/0!</v>
      </c>
      <c r="T18" s="131" t="s">
        <v>8</v>
      </c>
      <c r="U18" s="135">
        <v>1610</v>
      </c>
      <c r="V18" s="135">
        <v>378.1</v>
      </c>
      <c r="W18" s="136">
        <v>4.258132769108701</v>
      </c>
      <c r="X18" s="137">
        <v>60</v>
      </c>
      <c r="Y18" s="139">
        <v>26.833333333333332</v>
      </c>
    </row>
    <row r="19" spans="1:29" ht="15">
      <c r="A19" s="69"/>
      <c r="B19" s="73"/>
      <c r="C19" s="73"/>
      <c r="D19" s="73"/>
      <c r="E19" s="73"/>
      <c r="F19" s="123" t="e">
        <f t="shared" si="4"/>
        <v>#DIV/0!</v>
      </c>
      <c r="G19" s="70"/>
      <c r="H19" s="73"/>
      <c r="I19" s="73"/>
      <c r="J19" s="73"/>
      <c r="K19" s="73"/>
      <c r="L19" s="123" t="e">
        <f t="shared" si="5"/>
        <v>#DIV/0!</v>
      </c>
      <c r="M19" s="82"/>
      <c r="N19" s="73"/>
      <c r="O19" s="89"/>
      <c r="P19" s="87"/>
      <c r="Q19" s="73"/>
      <c r="R19" s="123" t="e">
        <f t="shared" si="6"/>
        <v>#DIV/0!</v>
      </c>
      <c r="T19" s="131" t="s">
        <v>85</v>
      </c>
      <c r="U19" s="135">
        <v>1924</v>
      </c>
      <c r="V19" s="135">
        <v>464.2</v>
      </c>
      <c r="W19" s="136">
        <v>4.1447651874192157</v>
      </c>
      <c r="X19" s="137">
        <v>78</v>
      </c>
      <c r="Y19" s="139">
        <v>24.666666666666668</v>
      </c>
    </row>
    <row r="20" spans="1:29" ht="15">
      <c r="A20" s="69"/>
      <c r="B20" s="73"/>
      <c r="C20" s="73"/>
      <c r="D20" s="73"/>
      <c r="E20" s="73"/>
      <c r="F20" s="123" t="e">
        <f t="shared" si="4"/>
        <v>#DIV/0!</v>
      </c>
      <c r="G20" s="70"/>
      <c r="H20" s="73"/>
      <c r="I20" s="73"/>
      <c r="J20" s="73"/>
      <c r="K20" s="73"/>
      <c r="L20" s="123" t="e">
        <f t="shared" si="5"/>
        <v>#DIV/0!</v>
      </c>
      <c r="M20" s="82"/>
      <c r="N20" s="73"/>
      <c r="O20" s="89"/>
      <c r="P20" s="87"/>
      <c r="Q20" s="73"/>
      <c r="R20" s="123" t="e">
        <f t="shared" si="6"/>
        <v>#DIV/0!</v>
      </c>
      <c r="T20" s="131" t="s">
        <v>16</v>
      </c>
      <c r="U20" s="135">
        <v>1485</v>
      </c>
      <c r="V20" s="135">
        <v>362.3</v>
      </c>
      <c r="W20" s="136">
        <v>4.0988131382831909</v>
      </c>
      <c r="X20" s="137">
        <v>63</v>
      </c>
      <c r="Y20" s="139">
        <v>23.571428571428573</v>
      </c>
    </row>
    <row r="21" spans="1:29" ht="15">
      <c r="A21" s="69"/>
      <c r="B21" s="73"/>
      <c r="C21" s="73"/>
      <c r="D21" s="73"/>
      <c r="E21" s="73"/>
      <c r="F21" s="123" t="e">
        <f t="shared" si="4"/>
        <v>#DIV/0!</v>
      </c>
      <c r="G21" s="70"/>
      <c r="H21" s="73"/>
      <c r="I21" s="73"/>
      <c r="J21" s="73"/>
      <c r="K21" s="73"/>
      <c r="L21" s="123" t="e">
        <f t="shared" si="5"/>
        <v>#DIV/0!</v>
      </c>
      <c r="M21" s="82"/>
      <c r="N21" s="73"/>
      <c r="O21" s="73"/>
      <c r="P21" s="87"/>
      <c r="Q21" s="73"/>
      <c r="R21" s="123" t="e">
        <f t="shared" si="6"/>
        <v>#DIV/0!</v>
      </c>
      <c r="T21" s="131" t="s">
        <v>10</v>
      </c>
      <c r="U21" s="126">
        <v>1481</v>
      </c>
      <c r="V21" s="127">
        <v>356.2</v>
      </c>
      <c r="W21" s="132">
        <v>4.1577765300393041</v>
      </c>
      <c r="X21" s="133">
        <v>72</v>
      </c>
      <c r="Y21" s="140">
        <v>20.569444444444443</v>
      </c>
    </row>
    <row r="22" spans="1:29">
      <c r="A22" s="69"/>
      <c r="B22" s="73"/>
      <c r="C22" s="73"/>
      <c r="D22" s="87"/>
      <c r="E22" s="73"/>
      <c r="F22" s="123" t="e">
        <f t="shared" si="4"/>
        <v>#DIV/0!</v>
      </c>
      <c r="G22" s="69"/>
      <c r="H22" s="87"/>
      <c r="I22" s="87"/>
      <c r="J22" s="87"/>
      <c r="K22" s="87"/>
      <c r="L22" s="123"/>
      <c r="M22" s="53"/>
      <c r="N22" s="87"/>
      <c r="O22" s="87"/>
      <c r="P22" s="87"/>
      <c r="Q22" s="73"/>
      <c r="R22" s="123"/>
      <c r="T22" s="131" t="s">
        <v>84</v>
      </c>
      <c r="U22" s="135">
        <v>1384</v>
      </c>
      <c r="V22" s="135">
        <v>341.4</v>
      </c>
      <c r="W22" s="136">
        <v>4.0538957234915056</v>
      </c>
      <c r="X22" s="137">
        <v>77</v>
      </c>
      <c r="Y22" s="139">
        <v>17.974025974025974</v>
      </c>
    </row>
    <row r="23" spans="1:29">
      <c r="A23" s="69"/>
      <c r="B23" s="73"/>
      <c r="C23" s="73"/>
      <c r="D23" s="87"/>
      <c r="E23" s="73"/>
      <c r="F23" s="123" t="e">
        <f t="shared" si="4"/>
        <v>#DIV/0!</v>
      </c>
      <c r="G23" s="69"/>
      <c r="H23" s="53"/>
      <c r="I23" s="53"/>
      <c r="J23" s="53"/>
      <c r="K23" s="53"/>
      <c r="L23" s="123"/>
      <c r="M23" s="53"/>
      <c r="N23" s="53"/>
      <c r="O23" s="53"/>
      <c r="P23" s="53"/>
      <c r="Q23" s="54"/>
      <c r="R23" s="123"/>
      <c r="T23" s="131" t="s">
        <v>18</v>
      </c>
      <c r="U23" s="135">
        <v>1256</v>
      </c>
      <c r="V23" s="135">
        <v>314.5</v>
      </c>
      <c r="W23" s="136">
        <v>3.9936406995230525</v>
      </c>
      <c r="X23" s="137">
        <v>70</v>
      </c>
      <c r="Y23" s="139">
        <v>17.942857142857143</v>
      </c>
    </row>
    <row r="24" spans="1:29">
      <c r="A24" s="152"/>
      <c r="B24" s="157">
        <f>SUM(B14:B23)</f>
        <v>201</v>
      </c>
      <c r="C24" s="158">
        <v>464.2</v>
      </c>
      <c r="D24" s="159">
        <f>B24/C24</f>
        <v>0.43300301594140456</v>
      </c>
      <c r="E24" s="159">
        <f>SUM(E14:E23)</f>
        <v>7</v>
      </c>
      <c r="F24" s="160">
        <f t="shared" si="4"/>
        <v>28.714285714285715</v>
      </c>
      <c r="G24" s="157"/>
      <c r="H24" s="157">
        <f>SUM(H14:H23)</f>
        <v>109</v>
      </c>
      <c r="I24" s="157">
        <v>378.1</v>
      </c>
      <c r="J24" s="159">
        <f>H24/I24</f>
        <v>0.28828352287754561</v>
      </c>
      <c r="K24" s="159">
        <f>SUM(K14:K23)</f>
        <v>10</v>
      </c>
      <c r="L24" s="160">
        <f t="shared" si="5"/>
        <v>10.9</v>
      </c>
      <c r="M24" s="157"/>
      <c r="N24" s="157">
        <f>SUM(N14:N23)</f>
        <v>157</v>
      </c>
      <c r="O24" s="157">
        <v>314.5</v>
      </c>
      <c r="P24" s="159">
        <f>N24/O24</f>
        <v>0.49920508744038156</v>
      </c>
      <c r="Q24" s="157">
        <f>SUM(Q14:Q23)</f>
        <v>10</v>
      </c>
      <c r="R24" s="160">
        <f t="shared" si="6"/>
        <v>15.7</v>
      </c>
      <c r="T24" s="131" t="s">
        <v>9</v>
      </c>
      <c r="U24" s="135">
        <v>1016</v>
      </c>
      <c r="V24" s="135">
        <v>286.10000000000002</v>
      </c>
      <c r="W24" s="136">
        <v>3.5512058720727016</v>
      </c>
      <c r="X24" s="137">
        <v>74</v>
      </c>
      <c r="Y24" s="139">
        <v>13.72972972972973</v>
      </c>
    </row>
    <row r="25" spans="1:29" ht="15">
      <c r="A25" s="151"/>
      <c r="F25" s="44"/>
      <c r="G25" s="151"/>
      <c r="L25" s="44"/>
      <c r="M25" s="83"/>
      <c r="P25" s="78"/>
      <c r="T25" s="131" t="s">
        <v>12</v>
      </c>
      <c r="U25" s="135">
        <v>962</v>
      </c>
      <c r="V25" s="135">
        <v>303.39999999999998</v>
      </c>
      <c r="W25" s="136">
        <v>3.1707317073170733</v>
      </c>
      <c r="X25" s="137">
        <v>76</v>
      </c>
      <c r="Y25" s="139">
        <v>12.657894736842104</v>
      </c>
    </row>
    <row r="26" spans="1:29" ht="15">
      <c r="A26" s="151"/>
      <c r="B26" s="54" t="s">
        <v>4</v>
      </c>
      <c r="C26" s="54" t="s">
        <v>2</v>
      </c>
      <c r="D26" s="54" t="s">
        <v>124</v>
      </c>
      <c r="E26" s="54" t="s">
        <v>131</v>
      </c>
      <c r="F26" s="124" t="s">
        <v>132</v>
      </c>
      <c r="G26" s="69"/>
      <c r="H26" s="54" t="s">
        <v>4</v>
      </c>
      <c r="I26" s="54" t="s">
        <v>2</v>
      </c>
      <c r="J26" s="54" t="s">
        <v>124</v>
      </c>
      <c r="K26" s="54" t="s">
        <v>131</v>
      </c>
      <c r="L26" s="124" t="s">
        <v>132</v>
      </c>
      <c r="M26" s="84"/>
      <c r="N26" s="54" t="s">
        <v>4</v>
      </c>
      <c r="O26" s="54" t="s">
        <v>2</v>
      </c>
      <c r="P26" s="54" t="s">
        <v>124</v>
      </c>
      <c r="Q26" s="54" t="s">
        <v>131</v>
      </c>
      <c r="R26" s="124" t="s">
        <v>132</v>
      </c>
    </row>
    <row r="27" spans="1:29" ht="14.25">
      <c r="A27" s="149" t="s">
        <v>9</v>
      </c>
      <c r="B27" s="52">
        <v>100</v>
      </c>
      <c r="C27" s="52">
        <v>29.2</v>
      </c>
      <c r="D27" s="52"/>
      <c r="E27" s="52">
        <v>10</v>
      </c>
      <c r="F27" s="123">
        <f t="shared" ref="F27:F38" si="7">B27/E27</f>
        <v>10</v>
      </c>
      <c r="G27" s="149" t="s">
        <v>7</v>
      </c>
      <c r="H27" s="52">
        <v>197</v>
      </c>
      <c r="I27" s="52">
        <v>50</v>
      </c>
      <c r="J27" s="52"/>
      <c r="K27" s="52">
        <v>8</v>
      </c>
      <c r="L27" s="123">
        <f t="shared" ref="L27:L38" si="8">H27/K27</f>
        <v>24.625</v>
      </c>
      <c r="M27" s="85" t="s">
        <v>80</v>
      </c>
      <c r="N27" s="73">
        <v>139</v>
      </c>
      <c r="O27" s="89">
        <v>45.4</v>
      </c>
      <c r="P27" s="87"/>
      <c r="Q27" s="73">
        <v>10</v>
      </c>
      <c r="R27" s="123">
        <f t="shared" ref="R27:R38" si="9">N27/Q27</f>
        <v>13.9</v>
      </c>
    </row>
    <row r="28" spans="1:29" ht="15">
      <c r="A28" s="69"/>
      <c r="B28" s="73"/>
      <c r="C28" s="73"/>
      <c r="D28" s="73"/>
      <c r="E28" s="73"/>
      <c r="F28" s="123" t="e">
        <f t="shared" si="7"/>
        <v>#DIV/0!</v>
      </c>
      <c r="G28" s="70"/>
      <c r="H28" s="73"/>
      <c r="I28" s="73"/>
      <c r="J28" s="73"/>
      <c r="K28" s="73"/>
      <c r="L28" s="123" t="e">
        <f t="shared" si="8"/>
        <v>#DIV/0!</v>
      </c>
      <c r="M28" s="82"/>
      <c r="N28" s="73"/>
      <c r="O28" s="89"/>
      <c r="P28" s="87"/>
      <c r="Q28" s="73"/>
      <c r="R28" s="123" t="e">
        <f t="shared" si="9"/>
        <v>#DIV/0!</v>
      </c>
      <c r="T28" s="15"/>
      <c r="U28" s="15"/>
      <c r="V28" s="15"/>
      <c r="W28" s="13"/>
      <c r="X28" s="39"/>
      <c r="Y28" s="39"/>
      <c r="Z28" s="40"/>
      <c r="AA28" s="38"/>
      <c r="AB28" s="42"/>
      <c r="AC28" s="39"/>
    </row>
    <row r="29" spans="1:29">
      <c r="A29" s="69"/>
      <c r="B29" s="73"/>
      <c r="C29" s="73"/>
      <c r="D29" s="73"/>
      <c r="E29" s="73"/>
      <c r="F29" s="123" t="e">
        <f t="shared" si="7"/>
        <v>#DIV/0!</v>
      </c>
      <c r="G29" s="70"/>
      <c r="H29" s="73"/>
      <c r="I29" s="73"/>
      <c r="J29" s="73"/>
      <c r="K29" s="73"/>
      <c r="L29" s="123" t="e">
        <f t="shared" si="8"/>
        <v>#DIV/0!</v>
      </c>
      <c r="M29" s="70"/>
      <c r="N29" s="73"/>
      <c r="O29" s="89"/>
      <c r="P29" s="87"/>
      <c r="Q29" s="73"/>
      <c r="R29" s="123" t="e">
        <f t="shared" si="9"/>
        <v>#DIV/0!</v>
      </c>
      <c r="T29" s="142" t="s">
        <v>27</v>
      </c>
      <c r="U29" s="142" t="s">
        <v>28</v>
      </c>
      <c r="V29" s="142" t="s">
        <v>29</v>
      </c>
      <c r="W29" s="142" t="s">
        <v>3</v>
      </c>
      <c r="X29" s="143">
        <v>2</v>
      </c>
      <c r="Y29" s="143">
        <v>1</v>
      </c>
      <c r="Z29" s="142" t="s">
        <v>2</v>
      </c>
      <c r="AA29" s="143"/>
      <c r="AB29" s="143" t="s">
        <v>4</v>
      </c>
      <c r="AC29" s="142" t="s">
        <v>5</v>
      </c>
    </row>
    <row r="30" spans="1:29">
      <c r="A30" s="69"/>
      <c r="B30" s="73"/>
      <c r="C30" s="73"/>
      <c r="D30" s="73"/>
      <c r="E30" s="73"/>
      <c r="F30" s="123" t="e">
        <f t="shared" si="7"/>
        <v>#DIV/0!</v>
      </c>
      <c r="G30" s="70"/>
      <c r="H30" s="73"/>
      <c r="I30" s="73"/>
      <c r="J30" s="73"/>
      <c r="K30" s="73"/>
      <c r="L30" s="123" t="e">
        <f t="shared" si="8"/>
        <v>#DIV/0!</v>
      </c>
      <c r="M30" s="70"/>
      <c r="N30" s="73"/>
      <c r="O30" s="89"/>
      <c r="P30" s="87"/>
      <c r="Q30" s="73"/>
      <c r="R30" s="123" t="e">
        <f t="shared" si="9"/>
        <v>#DIV/0!</v>
      </c>
      <c r="T30" s="54">
        <v>27</v>
      </c>
      <c r="U30" s="54">
        <v>8</v>
      </c>
      <c r="V30" s="54">
        <v>83</v>
      </c>
      <c r="W30" s="54" t="s">
        <v>133</v>
      </c>
      <c r="X30" s="144">
        <f>T30/V30*(100)</f>
        <v>32.53012048192771</v>
      </c>
      <c r="Y30" s="144">
        <f>U30/V30*(100)</f>
        <v>9.6385542168674707</v>
      </c>
      <c r="Z30" s="54">
        <v>3681.2</v>
      </c>
      <c r="AA30" s="54"/>
      <c r="AB30" s="54">
        <v>14929</v>
      </c>
      <c r="AC30" s="144">
        <f t="shared" ref="AC30" si="10">AB30/Z30</f>
        <v>4.0554710420515052</v>
      </c>
    </row>
    <row r="31" spans="1:29">
      <c r="A31" s="69"/>
      <c r="B31" s="73"/>
      <c r="C31" s="73"/>
      <c r="D31" s="73"/>
      <c r="E31" s="73"/>
      <c r="F31" s="123" t="e">
        <f t="shared" si="7"/>
        <v>#DIV/0!</v>
      </c>
      <c r="G31" s="70"/>
      <c r="H31" s="73"/>
      <c r="I31" s="73"/>
      <c r="J31" s="73"/>
      <c r="K31" s="73"/>
      <c r="L31" s="123" t="e">
        <f t="shared" si="8"/>
        <v>#DIV/0!</v>
      </c>
      <c r="M31" s="70"/>
      <c r="N31" s="73"/>
      <c r="O31" s="89"/>
      <c r="P31" s="87"/>
      <c r="Q31" s="73"/>
      <c r="R31" s="123" t="e">
        <f t="shared" si="9"/>
        <v>#DIV/0!</v>
      </c>
    </row>
    <row r="32" spans="1:29">
      <c r="A32" s="69"/>
      <c r="B32" s="73"/>
      <c r="C32" s="73"/>
      <c r="D32" s="73"/>
      <c r="E32" s="73"/>
      <c r="F32" s="123" t="e">
        <f t="shared" si="7"/>
        <v>#DIV/0!</v>
      </c>
      <c r="G32" s="70"/>
      <c r="H32" s="73"/>
      <c r="I32" s="73"/>
      <c r="J32" s="73"/>
      <c r="K32" s="73"/>
      <c r="L32" s="123" t="e">
        <f t="shared" si="8"/>
        <v>#DIV/0!</v>
      </c>
      <c r="M32" s="70"/>
      <c r="N32" s="73"/>
      <c r="O32" s="89"/>
      <c r="P32" s="87"/>
      <c r="Q32" s="73"/>
      <c r="R32" s="123" t="e">
        <f t="shared" si="9"/>
        <v>#DIV/0!</v>
      </c>
    </row>
    <row r="33" spans="1:18">
      <c r="A33" s="69"/>
      <c r="B33" s="91"/>
      <c r="C33" s="67"/>
      <c r="D33" s="73"/>
      <c r="E33" s="73"/>
      <c r="F33" s="123" t="e">
        <f t="shared" si="7"/>
        <v>#DIV/0!</v>
      </c>
      <c r="G33" s="70"/>
      <c r="H33" s="67"/>
      <c r="I33" s="67"/>
      <c r="J33" s="73"/>
      <c r="K33" s="73"/>
      <c r="L33" s="123" t="e">
        <f t="shared" si="8"/>
        <v>#DIV/0!</v>
      </c>
      <c r="M33" s="54"/>
      <c r="N33" s="73"/>
      <c r="O33" s="89"/>
      <c r="P33" s="87"/>
      <c r="Q33" s="73"/>
      <c r="R33" s="123" t="e">
        <f t="shared" si="9"/>
        <v>#DIV/0!</v>
      </c>
    </row>
    <row r="34" spans="1:18">
      <c r="A34" s="69"/>
      <c r="B34" s="73"/>
      <c r="C34" s="73"/>
      <c r="D34" s="73"/>
      <c r="E34" s="73"/>
      <c r="F34" s="123" t="e">
        <f t="shared" si="7"/>
        <v>#DIV/0!</v>
      </c>
      <c r="G34" s="54"/>
      <c r="H34" s="73"/>
      <c r="I34" s="73"/>
      <c r="J34" s="73"/>
      <c r="K34" s="73"/>
      <c r="L34" s="123" t="e">
        <f t="shared" si="8"/>
        <v>#DIV/0!</v>
      </c>
      <c r="M34" s="54"/>
      <c r="N34" s="67"/>
      <c r="O34" s="76"/>
      <c r="P34" s="87"/>
      <c r="Q34" s="73"/>
      <c r="R34" s="123" t="e">
        <f t="shared" si="9"/>
        <v>#DIV/0!</v>
      </c>
    </row>
    <row r="35" spans="1:18">
      <c r="A35" s="69"/>
      <c r="B35" s="87"/>
      <c r="C35" s="87"/>
      <c r="D35" s="87"/>
      <c r="E35" s="87"/>
      <c r="F35" s="123"/>
      <c r="G35" s="53"/>
      <c r="H35" s="73"/>
      <c r="I35" s="73"/>
      <c r="J35" s="87"/>
      <c r="K35" s="73"/>
      <c r="L35" s="123" t="e">
        <f t="shared" si="8"/>
        <v>#DIV/0!</v>
      </c>
      <c r="M35" s="53"/>
      <c r="N35" s="73"/>
      <c r="O35" s="73"/>
      <c r="P35" s="87"/>
      <c r="Q35" s="73"/>
      <c r="R35" s="123" t="e">
        <f t="shared" si="9"/>
        <v>#DIV/0!</v>
      </c>
    </row>
    <row r="36" spans="1:18">
      <c r="A36" s="69"/>
      <c r="B36" s="87"/>
      <c r="C36" s="87"/>
      <c r="D36" s="87"/>
      <c r="E36" s="87"/>
      <c r="F36" s="123"/>
      <c r="G36" s="53"/>
      <c r="H36" s="87"/>
      <c r="I36" s="87"/>
      <c r="J36" s="87"/>
      <c r="K36" s="73"/>
      <c r="L36" s="123"/>
      <c r="M36" s="53"/>
      <c r="N36" s="73"/>
      <c r="O36" s="73"/>
      <c r="P36" s="87"/>
      <c r="Q36" s="73"/>
      <c r="R36" s="123" t="e">
        <f t="shared" si="9"/>
        <v>#DIV/0!</v>
      </c>
    </row>
    <row r="37" spans="1:18">
      <c r="A37" s="69"/>
      <c r="B37" s="87"/>
      <c r="C37" s="87"/>
      <c r="D37" s="87"/>
      <c r="E37" s="87"/>
      <c r="F37" s="123"/>
      <c r="G37" s="53"/>
      <c r="H37" s="87"/>
      <c r="I37" s="87"/>
      <c r="J37" s="87"/>
      <c r="K37" s="73"/>
      <c r="L37" s="123"/>
      <c r="M37" s="53"/>
      <c r="N37" s="73"/>
      <c r="O37" s="73"/>
      <c r="P37" s="87"/>
      <c r="Q37" s="73"/>
      <c r="R37" s="123" t="e">
        <f t="shared" si="9"/>
        <v>#DIV/0!</v>
      </c>
    </row>
    <row r="38" spans="1:18">
      <c r="A38" s="153"/>
      <c r="B38" s="157">
        <f>SUM(B27:B37)</f>
        <v>100</v>
      </c>
      <c r="C38" s="158">
        <v>286.10000000000002</v>
      </c>
      <c r="D38" s="159">
        <f>B38/C38</f>
        <v>0.34952813701502966</v>
      </c>
      <c r="E38" s="159">
        <f>SUM(E27:E37)</f>
        <v>10</v>
      </c>
      <c r="F38" s="160">
        <f t="shared" si="7"/>
        <v>10</v>
      </c>
      <c r="G38" s="157"/>
      <c r="H38" s="157">
        <f>SUM(H27:H37)</f>
        <v>197</v>
      </c>
      <c r="I38" s="157">
        <v>435.2</v>
      </c>
      <c r="J38" s="159">
        <f>H38/I38</f>
        <v>0.45266544117647062</v>
      </c>
      <c r="K38" s="159">
        <f>SUM(K27:K37)</f>
        <v>8</v>
      </c>
      <c r="L38" s="160">
        <f t="shared" si="8"/>
        <v>24.625</v>
      </c>
      <c r="M38" s="157"/>
      <c r="N38" s="161">
        <f>SUM(N27:N37)</f>
        <v>139</v>
      </c>
      <c r="O38" s="161">
        <v>438.2</v>
      </c>
      <c r="P38" s="159">
        <f>N38/O38</f>
        <v>0.31720675490643541</v>
      </c>
      <c r="Q38" s="161">
        <f>SUM(Q27:Q37)</f>
        <v>10</v>
      </c>
      <c r="R38" s="160">
        <f t="shared" si="9"/>
        <v>13.9</v>
      </c>
    </row>
    <row r="39" spans="1:18">
      <c r="A39" s="151"/>
    </row>
    <row r="40" spans="1:18">
      <c r="A40" s="151"/>
      <c r="B40" s="54" t="s">
        <v>4</v>
      </c>
      <c r="C40" s="54" t="s">
        <v>2</v>
      </c>
      <c r="D40" s="54" t="s">
        <v>124</v>
      </c>
      <c r="E40" s="54" t="s">
        <v>131</v>
      </c>
      <c r="F40" s="124" t="s">
        <v>132</v>
      </c>
      <c r="G40" s="79"/>
      <c r="H40" s="80"/>
      <c r="I40" s="80"/>
      <c r="J40" s="80"/>
      <c r="K40" s="80"/>
      <c r="L40" s="80"/>
      <c r="M40" s="79"/>
      <c r="N40" s="80"/>
      <c r="O40" s="80"/>
      <c r="P40" s="80"/>
    </row>
    <row r="41" spans="1:18">
      <c r="A41" s="154" t="s">
        <v>15</v>
      </c>
      <c r="B41" s="73">
        <v>122</v>
      </c>
      <c r="C41" s="73">
        <v>45.5</v>
      </c>
      <c r="D41" s="73"/>
      <c r="E41" s="73">
        <v>10</v>
      </c>
      <c r="F41" s="123">
        <f t="shared" ref="F41:F49" si="11">B41/E41</f>
        <v>12.2</v>
      </c>
      <c r="G41" s="80"/>
      <c r="H41" s="80"/>
      <c r="I41" s="80"/>
      <c r="J41" s="80"/>
      <c r="K41" s="80"/>
      <c r="L41" s="80"/>
      <c r="M41" s="80"/>
      <c r="N41" s="80"/>
      <c r="O41" s="80"/>
      <c r="P41" s="79"/>
    </row>
    <row r="42" spans="1:18">
      <c r="A42" s="69"/>
      <c r="B42" s="73"/>
      <c r="C42" s="73"/>
      <c r="D42" s="73"/>
      <c r="E42" s="73"/>
      <c r="F42" s="123" t="e">
        <f t="shared" si="11"/>
        <v>#DIV/0!</v>
      </c>
      <c r="G42" s="80"/>
      <c r="H42" s="80"/>
      <c r="I42" s="80"/>
      <c r="J42" s="80"/>
      <c r="K42" s="80"/>
      <c r="L42" s="80"/>
      <c r="M42" s="80"/>
      <c r="N42" s="80"/>
      <c r="O42" s="80"/>
      <c r="P42" s="79"/>
    </row>
    <row r="43" spans="1:18">
      <c r="A43" s="69"/>
      <c r="B43" s="73"/>
      <c r="C43" s="73"/>
      <c r="D43" s="73"/>
      <c r="E43" s="73"/>
      <c r="F43" s="123" t="e">
        <f t="shared" si="11"/>
        <v>#DIV/0!</v>
      </c>
      <c r="G43" s="80"/>
      <c r="H43" s="80"/>
      <c r="I43" s="80"/>
      <c r="J43" s="80"/>
      <c r="K43" s="80"/>
      <c r="L43" s="80"/>
      <c r="M43" s="80"/>
      <c r="N43" s="80"/>
      <c r="O43" s="80"/>
      <c r="P43" s="79"/>
    </row>
    <row r="44" spans="1:18">
      <c r="A44" s="69"/>
      <c r="B44" s="73"/>
      <c r="C44" s="73"/>
      <c r="D44" s="87"/>
      <c r="E44" s="73"/>
      <c r="F44" s="123" t="e">
        <f t="shared" si="11"/>
        <v>#DIV/0!</v>
      </c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8">
      <c r="A45" s="69"/>
      <c r="B45" s="73"/>
      <c r="C45" s="73"/>
      <c r="D45" s="87"/>
      <c r="E45" s="73"/>
      <c r="F45" s="123" t="e">
        <f t="shared" si="11"/>
        <v>#DIV/0!</v>
      </c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1:18">
      <c r="A46" s="69"/>
      <c r="B46" s="73"/>
      <c r="C46" s="73"/>
      <c r="D46" s="87"/>
      <c r="E46" s="73"/>
      <c r="F46" s="123" t="e">
        <f t="shared" si="11"/>
        <v>#DIV/0!</v>
      </c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1:18">
      <c r="A47" s="69"/>
      <c r="B47" s="73"/>
      <c r="C47" s="73"/>
      <c r="D47" s="87"/>
      <c r="E47" s="73"/>
      <c r="F47" s="123" t="e">
        <f t="shared" si="11"/>
        <v>#DIV/0!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1:18">
      <c r="A48" s="53"/>
      <c r="B48" s="73"/>
      <c r="C48" s="73"/>
      <c r="D48" s="87"/>
      <c r="E48" s="73"/>
      <c r="F48" s="123" t="e">
        <f t="shared" si="11"/>
        <v>#DIV/0!</v>
      </c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>
      <c r="A49" s="122"/>
      <c r="B49" s="162">
        <f>SUM(B41:B48)</f>
        <v>122</v>
      </c>
      <c r="C49" s="163">
        <v>341.4</v>
      </c>
      <c r="D49" s="164">
        <f>B49/C49</f>
        <v>0.3573520796719391</v>
      </c>
      <c r="E49" s="164">
        <f>SUM(E41:E48)</f>
        <v>10</v>
      </c>
      <c r="F49" s="160">
        <f t="shared" si="11"/>
        <v>12.2</v>
      </c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2" spans="1:16">
      <c r="B52" s="92"/>
    </row>
    <row r="54" spans="1:16">
      <c r="M54" s="10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2011-01-23T21:37:22Z</cp:lastPrinted>
  <dcterms:created xsi:type="dcterms:W3CDTF">2010-10-04T19:43:01Z</dcterms:created>
  <dcterms:modified xsi:type="dcterms:W3CDTF">2011-10-07T06:31:10Z</dcterms:modified>
</cp:coreProperties>
</file>