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952" windowHeight="7956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K68" i="1"/>
  <c r="K67"/>
  <c r="K66"/>
  <c r="K65"/>
  <c r="K64"/>
  <c r="K63"/>
  <c r="K62"/>
  <c r="J59" l="1"/>
  <c r="X40"/>
  <c r="X36"/>
  <c r="J54" i="2"/>
  <c r="E68"/>
  <c r="D68"/>
  <c r="G11"/>
  <c r="E11"/>
  <c r="G24"/>
  <c r="E24"/>
  <c r="X44" i="1"/>
  <c r="S23" i="2" l="1"/>
  <c r="Q23"/>
  <c r="E10"/>
  <c r="G10"/>
  <c r="X32" i="1"/>
  <c r="X20"/>
  <c r="F68" i="2"/>
  <c r="C68"/>
  <c r="M68"/>
  <c r="J68"/>
  <c r="F55"/>
  <c r="G68" l="1"/>
  <c r="N68"/>
  <c r="L68"/>
  <c r="C55"/>
  <c r="E55" s="1"/>
  <c r="G55" l="1"/>
  <c r="G52"/>
  <c r="E52"/>
  <c r="G51"/>
  <c r="E51"/>
  <c r="G50"/>
  <c r="E50"/>
  <c r="N53"/>
  <c r="L53"/>
  <c r="G49"/>
  <c r="E49"/>
  <c r="G48"/>
  <c r="E48"/>
  <c r="G47"/>
  <c r="E47"/>
  <c r="G46"/>
  <c r="E46"/>
  <c r="G45"/>
  <c r="E45"/>
  <c r="G44"/>
  <c r="E44"/>
  <c r="R41"/>
  <c r="P41" l="1"/>
  <c r="O41"/>
  <c r="Q41" s="1"/>
  <c r="L41"/>
  <c r="I41"/>
  <c r="F41"/>
  <c r="C41"/>
  <c r="E41" s="1"/>
  <c r="S40"/>
  <c r="Q40"/>
  <c r="S39"/>
  <c r="Q39"/>
  <c r="S38"/>
  <c r="Q38"/>
  <c r="M38"/>
  <c r="K38"/>
  <c r="S37"/>
  <c r="Q37"/>
  <c r="M37"/>
  <c r="K37"/>
  <c r="G37"/>
  <c r="E37"/>
  <c r="S36"/>
  <c r="Q36"/>
  <c r="M36"/>
  <c r="K36"/>
  <c r="G36"/>
  <c r="E36"/>
  <c r="S35"/>
  <c r="Q35"/>
  <c r="M35"/>
  <c r="K35"/>
  <c r="G35"/>
  <c r="E35"/>
  <c r="S34"/>
  <c r="Q34"/>
  <c r="M34"/>
  <c r="K34"/>
  <c r="G34"/>
  <c r="E34"/>
  <c r="S33"/>
  <c r="Q33"/>
  <c r="M33"/>
  <c r="K33"/>
  <c r="G33"/>
  <c r="E33"/>
  <c r="S32"/>
  <c r="Q32"/>
  <c r="M32"/>
  <c r="K32"/>
  <c r="G32"/>
  <c r="E32"/>
  <c r="S31"/>
  <c r="Q31"/>
  <c r="M31"/>
  <c r="K31"/>
  <c r="G31"/>
  <c r="E31"/>
  <c r="S30"/>
  <c r="Q30"/>
  <c r="M30"/>
  <c r="K30"/>
  <c r="G30"/>
  <c r="E30"/>
  <c r="S29"/>
  <c r="Q29"/>
  <c r="M29"/>
  <c r="K29"/>
  <c r="G29"/>
  <c r="E29"/>
  <c r="R26"/>
  <c r="Q26"/>
  <c r="O26"/>
  <c r="M26"/>
  <c r="L26"/>
  <c r="K26"/>
  <c r="I26"/>
  <c r="F26"/>
  <c r="C26"/>
  <c r="G23"/>
  <c r="E23"/>
  <c r="S22"/>
  <c r="Q22"/>
  <c r="M22"/>
  <c r="K22"/>
  <c r="G22"/>
  <c r="E22"/>
  <c r="S21"/>
  <c r="Q21"/>
  <c r="M21"/>
  <c r="K21"/>
  <c r="G21"/>
  <c r="E21"/>
  <c r="S20"/>
  <c r="Q20"/>
  <c r="M20"/>
  <c r="K20"/>
  <c r="G20"/>
  <c r="E20"/>
  <c r="S19"/>
  <c r="M19"/>
  <c r="K19"/>
  <c r="G19"/>
  <c r="E19"/>
  <c r="S18"/>
  <c r="Q18"/>
  <c r="M18"/>
  <c r="K18"/>
  <c r="G18"/>
  <c r="E18"/>
  <c r="S17"/>
  <c r="Q17"/>
  <c r="M17"/>
  <c r="K17"/>
  <c r="G17"/>
  <c r="E17"/>
  <c r="S16"/>
  <c r="Q16"/>
  <c r="M16"/>
  <c r="K16"/>
  <c r="G16"/>
  <c r="E16"/>
  <c r="S15"/>
  <c r="Q15"/>
  <c r="M15"/>
  <c r="K15"/>
  <c r="G15"/>
  <c r="E15"/>
  <c r="R12"/>
  <c r="O12"/>
  <c r="Q12" s="1"/>
  <c r="L12"/>
  <c r="I12"/>
  <c r="K12" s="1"/>
  <c r="F12"/>
  <c r="C12"/>
  <c r="S11"/>
  <c r="Q11"/>
  <c r="S10"/>
  <c r="Q10"/>
  <c r="M10"/>
  <c r="K10"/>
  <c r="S9"/>
  <c r="Q9"/>
  <c r="M9"/>
  <c r="K9"/>
  <c r="G9"/>
  <c r="E9"/>
  <c r="S8"/>
  <c r="Q8"/>
  <c r="M8"/>
  <c r="K8"/>
  <c r="G8"/>
  <c r="E8"/>
  <c r="S7"/>
  <c r="Q7"/>
  <c r="M7"/>
  <c r="K7"/>
  <c r="G7"/>
  <c r="E7"/>
  <c r="S6"/>
  <c r="Q6"/>
  <c r="M6"/>
  <c r="K6"/>
  <c r="G6"/>
  <c r="E6"/>
  <c r="S5"/>
  <c r="Q5"/>
  <c r="M5"/>
  <c r="K5"/>
  <c r="G5"/>
  <c r="E5"/>
  <c r="S4"/>
  <c r="Q4"/>
  <c r="M4"/>
  <c r="K4"/>
  <c r="G4"/>
  <c r="E4"/>
  <c r="S3"/>
  <c r="Q3"/>
  <c r="M3"/>
  <c r="K3"/>
  <c r="G3"/>
  <c r="E3"/>
  <c r="S2"/>
  <c r="Q2"/>
  <c r="M2"/>
  <c r="K2"/>
  <c r="G2"/>
  <c r="E2"/>
  <c r="K59" i="1"/>
  <c r="S41" i="2" l="1"/>
  <c r="M41"/>
  <c r="K41"/>
  <c r="G41"/>
  <c r="S26"/>
  <c r="G26"/>
  <c r="E26"/>
  <c r="S12"/>
  <c r="M12"/>
  <c r="E12"/>
  <c r="G12"/>
  <c r="E59" i="1"/>
  <c r="D59" l="1"/>
  <c r="C59"/>
  <c r="B59"/>
  <c r="K58"/>
  <c r="G58"/>
  <c r="F58"/>
  <c r="K57"/>
  <c r="G57"/>
  <c r="F57"/>
  <c r="K56"/>
  <c r="G56"/>
  <c r="F56"/>
  <c r="K55"/>
  <c r="G55"/>
  <c r="F55"/>
  <c r="K54"/>
  <c r="G54"/>
  <c r="F54"/>
  <c r="K53"/>
  <c r="G53"/>
  <c r="F53"/>
  <c r="K52"/>
  <c r="G52"/>
  <c r="F52"/>
  <c r="K51"/>
  <c r="G51"/>
  <c r="F51"/>
  <c r="K50"/>
  <c r="G50"/>
  <c r="F50"/>
  <c r="K48"/>
  <c r="G48"/>
  <c r="F48"/>
  <c r="X28"/>
  <c r="X24"/>
  <c r="X16"/>
  <c r="X12"/>
  <c r="X4"/>
  <c r="P4"/>
  <c r="F59" l="1"/>
  <c r="G59"/>
  <c r="L54" i="2"/>
  <c r="N54"/>
  <c r="M54"/>
</calcChain>
</file>

<file path=xl/sharedStrings.xml><?xml version="1.0" encoding="utf-8"?>
<sst xmlns="http://schemas.openxmlformats.org/spreadsheetml/2006/main" count="447" uniqueCount="149">
  <si>
    <t>Team</t>
  </si>
  <si>
    <t>Scores</t>
  </si>
  <si>
    <t>Overs</t>
  </si>
  <si>
    <t>Cent</t>
  </si>
  <si>
    <t>Runs</t>
  </si>
  <si>
    <t>R/R</t>
  </si>
  <si>
    <t>R1</t>
  </si>
  <si>
    <t>MH</t>
  </si>
  <si>
    <t>R</t>
  </si>
  <si>
    <t>LPW</t>
  </si>
  <si>
    <t>ES</t>
  </si>
  <si>
    <t>Syd</t>
  </si>
  <si>
    <t>CC</t>
  </si>
  <si>
    <t>BWU</t>
  </si>
  <si>
    <t>U20</t>
  </si>
  <si>
    <t>R2</t>
  </si>
  <si>
    <t>R3</t>
  </si>
  <si>
    <t>STA</t>
  </si>
  <si>
    <t>R4</t>
  </si>
  <si>
    <t>R5</t>
  </si>
  <si>
    <t>R6</t>
  </si>
  <si>
    <t>R7</t>
  </si>
  <si>
    <t>R8</t>
  </si>
  <si>
    <t>R9</t>
  </si>
  <si>
    <t>SF</t>
  </si>
  <si>
    <t>F</t>
  </si>
  <si>
    <t>Analysis</t>
  </si>
  <si>
    <t>200+</t>
  </si>
  <si>
    <t>100-</t>
  </si>
  <si>
    <t>Inns</t>
  </si>
  <si>
    <t>C</t>
  </si>
  <si>
    <t>Over 200 as %</t>
  </si>
  <si>
    <t>Under 100 as a %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</si>
  <si>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</si>
  <si>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</si>
  <si>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</si>
  <si>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</si>
  <si>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</si>
  <si>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</si>
  <si>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</si>
  <si>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</si>
  <si>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</si>
  <si>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</si>
  <si>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Total</t>
  </si>
  <si>
    <t>95/96</t>
  </si>
  <si>
    <t>96/97</t>
  </si>
  <si>
    <t>97/98</t>
  </si>
  <si>
    <t>12/13</t>
  </si>
  <si>
    <t>98/99</t>
  </si>
  <si>
    <t>11/12</t>
  </si>
  <si>
    <t>99/00</t>
  </si>
  <si>
    <t>10/11</t>
  </si>
  <si>
    <t>2.41</t>
  </si>
  <si>
    <t>00/01</t>
  </si>
  <si>
    <t>09/10</t>
  </si>
  <si>
    <t>01/02</t>
  </si>
  <si>
    <t>08/09</t>
  </si>
  <si>
    <t>25</t>
  </si>
  <si>
    <t>5</t>
  </si>
  <si>
    <t>70</t>
  </si>
  <si>
    <t>35.71</t>
  </si>
  <si>
    <t>7.14</t>
  </si>
  <si>
    <t>3060.4</t>
  </si>
  <si>
    <t>12186</t>
  </si>
  <si>
    <t>02/03</t>
  </si>
  <si>
    <t>07/08</t>
  </si>
  <si>
    <t>26</t>
  </si>
  <si>
    <t>4</t>
  </si>
  <si>
    <t>68</t>
  </si>
  <si>
    <t>38.24</t>
  </si>
  <si>
    <t>5.88</t>
  </si>
  <si>
    <t>03/04</t>
  </si>
  <si>
    <t>06/07</t>
  </si>
  <si>
    <t>6</t>
  </si>
  <si>
    <t>67</t>
  </si>
  <si>
    <t>04/05</t>
  </si>
  <si>
    <t>05/06</t>
  </si>
  <si>
    <t>13/14</t>
  </si>
  <si>
    <t>273/6</t>
  </si>
  <si>
    <t>137/5</t>
  </si>
  <si>
    <t>218/6</t>
  </si>
  <si>
    <t>176/8</t>
  </si>
  <si>
    <t>185/8</t>
  </si>
  <si>
    <t>183/5</t>
  </si>
  <si>
    <t>8/3</t>
  </si>
  <si>
    <t>rain</t>
  </si>
  <si>
    <t>110/10</t>
  </si>
  <si>
    <t>60/4</t>
  </si>
  <si>
    <t>StA</t>
  </si>
  <si>
    <t>OBC</t>
  </si>
  <si>
    <t>201/7</t>
  </si>
  <si>
    <t>202/5</t>
  </si>
  <si>
    <t>140/3</t>
  </si>
  <si>
    <t>136/7</t>
  </si>
  <si>
    <t>262/8</t>
  </si>
  <si>
    <t>151/8</t>
  </si>
  <si>
    <t>152/5</t>
  </si>
  <si>
    <t>R/O</t>
  </si>
  <si>
    <t>Wickets</t>
  </si>
  <si>
    <t>R/Wkt</t>
  </si>
  <si>
    <t>E/S</t>
  </si>
  <si>
    <t>St A</t>
  </si>
  <si>
    <t>167/8</t>
  </si>
  <si>
    <t>170/4</t>
  </si>
  <si>
    <t>349/3</t>
  </si>
  <si>
    <t>274/8</t>
  </si>
  <si>
    <t>274/7</t>
  </si>
  <si>
    <t>East</t>
  </si>
  <si>
    <t>156/5</t>
  </si>
  <si>
    <t>170/7</t>
  </si>
  <si>
    <t>188/8</t>
  </si>
  <si>
    <t>161/5</t>
  </si>
  <si>
    <t>225/8</t>
  </si>
  <si>
    <t>232/9</t>
  </si>
  <si>
    <t>165/9</t>
  </si>
  <si>
    <t>157/5</t>
  </si>
  <si>
    <t>214/8</t>
  </si>
  <si>
    <t>200/5</t>
  </si>
  <si>
    <t>178/9</t>
  </si>
  <si>
    <t>205/6</t>
  </si>
  <si>
    <t>206/7</t>
  </si>
  <si>
    <t>180/7</t>
  </si>
  <si>
    <t>152/7</t>
  </si>
  <si>
    <t>129/6</t>
  </si>
  <si>
    <t>126/5</t>
  </si>
  <si>
    <t>110/6</t>
  </si>
  <si>
    <t>86/6</t>
  </si>
  <si>
    <t>241/7</t>
  </si>
  <si>
    <t>u20  4</t>
  </si>
  <si>
    <t>u20 5</t>
  </si>
  <si>
    <t>242/7</t>
  </si>
  <si>
    <t>195/8</t>
  </si>
  <si>
    <t>144/9</t>
  </si>
  <si>
    <t>145/7</t>
  </si>
  <si>
    <t>316/3</t>
  </si>
  <si>
    <t>162/8</t>
  </si>
  <si>
    <t>197/9</t>
  </si>
  <si>
    <t>199/3</t>
  </si>
  <si>
    <t>219/9</t>
  </si>
  <si>
    <t>153/8</t>
  </si>
  <si>
    <t>151/9</t>
  </si>
  <si>
    <t>137/8</t>
  </si>
  <si>
    <t>232/7</t>
  </si>
  <si>
    <t>211/7</t>
  </si>
  <si>
    <t>214/9</t>
  </si>
  <si>
    <t>SF+3</t>
  </si>
  <si>
    <t>205/8</t>
  </si>
  <si>
    <t>199/9</t>
  </si>
  <si>
    <t>??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</si>
</sst>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0.0"/>
    <numFmt numFmtId="165" formatCode="#,##0_ ;\-#,##0\ "/>
    <numFmt numFmtId="166" formatCode="#,##0.0_ ;\-#,##0.0\ "/>
  </numFmts>
  <fonts count="20">
    <font>
      <sz val="10"/>
      <color theme="1"/>
      <name val="Times New Roman"/>
      <family val="2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sz val="8"/>
      <name val="Arial"/>
      <family val="2"/>
    </font>
    <font>
      <sz val="10"/>
      <color theme="1"/>
      <name val="Times New Roman"/>
      <family val="1"/>
    </font>
    <font>
      <b/>
      <sz val="8"/>
      <name val="Arial"/>
      <family val="2"/>
    </font>
    <font>
      <b/>
      <sz val="10"/>
      <color rgb="FFFF0000"/>
      <name val="Arial"/>
      <family val="2"/>
    </font>
    <font>
      <sz val="10"/>
      <color theme="1"/>
      <name val="Times New Roman"/>
      <family val="2"/>
    </font>
    <font>
      <b/>
      <sz val="11"/>
      <color rgb="FFC00000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rgb="FF002060"/>
      <name val="Times New Roman"/>
      <family val="1"/>
    </font>
    <font>
      <sz val="9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color rgb="FF00206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2" fontId="6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1" xfId="0" applyFont="1" applyBorder="1"/>
    <xf numFmtId="0" fontId="4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0" fillId="0" borderId="1" xfId="0" applyFont="1" applyFill="1" applyBorder="1"/>
    <xf numFmtId="0" fontId="11" fillId="2" borderId="1" xfId="0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center"/>
    </xf>
    <xf numFmtId="2" fontId="11" fillId="2" borderId="1" xfId="0" applyNumberFormat="1" applyFont="1" applyFill="1" applyBorder="1" applyAlignment="1">
      <alignment horizontal="center"/>
    </xf>
    <xf numFmtId="1" fontId="11" fillId="2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0" borderId="0" xfId="0" applyFont="1"/>
    <xf numFmtId="2" fontId="4" fillId="0" borderId="0" xfId="0" applyNumberFormat="1" applyFont="1"/>
    <xf numFmtId="2" fontId="4" fillId="0" borderId="1" xfId="0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/>
    <xf numFmtId="0" fontId="12" fillId="0" borderId="1" xfId="0" applyFont="1" applyFill="1" applyBorder="1"/>
    <xf numFmtId="0" fontId="4" fillId="0" borderId="5" xfId="0" applyFont="1" applyBorder="1"/>
    <xf numFmtId="43" fontId="4" fillId="0" borderId="2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9" fillId="0" borderId="1" xfId="0" applyNumberFormat="1" applyFont="1" applyFill="1" applyBorder="1"/>
    <xf numFmtId="2" fontId="9" fillId="0" borderId="1" xfId="0" applyNumberFormat="1" applyFont="1" applyBorder="1"/>
    <xf numFmtId="0" fontId="14" fillId="0" borderId="1" xfId="0" applyFont="1" applyFill="1" applyBorder="1"/>
    <xf numFmtId="0" fontId="4" fillId="0" borderId="0" xfId="0" applyFont="1" applyBorder="1"/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43" fontId="9" fillId="0" borderId="1" xfId="1" applyFont="1" applyFill="1" applyBorder="1" applyAlignment="1"/>
    <xf numFmtId="0" fontId="16" fillId="0" borderId="1" xfId="0" applyFont="1" applyFill="1" applyBorder="1" applyAlignment="1">
      <alignment horizontal="center"/>
    </xf>
    <xf numFmtId="0" fontId="0" fillId="0" borderId="0" xfId="0" applyBorder="1"/>
    <xf numFmtId="164" fontId="16" fillId="0" borderId="1" xfId="0" applyNumberFormat="1" applyFont="1" applyFill="1" applyBorder="1" applyAlignment="1">
      <alignment horizontal="center"/>
    </xf>
    <xf numFmtId="1" fontId="16" fillId="0" borderId="1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166" fontId="16" fillId="0" borderId="0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11" fillId="2" borderId="1" xfId="1" applyNumberFormat="1" applyFont="1" applyFill="1" applyBorder="1" applyAlignment="1">
      <alignment horizontal="center"/>
    </xf>
    <xf numFmtId="43" fontId="4" fillId="0" borderId="1" xfId="1" applyFont="1" applyFill="1" applyBorder="1"/>
    <xf numFmtId="166" fontId="11" fillId="2" borderId="1" xfId="1" applyNumberFormat="1" applyFont="1" applyFill="1" applyBorder="1" applyAlignment="1">
      <alignment horizontal="center"/>
    </xf>
    <xf numFmtId="43" fontId="11" fillId="2" borderId="1" xfId="1" applyFont="1" applyFill="1" applyBorder="1" applyAlignment="1"/>
    <xf numFmtId="0" fontId="17" fillId="0" borderId="0" xfId="0" applyFont="1" applyFill="1" applyBorder="1" applyAlignment="1">
      <alignment horizontal="center"/>
    </xf>
    <xf numFmtId="0" fontId="1" fillId="0" borderId="0" xfId="0" applyFont="1" applyBorder="1"/>
    <xf numFmtId="0" fontId="2" fillId="0" borderId="6" xfId="0" applyFont="1" applyFill="1" applyBorder="1" applyAlignment="1">
      <alignment horizontal="center"/>
    </xf>
    <xf numFmtId="2" fontId="16" fillId="0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/>
    </xf>
    <xf numFmtId="2" fontId="17" fillId="2" borderId="1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1" fontId="19" fillId="2" borderId="1" xfId="0" applyNumberFormat="1" applyFont="1" applyFill="1" applyBorder="1" applyAlignment="1">
      <alignment horizontal="center"/>
    </xf>
    <xf numFmtId="1" fontId="19" fillId="0" borderId="1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" fontId="17" fillId="2" borderId="1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5" fontId="16" fillId="0" borderId="1" xfId="1" applyNumberFormat="1" applyFont="1" applyFill="1" applyBorder="1" applyAlignment="1">
      <alignment horizontal="center"/>
    </xf>
    <xf numFmtId="166" fontId="16" fillId="0" borderId="1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7" fillId="0" borderId="1" xfId="0" applyFont="1" applyFill="1" applyBorder="1"/>
    <xf numFmtId="0" fontId="2" fillId="0" borderId="1" xfId="0" applyFont="1" applyFill="1" applyBorder="1" applyAlignment="1">
      <alignment horizontal="center"/>
    </xf>
    <xf numFmtId="2" fontId="18" fillId="0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16" fillId="3" borderId="1" xfId="0" applyFont="1" applyFill="1" applyBorder="1" applyAlignment="1">
      <alignment horizontal="center"/>
    </xf>
    <xf numFmtId="1" fontId="16" fillId="3" borderId="1" xfId="0" applyNumberFormat="1" applyFont="1" applyFill="1" applyBorder="1" applyAlignment="1">
      <alignment horizontal="center"/>
    </xf>
    <xf numFmtId="2" fontId="9" fillId="3" borderId="1" xfId="0" applyNumberFormat="1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/>
    </xf>
    <xf numFmtId="2" fontId="19" fillId="0" borderId="1" xfId="0" applyNumberFormat="1" applyFont="1" applyFill="1" applyBorder="1" applyAlignment="1">
      <alignment horizontal="center"/>
    </xf>
    <xf numFmtId="2" fontId="9" fillId="0" borderId="1" xfId="1" applyNumberFormat="1" applyFont="1" applyFill="1" applyBorder="1" applyAlignment="1">
      <alignment horizontal="center"/>
    </xf>
    <xf numFmtId="2" fontId="9" fillId="3" borderId="1" xfId="1" applyNumberFormat="1" applyFont="1" applyFill="1" applyBorder="1" applyAlignment="1">
      <alignment horizontal="center"/>
    </xf>
    <xf numFmtId="2" fontId="17" fillId="0" borderId="1" xfId="1" applyNumberFormat="1" applyFont="1" applyFill="1" applyBorder="1" applyAlignment="1">
      <alignment horizontal="center"/>
    </xf>
    <xf numFmtId="2" fontId="16" fillId="0" borderId="1" xfId="0" applyNumberFormat="1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" fontId="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" fontId="19" fillId="0" borderId="0" xfId="0" applyNumberFormat="1" applyFont="1" applyFill="1" applyBorder="1" applyAlignment="1">
      <alignment horizontal="center"/>
    </xf>
    <xf numFmtId="1" fontId="16" fillId="0" borderId="0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right"/>
    </xf>
    <xf numFmtId="49" fontId="16" fillId="0" borderId="1" xfId="1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165" fontId="17" fillId="0" borderId="1" xfId="1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/>
    <xf numFmtId="49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0"/>
  <sheetViews>
    <sheetView tabSelected="1" topLeftCell="A47" workbookViewId="0">
      <selection activeCell="T67" sqref="T67"/>
    </sheetView>
  </sheetViews>
  <sheetFormatPr defaultRowHeight="13.2"/>
  <cols>
    <col min="1" max="1" width="6.109375" customWidth="1"/>
    <col min="2" max="2" width="6.33203125" customWidth="1"/>
    <col min="3" max="3" width="7.109375" customWidth="1"/>
    <col min="4" max="4" width="7" customWidth="1"/>
    <col min="5" max="5" width="5" customWidth="1"/>
    <col min="6" max="6" width="7" customWidth="1"/>
    <col min="7" max="7" width="7.44140625" customWidth="1"/>
    <col min="8" max="8" width="6.44140625" customWidth="1"/>
    <col min="9" max="9" width="6.109375" customWidth="1"/>
    <col min="10" max="10" width="6.44140625" customWidth="1"/>
    <col min="11" max="11" width="7.33203125" customWidth="1"/>
    <col min="12" max="12" width="6.6640625" customWidth="1"/>
    <col min="13" max="13" width="6.109375" customWidth="1"/>
    <col min="14" max="14" width="5.6640625" customWidth="1"/>
    <col min="15" max="15" width="7.77734375" customWidth="1"/>
    <col min="16" max="16" width="6.6640625" customWidth="1"/>
    <col min="17" max="17" width="5.77734375" customWidth="1"/>
    <col min="18" max="18" width="6" customWidth="1"/>
    <col min="19" max="19" width="6.6640625" customWidth="1"/>
    <col min="20" max="20" width="7.33203125" customWidth="1"/>
    <col min="21" max="21" width="6" customWidth="1"/>
    <col min="22" max="23" width="7" customWidth="1"/>
  </cols>
  <sheetData>
    <row r="1" spans="1:24"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2</v>
      </c>
      <c r="X1" s="2" t="s">
        <v>5</v>
      </c>
    </row>
    <row r="2" spans="1:24">
      <c r="A2" s="2" t="s">
        <v>6</v>
      </c>
      <c r="B2" t="s">
        <v>9</v>
      </c>
      <c r="C2" s="3" t="s">
        <v>78</v>
      </c>
      <c r="D2" s="88">
        <v>50</v>
      </c>
      <c r="E2" s="42"/>
      <c r="F2" s="42" t="s">
        <v>17</v>
      </c>
      <c r="G2" s="88">
        <v>135</v>
      </c>
      <c r="H2" s="88">
        <v>44.4</v>
      </c>
      <c r="I2" s="42"/>
      <c r="J2" s="42" t="s">
        <v>13</v>
      </c>
      <c r="K2" s="88" t="s">
        <v>80</v>
      </c>
      <c r="L2" s="88">
        <v>50</v>
      </c>
      <c r="M2" s="42"/>
      <c r="N2" s="42" t="s">
        <v>12</v>
      </c>
      <c r="O2" s="88" t="s">
        <v>81</v>
      </c>
      <c r="P2" s="88">
        <v>50</v>
      </c>
      <c r="Q2" s="42"/>
      <c r="R2" s="42" t="s">
        <v>8</v>
      </c>
      <c r="S2" s="88" t="s">
        <v>82</v>
      </c>
      <c r="T2" s="88">
        <v>50</v>
      </c>
    </row>
    <row r="3" spans="1:24">
      <c r="A3" s="2"/>
      <c r="B3" t="s">
        <v>10</v>
      </c>
      <c r="C3" s="3">
        <v>196</v>
      </c>
      <c r="D3" s="88">
        <v>45.4</v>
      </c>
      <c r="E3" s="42"/>
      <c r="F3" s="42" t="s">
        <v>89</v>
      </c>
      <c r="G3" s="88" t="s">
        <v>79</v>
      </c>
      <c r="H3" s="88">
        <v>32.5</v>
      </c>
      <c r="I3" s="42"/>
      <c r="J3" s="42" t="s">
        <v>7</v>
      </c>
      <c r="K3" s="88">
        <v>84</v>
      </c>
      <c r="L3" s="88">
        <v>33.299999999999997</v>
      </c>
      <c r="M3" s="42"/>
      <c r="N3" s="42" t="s">
        <v>11</v>
      </c>
      <c r="O3" s="88">
        <v>100</v>
      </c>
      <c r="P3" s="88">
        <v>43.2</v>
      </c>
      <c r="Q3" s="42"/>
      <c r="R3" s="42" t="s">
        <v>14</v>
      </c>
      <c r="S3" s="88">
        <v>160</v>
      </c>
      <c r="T3" s="88">
        <v>47.2</v>
      </c>
    </row>
    <row r="4" spans="1:24">
      <c r="A4" s="2"/>
      <c r="C4" s="11">
        <v>469</v>
      </c>
      <c r="D4" s="1">
        <v>95.4</v>
      </c>
      <c r="G4" s="3">
        <v>272</v>
      </c>
      <c r="H4" s="1">
        <v>77.3</v>
      </c>
      <c r="K4" s="3">
        <v>302</v>
      </c>
      <c r="L4" s="1">
        <v>83.3</v>
      </c>
      <c r="O4" s="3">
        <v>276</v>
      </c>
      <c r="P4" s="1">
        <f>SUM(P2:P3)</f>
        <v>93.2</v>
      </c>
      <c r="S4" s="3">
        <v>345</v>
      </c>
      <c r="T4" s="1">
        <v>97.2</v>
      </c>
      <c r="V4" s="3">
        <v>1664</v>
      </c>
      <c r="W4" s="3">
        <v>447.2</v>
      </c>
      <c r="X4" s="10">
        <f>V4/W4</f>
        <v>3.7209302325581395</v>
      </c>
    </row>
    <row r="5" spans="1:24">
      <c r="A5" s="2"/>
      <c r="C5" s="11"/>
      <c r="D5" s="1"/>
      <c r="G5" s="3"/>
      <c r="H5" s="1"/>
      <c r="K5" s="3"/>
      <c r="L5" s="1"/>
      <c r="O5" s="3"/>
      <c r="P5" s="1"/>
      <c r="S5" s="3"/>
      <c r="T5" s="1"/>
      <c r="V5" s="3"/>
      <c r="W5" s="3"/>
      <c r="X5" s="10"/>
    </row>
    <row r="6" spans="1:24">
      <c r="A6" s="2" t="s">
        <v>15</v>
      </c>
      <c r="B6" t="s">
        <v>12</v>
      </c>
      <c r="C6" s="3" t="s">
        <v>83</v>
      </c>
      <c r="D6" s="3">
        <v>40</v>
      </c>
      <c r="F6" t="s">
        <v>8</v>
      </c>
      <c r="G6" s="3" t="s">
        <v>86</v>
      </c>
      <c r="H6" s="3">
        <v>50</v>
      </c>
      <c r="J6" t="s">
        <v>9</v>
      </c>
      <c r="K6" s="3"/>
      <c r="L6" s="3"/>
      <c r="N6" t="s">
        <v>89</v>
      </c>
      <c r="O6" s="3"/>
      <c r="P6" s="3"/>
      <c r="R6" t="s">
        <v>7</v>
      </c>
      <c r="S6" s="3"/>
      <c r="T6" s="3"/>
      <c r="V6" s="3"/>
      <c r="W6" s="3"/>
    </row>
    <row r="7" spans="1:24">
      <c r="A7" s="2"/>
      <c r="B7" t="s">
        <v>10</v>
      </c>
      <c r="C7" s="12" t="s">
        <v>84</v>
      </c>
      <c r="D7" s="3">
        <v>9</v>
      </c>
      <c r="F7" t="s">
        <v>13</v>
      </c>
      <c r="G7" s="3" t="s">
        <v>87</v>
      </c>
      <c r="H7" s="3">
        <v>21.1</v>
      </c>
      <c r="J7" t="s">
        <v>88</v>
      </c>
      <c r="K7" s="3"/>
      <c r="L7" s="3"/>
      <c r="N7" t="s">
        <v>11</v>
      </c>
      <c r="O7" s="3"/>
      <c r="P7" s="3"/>
      <c r="R7" t="s">
        <v>12</v>
      </c>
      <c r="S7" s="3"/>
      <c r="T7" s="3"/>
      <c r="V7" s="3"/>
      <c r="W7" s="3"/>
    </row>
    <row r="8" spans="1:24">
      <c r="A8" s="2"/>
      <c r="C8" s="13" t="s">
        <v>85</v>
      </c>
      <c r="D8" s="3"/>
      <c r="G8" s="1" t="s">
        <v>85</v>
      </c>
      <c r="H8" s="3"/>
      <c r="K8" s="1" t="s">
        <v>85</v>
      </c>
      <c r="L8" s="1"/>
      <c r="M8" s="14"/>
      <c r="N8" s="14"/>
      <c r="O8" s="1" t="s">
        <v>85</v>
      </c>
      <c r="P8" s="1"/>
      <c r="Q8" s="14"/>
      <c r="R8" s="14"/>
      <c r="S8" s="1" t="s">
        <v>85</v>
      </c>
      <c r="T8" s="3"/>
      <c r="V8" s="3"/>
      <c r="W8" s="3"/>
    </row>
    <row r="9" spans="1:24">
      <c r="A9" s="2"/>
      <c r="C9" s="13"/>
      <c r="D9" s="3"/>
      <c r="G9" s="1"/>
      <c r="H9" s="3"/>
      <c r="K9" s="1"/>
      <c r="L9" s="1"/>
      <c r="M9" s="14"/>
      <c r="N9" s="14"/>
      <c r="O9" s="1"/>
      <c r="P9" s="1"/>
      <c r="Q9" s="14"/>
      <c r="R9" s="14"/>
      <c r="S9" s="1"/>
      <c r="T9" s="3"/>
      <c r="V9" s="3"/>
      <c r="W9" s="3"/>
    </row>
    <row r="10" spans="1:24">
      <c r="A10" s="2" t="s">
        <v>16</v>
      </c>
      <c r="B10" t="s">
        <v>13</v>
      </c>
      <c r="C10" s="3" t="s">
        <v>90</v>
      </c>
      <c r="D10" s="3">
        <v>50</v>
      </c>
      <c r="F10" t="s">
        <v>7</v>
      </c>
      <c r="G10" s="3">
        <v>137</v>
      </c>
      <c r="H10" s="3">
        <v>48.5</v>
      </c>
      <c r="J10" t="s">
        <v>8</v>
      </c>
      <c r="K10" s="3">
        <v>130</v>
      </c>
      <c r="L10" s="3">
        <v>45</v>
      </c>
      <c r="N10" t="s">
        <v>10</v>
      </c>
      <c r="O10" s="3" t="s">
        <v>94</v>
      </c>
      <c r="P10" s="3">
        <v>50</v>
      </c>
      <c r="R10" t="s">
        <v>14</v>
      </c>
      <c r="S10" s="3" t="s">
        <v>95</v>
      </c>
      <c r="T10" s="3">
        <v>50</v>
      </c>
      <c r="V10" s="3"/>
      <c r="W10" s="3"/>
    </row>
    <row r="11" spans="1:24">
      <c r="A11" s="2"/>
      <c r="B11" t="s">
        <v>12</v>
      </c>
      <c r="C11" s="3" t="s">
        <v>91</v>
      </c>
      <c r="D11" s="3">
        <v>48.5</v>
      </c>
      <c r="F11" t="s">
        <v>9</v>
      </c>
      <c r="G11" s="3" t="s">
        <v>92</v>
      </c>
      <c r="H11" s="3">
        <v>29.5</v>
      </c>
      <c r="J11" t="s">
        <v>89</v>
      </c>
      <c r="K11" s="3" t="s">
        <v>93</v>
      </c>
      <c r="L11" s="3">
        <v>37.200000000000003</v>
      </c>
      <c r="N11" t="s">
        <v>17</v>
      </c>
      <c r="O11" s="3">
        <v>205</v>
      </c>
      <c r="P11" s="3">
        <v>45.5</v>
      </c>
      <c r="R11" t="s">
        <v>11</v>
      </c>
      <c r="S11" s="3" t="s">
        <v>96</v>
      </c>
      <c r="T11" s="3">
        <v>42.1</v>
      </c>
      <c r="V11" s="3"/>
      <c r="W11" s="3"/>
    </row>
    <row r="12" spans="1:24">
      <c r="A12" s="2"/>
      <c r="C12" s="3">
        <v>403</v>
      </c>
      <c r="D12" s="1">
        <v>98.5</v>
      </c>
      <c r="G12" s="3">
        <v>277</v>
      </c>
      <c r="H12" s="1">
        <v>78.400000000000006</v>
      </c>
      <c r="K12" s="3">
        <v>266</v>
      </c>
      <c r="L12" s="1">
        <v>82.2</v>
      </c>
      <c r="O12" s="3">
        <v>467</v>
      </c>
      <c r="P12" s="1">
        <v>95.5</v>
      </c>
      <c r="S12" s="3">
        <v>303</v>
      </c>
      <c r="T12" s="1">
        <v>92.1</v>
      </c>
      <c r="V12" s="3">
        <v>1716</v>
      </c>
      <c r="W12" s="3">
        <v>447.5</v>
      </c>
      <c r="X12" s="10">
        <f>V12/W12</f>
        <v>3.8346368715083798</v>
      </c>
    </row>
    <row r="13" spans="1:24">
      <c r="A13" s="2"/>
      <c r="C13" s="3"/>
      <c r="D13" s="3"/>
      <c r="G13" s="3"/>
      <c r="H13" s="3"/>
      <c r="K13" s="3"/>
      <c r="L13" s="3"/>
      <c r="O13" s="3"/>
      <c r="P13" s="3"/>
      <c r="S13" s="3"/>
      <c r="T13" s="3"/>
      <c r="V13" s="3"/>
      <c r="W13" s="3"/>
    </row>
    <row r="14" spans="1:24" ht="13.8">
      <c r="A14" s="2" t="s">
        <v>18</v>
      </c>
      <c r="B14" t="s">
        <v>13</v>
      </c>
      <c r="C14" s="3" t="s">
        <v>102</v>
      </c>
      <c r="D14" s="3">
        <v>50</v>
      </c>
      <c r="F14" t="s">
        <v>12</v>
      </c>
      <c r="G14" s="3" t="s">
        <v>104</v>
      </c>
      <c r="H14" s="3">
        <v>50</v>
      </c>
      <c r="I14" s="87">
        <v>2</v>
      </c>
      <c r="J14" t="s">
        <v>11</v>
      </c>
      <c r="K14" s="3" t="s">
        <v>105</v>
      </c>
      <c r="L14" s="3">
        <v>50</v>
      </c>
      <c r="N14" t="s">
        <v>89</v>
      </c>
      <c r="O14" s="3" t="s">
        <v>106</v>
      </c>
      <c r="P14" s="3">
        <v>50</v>
      </c>
      <c r="R14" t="s">
        <v>107</v>
      </c>
      <c r="S14" s="3" t="s">
        <v>136</v>
      </c>
      <c r="T14" s="3">
        <v>50</v>
      </c>
      <c r="V14" s="3"/>
      <c r="W14" s="3"/>
    </row>
    <row r="15" spans="1:24" ht="13.8">
      <c r="A15" s="2"/>
      <c r="B15" t="s">
        <v>9</v>
      </c>
      <c r="C15" s="3" t="s">
        <v>103</v>
      </c>
      <c r="D15" s="3">
        <v>33.200000000000003</v>
      </c>
      <c r="F15" t="s">
        <v>8</v>
      </c>
      <c r="G15" s="3">
        <v>257</v>
      </c>
      <c r="H15" s="3">
        <v>46.5</v>
      </c>
      <c r="I15" s="87">
        <v>1</v>
      </c>
      <c r="J15" t="s">
        <v>88</v>
      </c>
      <c r="K15" s="3">
        <v>166</v>
      </c>
      <c r="L15" s="3">
        <v>40.4</v>
      </c>
      <c r="N15" t="s">
        <v>7</v>
      </c>
      <c r="O15" s="3">
        <v>151</v>
      </c>
      <c r="P15" s="3">
        <v>45.2</v>
      </c>
      <c r="R15" t="s">
        <v>14</v>
      </c>
      <c r="S15" s="3" t="s">
        <v>137</v>
      </c>
      <c r="T15" s="3">
        <v>42.3</v>
      </c>
      <c r="V15" s="3"/>
      <c r="W15" s="3"/>
    </row>
    <row r="16" spans="1:24" ht="13.8">
      <c r="A16" s="2"/>
      <c r="C16" s="3">
        <v>337</v>
      </c>
      <c r="D16" s="1">
        <v>83.2</v>
      </c>
      <c r="G16" s="3">
        <v>606</v>
      </c>
      <c r="H16" s="1">
        <v>96.5</v>
      </c>
      <c r="I16" s="87"/>
      <c r="K16" s="3">
        <v>440</v>
      </c>
      <c r="L16" s="1">
        <v>90.4</v>
      </c>
      <c r="O16" s="3">
        <v>425</v>
      </c>
      <c r="P16" s="1">
        <v>95.2</v>
      </c>
      <c r="S16" s="3">
        <v>396</v>
      </c>
      <c r="T16" s="1">
        <v>92.3</v>
      </c>
      <c r="V16" s="3">
        <v>2204</v>
      </c>
      <c r="W16" s="3">
        <v>458.4</v>
      </c>
      <c r="X16" s="10">
        <f>V16/W16</f>
        <v>4.8080279232111698</v>
      </c>
    </row>
    <row r="17" spans="1:24" ht="13.8">
      <c r="A17" s="2"/>
      <c r="C17" s="3"/>
      <c r="D17" s="3"/>
      <c r="G17" s="3"/>
      <c r="H17" s="3"/>
      <c r="I17" s="87"/>
      <c r="K17" s="3"/>
      <c r="L17" s="3"/>
      <c r="O17" s="3"/>
      <c r="P17" s="3"/>
      <c r="S17" s="3"/>
      <c r="T17" s="3"/>
      <c r="V17" s="3"/>
      <c r="W17" s="3"/>
    </row>
    <row r="18" spans="1:24" ht="13.8">
      <c r="A18" s="2" t="s">
        <v>19</v>
      </c>
      <c r="B18" t="s">
        <v>89</v>
      </c>
      <c r="C18" s="3">
        <v>160</v>
      </c>
      <c r="D18" s="3">
        <v>48.3</v>
      </c>
      <c r="F18" t="s">
        <v>11</v>
      </c>
      <c r="G18" s="3">
        <v>79</v>
      </c>
      <c r="H18" s="3">
        <v>42.4</v>
      </c>
      <c r="I18" s="87"/>
      <c r="J18" t="s">
        <v>10</v>
      </c>
      <c r="K18" s="3" t="s">
        <v>113</v>
      </c>
      <c r="L18" s="3">
        <v>50</v>
      </c>
      <c r="N18" t="s">
        <v>88</v>
      </c>
      <c r="O18" s="3" t="s">
        <v>112</v>
      </c>
      <c r="P18" s="3">
        <v>50</v>
      </c>
      <c r="R18" t="s">
        <v>9</v>
      </c>
      <c r="S18" s="3" t="s">
        <v>138</v>
      </c>
      <c r="T18" s="3">
        <v>50</v>
      </c>
      <c r="V18" s="3"/>
      <c r="W18" s="3"/>
    </row>
    <row r="19" spans="1:24" ht="13.8">
      <c r="A19" s="2"/>
      <c r="B19" t="s">
        <v>12</v>
      </c>
      <c r="C19" s="3" t="s">
        <v>111</v>
      </c>
      <c r="D19" s="3">
        <v>42.1</v>
      </c>
      <c r="F19" t="s">
        <v>8</v>
      </c>
      <c r="G19" s="3">
        <v>76</v>
      </c>
      <c r="H19" s="3">
        <v>43.1</v>
      </c>
      <c r="I19" s="87"/>
      <c r="J19" t="s">
        <v>7</v>
      </c>
      <c r="K19" s="3">
        <v>223</v>
      </c>
      <c r="L19" s="3">
        <v>48.4</v>
      </c>
      <c r="N19" t="s">
        <v>13</v>
      </c>
      <c r="O19" s="3">
        <v>141</v>
      </c>
      <c r="P19" s="3">
        <v>42.5</v>
      </c>
      <c r="R19" t="s">
        <v>14</v>
      </c>
      <c r="S19" s="3">
        <v>91</v>
      </c>
      <c r="T19" s="3">
        <v>38.200000000000003</v>
      </c>
      <c r="V19" s="3"/>
      <c r="W19" s="3"/>
    </row>
    <row r="20" spans="1:24" ht="13.8">
      <c r="A20" s="2"/>
      <c r="C20" s="3">
        <v>321</v>
      </c>
      <c r="D20" s="1">
        <v>90.4</v>
      </c>
      <c r="G20" s="3">
        <v>155</v>
      </c>
      <c r="H20" s="1">
        <v>85.5</v>
      </c>
      <c r="I20" s="87"/>
      <c r="K20" s="3">
        <v>455</v>
      </c>
      <c r="L20" s="1">
        <v>98.4</v>
      </c>
      <c r="O20" s="3">
        <v>366</v>
      </c>
      <c r="P20" s="1">
        <v>92.5</v>
      </c>
      <c r="S20" s="3">
        <v>310</v>
      </c>
      <c r="T20" s="1">
        <v>88.2</v>
      </c>
      <c r="V20" s="3">
        <v>1607</v>
      </c>
      <c r="W20" s="3">
        <v>456.2</v>
      </c>
      <c r="X20" s="10">
        <f>V20/W20</f>
        <v>3.5225778167470407</v>
      </c>
    </row>
    <row r="21" spans="1:24" ht="13.8">
      <c r="A21" s="2"/>
      <c r="C21" s="3"/>
      <c r="D21" s="3"/>
      <c r="G21" s="3"/>
      <c r="H21" s="3"/>
      <c r="I21" s="87"/>
      <c r="K21" s="3"/>
      <c r="L21" s="3"/>
      <c r="O21" s="3"/>
      <c r="P21" s="3"/>
      <c r="S21" s="3"/>
      <c r="T21" s="3"/>
      <c r="V21" s="3"/>
      <c r="W21" s="3"/>
    </row>
    <row r="22" spans="1:24" ht="13.8">
      <c r="A22" s="2" t="s">
        <v>20</v>
      </c>
      <c r="B22" t="s">
        <v>88</v>
      </c>
      <c r="C22" s="3" t="s">
        <v>116</v>
      </c>
      <c r="D22" s="3">
        <v>50</v>
      </c>
      <c r="F22" t="s">
        <v>89</v>
      </c>
      <c r="G22" s="3">
        <v>194</v>
      </c>
      <c r="H22" s="3">
        <v>49.2</v>
      </c>
      <c r="I22" s="87"/>
      <c r="J22" t="s">
        <v>7</v>
      </c>
      <c r="K22" s="3" t="s">
        <v>109</v>
      </c>
      <c r="L22" s="3">
        <v>50</v>
      </c>
      <c r="N22" t="s">
        <v>13</v>
      </c>
      <c r="O22" s="3">
        <v>187</v>
      </c>
      <c r="P22" s="3">
        <v>49.2</v>
      </c>
      <c r="R22" t="s">
        <v>11</v>
      </c>
      <c r="S22" s="3" t="s">
        <v>108</v>
      </c>
      <c r="T22" s="3">
        <v>50</v>
      </c>
      <c r="V22" s="3"/>
      <c r="W22" s="3"/>
    </row>
    <row r="23" spans="1:24" ht="13.8">
      <c r="A23" s="2"/>
      <c r="B23" t="s">
        <v>12</v>
      </c>
      <c r="C23" s="3">
        <v>99</v>
      </c>
      <c r="D23" s="3">
        <v>32.5</v>
      </c>
      <c r="F23" t="s">
        <v>107</v>
      </c>
      <c r="G23" s="3" t="s">
        <v>117</v>
      </c>
      <c r="H23" s="3">
        <v>43.5</v>
      </c>
      <c r="I23" s="87"/>
      <c r="J23" t="s">
        <v>8</v>
      </c>
      <c r="K23" s="3" t="s">
        <v>114</v>
      </c>
      <c r="L23" s="88">
        <v>50</v>
      </c>
      <c r="N23" t="s">
        <v>14</v>
      </c>
      <c r="O23" s="3" t="s">
        <v>110</v>
      </c>
      <c r="P23" s="3">
        <v>49.4</v>
      </c>
      <c r="R23" t="s">
        <v>9</v>
      </c>
      <c r="S23" s="3" t="s">
        <v>115</v>
      </c>
      <c r="T23" s="3">
        <v>47.3</v>
      </c>
      <c r="V23" s="3"/>
      <c r="W23" s="3"/>
    </row>
    <row r="24" spans="1:24" ht="13.8">
      <c r="A24" s="2"/>
      <c r="C24" s="3">
        <v>313</v>
      </c>
      <c r="D24" s="1">
        <v>82.5</v>
      </c>
      <c r="G24" s="3">
        <v>394</v>
      </c>
      <c r="H24" s="1">
        <v>93.1</v>
      </c>
      <c r="I24" s="87"/>
      <c r="K24" s="3">
        <v>334</v>
      </c>
      <c r="L24" s="1">
        <v>100</v>
      </c>
      <c r="O24" s="3">
        <v>375</v>
      </c>
      <c r="P24" s="1">
        <v>99</v>
      </c>
      <c r="S24" s="3">
        <v>313</v>
      </c>
      <c r="T24" s="1">
        <v>97.3</v>
      </c>
      <c r="V24" s="3">
        <v>1729</v>
      </c>
      <c r="W24" s="3">
        <v>472.3</v>
      </c>
      <c r="X24" s="10">
        <f>V24/W24</f>
        <v>3.6608088079610415</v>
      </c>
    </row>
    <row r="25" spans="1:24" ht="13.8">
      <c r="A25" s="2"/>
      <c r="C25" s="3"/>
      <c r="D25" s="3"/>
      <c r="G25" s="3"/>
      <c r="H25" s="3"/>
      <c r="I25" s="87"/>
      <c r="K25" s="3"/>
      <c r="L25" s="3"/>
      <c r="O25" s="3"/>
      <c r="P25" s="3"/>
      <c r="S25" s="3"/>
      <c r="T25" s="3"/>
      <c r="V25" s="3"/>
      <c r="W25" s="3"/>
    </row>
    <row r="26" spans="1:24" ht="13.8">
      <c r="A26" s="2" t="s">
        <v>21</v>
      </c>
      <c r="B26" t="s">
        <v>13</v>
      </c>
      <c r="C26" s="3" t="s">
        <v>118</v>
      </c>
      <c r="D26" s="3">
        <v>50</v>
      </c>
      <c r="F26" t="s">
        <v>8</v>
      </c>
      <c r="G26" s="3" t="s">
        <v>119</v>
      </c>
      <c r="H26" s="3">
        <v>50</v>
      </c>
      <c r="I26" s="87"/>
      <c r="J26" t="s">
        <v>7</v>
      </c>
      <c r="K26" s="3" t="s">
        <v>121</v>
      </c>
      <c r="L26" s="3">
        <v>50</v>
      </c>
      <c r="N26" t="s">
        <v>11</v>
      </c>
      <c r="O26" s="3">
        <v>149</v>
      </c>
      <c r="P26" s="3">
        <v>42.1</v>
      </c>
      <c r="R26" t="s">
        <v>14</v>
      </c>
      <c r="S26" s="3">
        <v>128</v>
      </c>
      <c r="T26" s="3">
        <v>50</v>
      </c>
      <c r="V26" s="3"/>
      <c r="W26" s="3"/>
    </row>
    <row r="27" spans="1:24" ht="13.8">
      <c r="A27" s="2"/>
      <c r="B27" t="s">
        <v>89</v>
      </c>
      <c r="C27" s="3">
        <v>136</v>
      </c>
      <c r="D27" s="3">
        <v>45.3</v>
      </c>
      <c r="F27" t="s">
        <v>9</v>
      </c>
      <c r="G27" s="3" t="s">
        <v>120</v>
      </c>
      <c r="H27" s="3">
        <v>49.4</v>
      </c>
      <c r="I27" s="87"/>
      <c r="J27" t="s">
        <v>12</v>
      </c>
      <c r="K27" s="3">
        <v>164</v>
      </c>
      <c r="L27" s="3">
        <v>44.5</v>
      </c>
      <c r="N27" t="s">
        <v>10</v>
      </c>
      <c r="O27" s="3" t="s">
        <v>122</v>
      </c>
      <c r="P27" s="3">
        <v>31.2</v>
      </c>
      <c r="R27" t="s">
        <v>88</v>
      </c>
      <c r="S27" s="3" t="s">
        <v>123</v>
      </c>
      <c r="T27" s="3">
        <v>39.4</v>
      </c>
      <c r="V27" s="3"/>
      <c r="W27" s="3"/>
    </row>
    <row r="28" spans="1:24">
      <c r="A28" s="2"/>
      <c r="C28" s="3">
        <v>314</v>
      </c>
      <c r="D28" s="1">
        <v>95.3</v>
      </c>
      <c r="G28" s="3">
        <v>411</v>
      </c>
      <c r="H28" s="1">
        <v>99.4</v>
      </c>
      <c r="K28" s="3">
        <v>314</v>
      </c>
      <c r="L28" s="1">
        <v>94.5</v>
      </c>
      <c r="O28" s="3">
        <v>301</v>
      </c>
      <c r="P28" s="1">
        <v>73.3</v>
      </c>
      <c r="S28" s="3">
        <v>257</v>
      </c>
      <c r="T28" s="1">
        <v>89.4</v>
      </c>
      <c r="V28" s="3">
        <v>1597</v>
      </c>
      <c r="W28" s="3">
        <v>453.1</v>
      </c>
      <c r="X28" s="10">
        <f>V28/W28</f>
        <v>3.52460825424851</v>
      </c>
    </row>
    <row r="29" spans="1:24">
      <c r="A29" s="2"/>
      <c r="C29" s="3"/>
      <c r="D29" s="3"/>
      <c r="G29" s="3"/>
      <c r="H29" s="3"/>
      <c r="K29" s="3"/>
      <c r="L29" s="3"/>
      <c r="O29" s="3"/>
      <c r="P29" s="3"/>
      <c r="S29" s="3"/>
      <c r="T29" s="3"/>
      <c r="V29" s="3"/>
      <c r="W29" s="3"/>
    </row>
    <row r="30" spans="1:24">
      <c r="A30" s="2" t="s">
        <v>22</v>
      </c>
      <c r="B30" s="3" t="s">
        <v>9</v>
      </c>
      <c r="C30" s="3">
        <v>125</v>
      </c>
      <c r="D30" s="3">
        <v>39.1</v>
      </c>
      <c r="E30" s="3"/>
      <c r="F30" s="3" t="s">
        <v>8</v>
      </c>
      <c r="G30" s="3">
        <v>108</v>
      </c>
      <c r="H30" s="3">
        <v>37.299999999999997</v>
      </c>
      <c r="I30" s="3"/>
      <c r="J30" s="3" t="s">
        <v>11</v>
      </c>
      <c r="K30" s="3">
        <v>82</v>
      </c>
      <c r="L30" s="3">
        <v>32.5</v>
      </c>
      <c r="M30" s="3"/>
      <c r="N30" s="3" t="s">
        <v>7</v>
      </c>
      <c r="O30" s="3" t="s">
        <v>127</v>
      </c>
      <c r="P30" s="3">
        <v>50</v>
      </c>
      <c r="Q30" s="3"/>
      <c r="R30" s="3" t="s">
        <v>14</v>
      </c>
      <c r="S30" s="3" t="s">
        <v>140</v>
      </c>
      <c r="T30" s="3">
        <v>50</v>
      </c>
      <c r="U30" s="3"/>
      <c r="V30" s="3"/>
      <c r="W30" s="3"/>
    </row>
    <row r="31" spans="1:24">
      <c r="A31" s="2"/>
      <c r="B31" s="3" t="s">
        <v>12</v>
      </c>
      <c r="C31" s="3" t="s">
        <v>124</v>
      </c>
      <c r="D31" s="3">
        <v>31</v>
      </c>
      <c r="E31" s="3"/>
      <c r="F31" s="3" t="s">
        <v>10</v>
      </c>
      <c r="G31" s="3" t="s">
        <v>125</v>
      </c>
      <c r="H31" s="3">
        <v>22.5</v>
      </c>
      <c r="I31" s="3"/>
      <c r="J31" s="3" t="s">
        <v>13</v>
      </c>
      <c r="K31" s="3" t="s">
        <v>126</v>
      </c>
      <c r="L31" s="3">
        <v>17</v>
      </c>
      <c r="M31" s="3"/>
      <c r="N31" s="3" t="s">
        <v>88</v>
      </c>
      <c r="O31" s="3">
        <v>130</v>
      </c>
      <c r="P31" s="3">
        <v>36</v>
      </c>
      <c r="Q31" s="3"/>
      <c r="R31" s="3" t="s">
        <v>89</v>
      </c>
      <c r="S31" s="3" t="s">
        <v>139</v>
      </c>
      <c r="T31" s="3">
        <v>32.299999999999997</v>
      </c>
      <c r="U31" s="3"/>
      <c r="V31" s="3"/>
      <c r="W31" s="3"/>
    </row>
    <row r="32" spans="1:24">
      <c r="A32" s="2"/>
      <c r="B32" s="3"/>
      <c r="C32" s="3">
        <v>251</v>
      </c>
      <c r="D32" s="1">
        <v>70.099999999999994</v>
      </c>
      <c r="E32" s="3"/>
      <c r="F32" s="3"/>
      <c r="G32" s="3">
        <v>218</v>
      </c>
      <c r="H32" s="1">
        <v>60.2</v>
      </c>
      <c r="I32" s="3"/>
      <c r="J32" s="3"/>
      <c r="K32" s="3">
        <v>168</v>
      </c>
      <c r="L32" s="1">
        <v>49.5</v>
      </c>
      <c r="M32" s="3"/>
      <c r="N32" s="3"/>
      <c r="O32" s="3">
        <v>371</v>
      </c>
      <c r="P32" s="1">
        <v>86</v>
      </c>
      <c r="Q32" s="3"/>
      <c r="R32" s="3"/>
      <c r="S32" s="3">
        <v>304</v>
      </c>
      <c r="T32" s="1">
        <v>82.3</v>
      </c>
      <c r="U32" s="3"/>
      <c r="V32" s="3">
        <v>1312</v>
      </c>
      <c r="W32" s="3">
        <v>348.5</v>
      </c>
      <c r="X32" s="10">
        <f>V32/W32</f>
        <v>3.7647058823529411</v>
      </c>
    </row>
    <row r="33" spans="1:2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4">
      <c r="A34" s="2" t="s">
        <v>23</v>
      </c>
      <c r="B34" t="s">
        <v>9</v>
      </c>
      <c r="C34" s="3" t="s">
        <v>130</v>
      </c>
      <c r="D34" s="3">
        <v>50</v>
      </c>
      <c r="E34" s="1" t="s">
        <v>30</v>
      </c>
      <c r="F34" t="s">
        <v>7</v>
      </c>
      <c r="G34" s="3" t="s">
        <v>132</v>
      </c>
      <c r="H34" s="3">
        <v>50</v>
      </c>
      <c r="J34" t="s">
        <v>101</v>
      </c>
      <c r="K34" s="3" t="s">
        <v>134</v>
      </c>
      <c r="L34" s="3">
        <v>50</v>
      </c>
      <c r="M34" s="1" t="s">
        <v>30</v>
      </c>
      <c r="N34" t="s">
        <v>13</v>
      </c>
      <c r="O34" s="3">
        <v>161</v>
      </c>
      <c r="P34" s="3">
        <v>47.1</v>
      </c>
      <c r="R34" s="3" t="s">
        <v>12</v>
      </c>
      <c r="S34" s="3">
        <v>155</v>
      </c>
      <c r="T34" s="3">
        <v>48.5</v>
      </c>
    </row>
    <row r="35" spans="1:24">
      <c r="A35" s="2"/>
      <c r="B35" s="3" t="s">
        <v>89</v>
      </c>
      <c r="C35" s="3" t="s">
        <v>131</v>
      </c>
      <c r="D35" s="3">
        <v>50</v>
      </c>
      <c r="F35" s="3" t="s">
        <v>11</v>
      </c>
      <c r="G35" s="3" t="s">
        <v>133</v>
      </c>
      <c r="H35" s="3">
        <v>39.5</v>
      </c>
      <c r="J35" s="3" t="s">
        <v>8</v>
      </c>
      <c r="K35" s="3">
        <v>67</v>
      </c>
      <c r="L35" s="3">
        <v>21.5</v>
      </c>
      <c r="N35" s="3" t="s">
        <v>10</v>
      </c>
      <c r="O35" s="3" t="s">
        <v>135</v>
      </c>
      <c r="P35" s="3">
        <v>44.3</v>
      </c>
      <c r="R35" s="3" t="s">
        <v>14</v>
      </c>
      <c r="S35" s="3">
        <v>135</v>
      </c>
      <c r="T35" s="3" t="s">
        <v>148</v>
      </c>
    </row>
    <row r="36" spans="1:24">
      <c r="A36" s="2"/>
      <c r="C36" s="3">
        <v>437</v>
      </c>
      <c r="D36" s="1">
        <v>100</v>
      </c>
      <c r="G36" s="3">
        <v>289</v>
      </c>
      <c r="H36" s="1">
        <v>89.5</v>
      </c>
      <c r="K36" s="3">
        <v>383</v>
      </c>
      <c r="L36" s="1">
        <v>71.5</v>
      </c>
      <c r="O36" s="3">
        <v>323</v>
      </c>
      <c r="P36" s="1">
        <v>91.4</v>
      </c>
      <c r="S36" s="1"/>
      <c r="T36" s="3"/>
      <c r="V36" s="3">
        <v>1432</v>
      </c>
      <c r="W36" s="3">
        <v>353.2</v>
      </c>
      <c r="X36" s="10">
        <f>V36/W36</f>
        <v>4.0543601359003398</v>
      </c>
    </row>
    <row r="37" spans="1:24">
      <c r="A37" s="2"/>
      <c r="C37" s="3"/>
      <c r="D37" s="3"/>
      <c r="G37" s="3"/>
      <c r="H37" s="3"/>
      <c r="K37" s="3"/>
      <c r="L37" s="3"/>
      <c r="O37" s="3"/>
      <c r="P37" s="3"/>
      <c r="S37" s="3"/>
      <c r="T37" s="3"/>
      <c r="V37" s="3"/>
      <c r="W37" s="3"/>
    </row>
    <row r="38" spans="1:24">
      <c r="A38" s="2" t="s">
        <v>24</v>
      </c>
      <c r="B38" s="90" t="s">
        <v>89</v>
      </c>
      <c r="C38" s="91">
        <v>136</v>
      </c>
      <c r="D38" s="91">
        <v>46.2</v>
      </c>
      <c r="E38" s="90"/>
      <c r="F38" s="90" t="s">
        <v>10</v>
      </c>
      <c r="G38" s="91" t="s">
        <v>142</v>
      </c>
      <c r="H38" s="91">
        <v>50</v>
      </c>
      <c r="J38" t="s">
        <v>13</v>
      </c>
      <c r="K38" s="3" t="s">
        <v>143</v>
      </c>
      <c r="L38" s="3">
        <v>50</v>
      </c>
      <c r="N38" t="s">
        <v>101</v>
      </c>
      <c r="O38" s="3">
        <v>211</v>
      </c>
      <c r="P38" s="3">
        <v>48.2</v>
      </c>
      <c r="R38" t="s">
        <v>8</v>
      </c>
      <c r="S38" s="3"/>
      <c r="T38" s="3"/>
      <c r="V38" s="3"/>
      <c r="W38" s="3"/>
    </row>
    <row r="39" spans="1:24">
      <c r="A39" s="2"/>
      <c r="B39" s="90" t="s">
        <v>9</v>
      </c>
      <c r="C39" s="91" t="s">
        <v>141</v>
      </c>
      <c r="D39" s="91">
        <v>34.5</v>
      </c>
      <c r="E39" s="90"/>
      <c r="F39" s="90" t="s">
        <v>12</v>
      </c>
      <c r="G39" s="91">
        <v>215</v>
      </c>
      <c r="H39" s="91">
        <v>48.4</v>
      </c>
      <c r="J39" t="s">
        <v>7</v>
      </c>
      <c r="K39" s="3" t="s">
        <v>144</v>
      </c>
      <c r="L39" s="3">
        <v>50</v>
      </c>
      <c r="N39" t="s">
        <v>11</v>
      </c>
      <c r="O39" s="3">
        <v>174</v>
      </c>
      <c r="P39" s="3">
        <v>44</v>
      </c>
      <c r="R39" t="s">
        <v>14</v>
      </c>
      <c r="S39" s="3"/>
      <c r="T39" s="3"/>
      <c r="V39" s="3"/>
      <c r="W39" s="3"/>
    </row>
    <row r="40" spans="1:24">
      <c r="A40" s="2"/>
      <c r="C40" s="3">
        <v>273</v>
      </c>
      <c r="D40" s="1">
        <v>81.099999999999994</v>
      </c>
      <c r="G40" s="3">
        <v>447</v>
      </c>
      <c r="H40" s="1">
        <v>98.4</v>
      </c>
      <c r="K40" s="3">
        <v>425</v>
      </c>
      <c r="L40" s="1">
        <v>100</v>
      </c>
      <c r="O40" s="3">
        <v>385</v>
      </c>
      <c r="P40" s="1">
        <v>92.2</v>
      </c>
      <c r="S40" s="3"/>
      <c r="T40" s="3"/>
      <c r="V40" s="3">
        <v>1530</v>
      </c>
      <c r="W40" s="3">
        <v>372.1</v>
      </c>
      <c r="X40" s="10">
        <f>V40/W40</f>
        <v>4.111797903789304</v>
      </c>
    </row>
    <row r="41" spans="1:24">
      <c r="A41" s="2"/>
      <c r="C41" s="3"/>
      <c r="D41" s="3"/>
      <c r="G41" s="3"/>
      <c r="H41" s="3"/>
      <c r="K41" s="3"/>
      <c r="L41" s="3"/>
      <c r="O41" s="3"/>
      <c r="P41" s="3"/>
      <c r="S41" s="3"/>
      <c r="T41" s="3"/>
    </row>
    <row r="42" spans="1:24">
      <c r="A42" s="2" t="s">
        <v>25</v>
      </c>
      <c r="B42" t="s">
        <v>10</v>
      </c>
      <c r="C42" s="3" t="s">
        <v>146</v>
      </c>
      <c r="D42" s="3">
        <v>50</v>
      </c>
      <c r="G42" s="3"/>
      <c r="H42" s="3"/>
      <c r="K42" s="3"/>
      <c r="L42" s="3"/>
      <c r="O42" s="3"/>
      <c r="P42" s="3"/>
      <c r="S42" s="3"/>
      <c r="T42" s="3"/>
    </row>
    <row r="43" spans="1:24">
      <c r="A43" s="2"/>
      <c r="B43" t="s">
        <v>9</v>
      </c>
      <c r="C43" s="3" t="s">
        <v>147</v>
      </c>
      <c r="D43" s="3">
        <v>50</v>
      </c>
      <c r="G43" s="3"/>
      <c r="H43" s="3"/>
      <c r="K43" s="3"/>
      <c r="L43" s="3"/>
      <c r="O43" s="3"/>
      <c r="P43" s="3"/>
      <c r="S43" s="3"/>
      <c r="T43" s="3"/>
    </row>
    <row r="44" spans="1:24">
      <c r="C44" s="3">
        <v>404</v>
      </c>
      <c r="D44" s="1">
        <v>100</v>
      </c>
      <c r="G44" s="3"/>
      <c r="H44" s="3"/>
      <c r="O44" s="3"/>
      <c r="P44" s="3"/>
      <c r="S44" s="3"/>
      <c r="T44" s="3"/>
      <c r="V44" s="3">
        <v>404</v>
      </c>
      <c r="W44" s="3">
        <v>100</v>
      </c>
      <c r="X44" s="10">
        <f>V44/W44</f>
        <v>4.04</v>
      </c>
    </row>
    <row r="45" spans="1:24">
      <c r="G45" s="3"/>
      <c r="H45" s="3"/>
      <c r="S45" s="3"/>
      <c r="T45" s="3"/>
    </row>
    <row r="46" spans="1:24">
      <c r="A46" s="2" t="s">
        <v>26</v>
      </c>
      <c r="S46" s="3"/>
      <c r="T46" s="3"/>
    </row>
    <row r="47" spans="1:24">
      <c r="B47" s="2" t="s">
        <v>27</v>
      </c>
      <c r="C47" s="2" t="s">
        <v>28</v>
      </c>
      <c r="D47" s="2" t="s">
        <v>29</v>
      </c>
      <c r="E47" s="1" t="s">
        <v>30</v>
      </c>
      <c r="F47" s="6">
        <v>2</v>
      </c>
      <c r="G47" s="6">
        <v>1</v>
      </c>
      <c r="H47" s="4" t="s">
        <v>2</v>
      </c>
      <c r="I47" s="2"/>
      <c r="J47" s="4" t="s">
        <v>4</v>
      </c>
      <c r="K47" s="4" t="s">
        <v>5</v>
      </c>
    </row>
    <row r="48" spans="1:24">
      <c r="A48" s="2" t="s">
        <v>6</v>
      </c>
      <c r="B48" s="3">
        <v>2</v>
      </c>
      <c r="C48" s="3">
        <v>1</v>
      </c>
      <c r="D48" s="3">
        <v>10</v>
      </c>
      <c r="E48" s="1"/>
      <c r="F48" s="7">
        <f t="shared" ref="F48:F59" si="0">B48/D48*(100)</f>
        <v>20</v>
      </c>
      <c r="G48" s="7">
        <f t="shared" ref="G48:G59" si="1">C48/D48*(100)</f>
        <v>10</v>
      </c>
      <c r="H48" s="3">
        <v>447.2</v>
      </c>
      <c r="J48" s="3">
        <v>1664</v>
      </c>
      <c r="K48" s="7">
        <f t="shared" ref="K48:K59" si="2">J48/H48</f>
        <v>3.7209302325581395</v>
      </c>
      <c r="P48" s="2" t="s">
        <v>31</v>
      </c>
      <c r="Q48" s="2"/>
      <c r="R48" s="9" t="s">
        <v>32</v>
      </c>
      <c r="S48" s="9"/>
    </row>
    <row r="49" spans="1:19">
      <c r="A49" s="2" t="s">
        <v>15</v>
      </c>
      <c r="B49" s="3" t="s">
        <v>85</v>
      </c>
      <c r="C49" s="3"/>
      <c r="D49" s="3"/>
      <c r="E49" s="1"/>
      <c r="F49" s="7"/>
      <c r="G49" s="7"/>
      <c r="K49" s="7"/>
      <c r="O49" s="8" t="s">
        <v>33</v>
      </c>
      <c r="P49" s="130">
        <v>26.67</v>
      </c>
      <c r="Q49" s="8"/>
      <c r="R49" s="131" t="s">
        <v>33</v>
      </c>
      <c r="S49" s="132">
        <v>6.67</v>
      </c>
    </row>
    <row r="50" spans="1:19">
      <c r="A50" s="2" t="s">
        <v>16</v>
      </c>
      <c r="B50" s="3">
        <v>4</v>
      </c>
      <c r="C50" s="3">
        <v>0</v>
      </c>
      <c r="D50" s="3">
        <v>10</v>
      </c>
      <c r="E50" s="1"/>
      <c r="F50" s="7">
        <f t="shared" si="0"/>
        <v>40</v>
      </c>
      <c r="G50" s="7">
        <f t="shared" si="1"/>
        <v>0</v>
      </c>
      <c r="H50" s="3">
        <v>447.5</v>
      </c>
      <c r="J50" s="3">
        <v>1716</v>
      </c>
      <c r="K50" s="7">
        <f t="shared" si="2"/>
        <v>3.8346368715083798</v>
      </c>
      <c r="O50" s="8" t="s">
        <v>34</v>
      </c>
      <c r="P50" s="130">
        <v>27.5</v>
      </c>
      <c r="Q50" s="8"/>
      <c r="R50" s="131" t="s">
        <v>34</v>
      </c>
      <c r="S50" s="129">
        <v>5</v>
      </c>
    </row>
    <row r="51" spans="1:19">
      <c r="A51" s="2" t="s">
        <v>18</v>
      </c>
      <c r="B51" s="3">
        <v>4</v>
      </c>
      <c r="C51" s="3">
        <v>0</v>
      </c>
      <c r="D51" s="3">
        <v>10</v>
      </c>
      <c r="E51" s="1">
        <v>3</v>
      </c>
      <c r="F51" s="7">
        <f t="shared" si="0"/>
        <v>40</v>
      </c>
      <c r="G51" s="7">
        <f t="shared" si="1"/>
        <v>0</v>
      </c>
      <c r="H51" s="3">
        <v>458.4</v>
      </c>
      <c r="J51" s="3">
        <v>2204</v>
      </c>
      <c r="K51" s="7">
        <f t="shared" si="2"/>
        <v>4.8080279232111698</v>
      </c>
      <c r="O51" s="8" t="s">
        <v>35</v>
      </c>
      <c r="P51" s="130">
        <v>27.777777777777779</v>
      </c>
      <c r="Q51" s="8"/>
      <c r="R51" s="131" t="s">
        <v>35</v>
      </c>
      <c r="S51" s="129">
        <v>5.5555555555555554</v>
      </c>
    </row>
    <row r="52" spans="1:19">
      <c r="A52" s="2" t="s">
        <v>19</v>
      </c>
      <c r="B52" s="3">
        <v>4</v>
      </c>
      <c r="C52" s="3">
        <v>3</v>
      </c>
      <c r="D52" s="3">
        <v>10</v>
      </c>
      <c r="E52" s="1"/>
      <c r="F52" s="7">
        <f t="shared" si="0"/>
        <v>40</v>
      </c>
      <c r="G52" s="7">
        <f t="shared" si="1"/>
        <v>30</v>
      </c>
      <c r="H52" s="3">
        <v>456.2</v>
      </c>
      <c r="J52" s="3">
        <v>1607</v>
      </c>
      <c r="K52" s="7">
        <f t="shared" si="2"/>
        <v>3.5225778167470407</v>
      </c>
      <c r="O52" s="8" t="s">
        <v>36</v>
      </c>
      <c r="P52" s="130">
        <v>31.666666666666664</v>
      </c>
      <c r="Q52" s="8"/>
      <c r="R52" s="131" t="s">
        <v>36</v>
      </c>
      <c r="S52" s="129">
        <v>0</v>
      </c>
    </row>
    <row r="53" spans="1:19">
      <c r="A53" s="2" t="s">
        <v>20</v>
      </c>
      <c r="B53" s="3">
        <v>2</v>
      </c>
      <c r="C53" s="3">
        <v>1</v>
      </c>
      <c r="D53" s="3">
        <v>10</v>
      </c>
      <c r="E53" s="1"/>
      <c r="F53" s="7">
        <f t="shared" si="0"/>
        <v>20</v>
      </c>
      <c r="G53" s="7">
        <f t="shared" si="1"/>
        <v>10</v>
      </c>
      <c r="H53" s="3">
        <v>472.3</v>
      </c>
      <c r="J53" s="3">
        <v>1729</v>
      </c>
      <c r="K53" s="7">
        <f t="shared" si="2"/>
        <v>3.6608088079610415</v>
      </c>
      <c r="O53" s="8" t="s">
        <v>37</v>
      </c>
      <c r="P53" s="130">
        <v>32.857142857142854</v>
      </c>
      <c r="Q53" s="8"/>
      <c r="R53" s="131" t="s">
        <v>37</v>
      </c>
      <c r="S53" s="129">
        <v>2.8571428571428572</v>
      </c>
    </row>
    <row r="54" spans="1:19">
      <c r="A54" s="2" t="s">
        <v>21</v>
      </c>
      <c r="B54" s="3">
        <v>2</v>
      </c>
      <c r="C54" s="3">
        <v>0</v>
      </c>
      <c r="D54" s="3">
        <v>10</v>
      </c>
      <c r="E54" s="1"/>
      <c r="F54" s="7">
        <f t="shared" si="0"/>
        <v>20</v>
      </c>
      <c r="G54" s="7">
        <f t="shared" si="1"/>
        <v>0</v>
      </c>
      <c r="H54" s="3">
        <v>453.1</v>
      </c>
      <c r="J54" s="3">
        <v>1597</v>
      </c>
      <c r="K54" s="7">
        <f t="shared" si="2"/>
        <v>3.52460825424851</v>
      </c>
      <c r="O54" s="8" t="s">
        <v>38</v>
      </c>
      <c r="P54" s="130">
        <v>33.75</v>
      </c>
      <c r="Q54" s="8"/>
      <c r="R54" s="131" t="s">
        <v>38</v>
      </c>
      <c r="S54" s="129">
        <v>5</v>
      </c>
    </row>
    <row r="55" spans="1:19">
      <c r="A55" s="2" t="s">
        <v>22</v>
      </c>
      <c r="B55" s="3">
        <v>1</v>
      </c>
      <c r="C55" s="3">
        <v>1</v>
      </c>
      <c r="D55" s="3">
        <v>10</v>
      </c>
      <c r="E55" s="1"/>
      <c r="F55" s="7">
        <f t="shared" si="0"/>
        <v>10</v>
      </c>
      <c r="G55" s="7">
        <f t="shared" si="1"/>
        <v>10</v>
      </c>
      <c r="H55" s="3">
        <v>348.5</v>
      </c>
      <c r="J55" s="3">
        <v>1312</v>
      </c>
      <c r="K55" s="7">
        <f t="shared" si="2"/>
        <v>3.7647058823529411</v>
      </c>
      <c r="O55" s="8" t="s">
        <v>39</v>
      </c>
      <c r="P55" s="130">
        <v>36.25</v>
      </c>
      <c r="Q55" s="8"/>
      <c r="R55" s="131" t="s">
        <v>39</v>
      </c>
      <c r="S55" s="129">
        <v>8.75</v>
      </c>
    </row>
    <row r="56" spans="1:19">
      <c r="A56" s="2" t="s">
        <v>23</v>
      </c>
      <c r="B56" s="3">
        <v>2</v>
      </c>
      <c r="C56" s="3">
        <v>1</v>
      </c>
      <c r="D56" s="3">
        <v>8</v>
      </c>
      <c r="E56" s="1">
        <v>2</v>
      </c>
      <c r="F56" s="7">
        <f t="shared" si="0"/>
        <v>25</v>
      </c>
      <c r="G56" s="7">
        <f t="shared" si="1"/>
        <v>12.5</v>
      </c>
      <c r="H56" s="3">
        <v>353.2</v>
      </c>
      <c r="J56" s="3">
        <v>1432</v>
      </c>
      <c r="K56" s="7">
        <f t="shared" si="2"/>
        <v>4.0543601359003398</v>
      </c>
      <c r="O56" s="8" t="s">
        <v>40</v>
      </c>
      <c r="P56" s="130">
        <v>30.76923076923077</v>
      </c>
      <c r="Q56" s="8"/>
      <c r="R56" s="131" t="s">
        <v>40</v>
      </c>
      <c r="S56" s="129">
        <v>11.538461538461538</v>
      </c>
    </row>
    <row r="57" spans="1:19">
      <c r="A57" s="2" t="s">
        <v>145</v>
      </c>
      <c r="B57" s="3">
        <v>5</v>
      </c>
      <c r="C57" s="3">
        <v>0</v>
      </c>
      <c r="D57" s="3">
        <v>8</v>
      </c>
      <c r="E57" s="1"/>
      <c r="F57" s="7">
        <f t="shared" si="0"/>
        <v>62.5</v>
      </c>
      <c r="G57" s="7">
        <f t="shared" si="1"/>
        <v>0</v>
      </c>
      <c r="H57" s="3">
        <v>372.1</v>
      </c>
      <c r="J57" s="3">
        <v>1530</v>
      </c>
      <c r="K57" s="7">
        <f t="shared" si="2"/>
        <v>4.111797903789304</v>
      </c>
      <c r="O57" s="8" t="s">
        <v>41</v>
      </c>
      <c r="P57" s="130">
        <v>35</v>
      </c>
      <c r="Q57" s="8"/>
      <c r="R57" s="131" t="s">
        <v>41</v>
      </c>
      <c r="S57" s="129">
        <v>7.5</v>
      </c>
    </row>
    <row r="58" spans="1:19">
      <c r="A58" s="2" t="s">
        <v>25</v>
      </c>
      <c r="B58" s="3">
        <v>1</v>
      </c>
      <c r="C58" s="3">
        <v>0</v>
      </c>
      <c r="D58" s="3">
        <v>2</v>
      </c>
      <c r="E58" s="1"/>
      <c r="F58" s="7">
        <f t="shared" si="0"/>
        <v>50</v>
      </c>
      <c r="G58" s="7">
        <f t="shared" si="1"/>
        <v>0</v>
      </c>
      <c r="H58" s="3">
        <v>100</v>
      </c>
      <c r="J58" s="3">
        <v>404</v>
      </c>
      <c r="K58" s="7">
        <f t="shared" si="2"/>
        <v>4.04</v>
      </c>
      <c r="O58" s="8" t="s">
        <v>42</v>
      </c>
      <c r="P58" s="130">
        <v>26.666666666666668</v>
      </c>
      <c r="Q58" s="8"/>
      <c r="R58" s="131" t="s">
        <v>42</v>
      </c>
      <c r="S58" s="129">
        <v>4.4444444444444446</v>
      </c>
    </row>
    <row r="59" spans="1:19">
      <c r="A59" s="2" t="s">
        <v>43</v>
      </c>
      <c r="B59" s="11">
        <f>SUM(B48:B58)</f>
        <v>27</v>
      </c>
      <c r="C59" s="11">
        <f>SUM(C48:C58)</f>
        <v>7</v>
      </c>
      <c r="D59" s="11">
        <f>SUM(D48:D58)</f>
        <v>88</v>
      </c>
      <c r="E59" s="1">
        <f>SUM(E51:E58)</f>
        <v>5</v>
      </c>
      <c r="F59" s="7">
        <f t="shared" si="0"/>
        <v>30.681818181818183</v>
      </c>
      <c r="G59" s="7">
        <f t="shared" si="1"/>
        <v>7.9545454545454541</v>
      </c>
      <c r="H59" s="11"/>
      <c r="I59" s="8"/>
      <c r="J59" s="11">
        <f>SUM(J48:J58)</f>
        <v>15195</v>
      </c>
      <c r="K59" s="7" t="e">
        <f t="shared" si="2"/>
        <v>#DIV/0!</v>
      </c>
      <c r="O59" s="8" t="s">
        <v>44</v>
      </c>
      <c r="P59" s="130">
        <v>30.76923076923077</v>
      </c>
      <c r="Q59" s="8"/>
      <c r="R59" s="131" t="s">
        <v>44</v>
      </c>
      <c r="S59" s="129">
        <v>3.8461538461538463</v>
      </c>
    </row>
    <row r="60" spans="1:19">
      <c r="A60" s="2"/>
      <c r="E60" s="1"/>
      <c r="O60" s="8" t="s">
        <v>45</v>
      </c>
      <c r="P60" s="130">
        <v>16.666666666666664</v>
      </c>
      <c r="Q60" s="8"/>
      <c r="R60" s="131" t="s">
        <v>45</v>
      </c>
      <c r="S60" s="129">
        <v>12.121212121212121</v>
      </c>
    </row>
    <row r="61" spans="1:19">
      <c r="B61" s="2" t="s">
        <v>27</v>
      </c>
      <c r="C61" s="2" t="s">
        <v>28</v>
      </c>
      <c r="D61" s="2" t="s">
        <v>29</v>
      </c>
      <c r="E61" s="1"/>
      <c r="F61" s="6">
        <v>2</v>
      </c>
      <c r="G61" s="6">
        <v>1</v>
      </c>
      <c r="H61" s="2"/>
      <c r="I61" s="2"/>
      <c r="J61" s="2"/>
      <c r="K61" s="2" t="s">
        <v>5</v>
      </c>
      <c r="O61" s="8" t="s">
        <v>46</v>
      </c>
      <c r="P61" s="130">
        <v>33.333333333333329</v>
      </c>
      <c r="Q61" s="8"/>
      <c r="R61" s="131" t="s">
        <v>46</v>
      </c>
      <c r="S61" s="129">
        <v>8.9743589743589745</v>
      </c>
    </row>
    <row r="62" spans="1:19">
      <c r="A62" s="8" t="s">
        <v>77</v>
      </c>
      <c r="B62" s="11">
        <v>27</v>
      </c>
      <c r="C62" s="11">
        <v>7</v>
      </c>
      <c r="D62" s="11">
        <v>82</v>
      </c>
      <c r="E62" s="1">
        <v>5</v>
      </c>
      <c r="F62" s="129">
        <v>32.926829268292686</v>
      </c>
      <c r="G62" s="129">
        <v>8.536585365853659</v>
      </c>
      <c r="H62" s="128">
        <v>3910.1</v>
      </c>
      <c r="I62" s="11"/>
      <c r="J62" s="11">
        <v>15195</v>
      </c>
      <c r="K62" s="129">
        <f t="shared" ref="K62:K68" si="3">J62/H62</f>
        <v>3.8860898698243012</v>
      </c>
      <c r="L62" s="124"/>
      <c r="O62" s="8" t="s">
        <v>48</v>
      </c>
      <c r="P62" s="130">
        <v>23.4375</v>
      </c>
      <c r="Q62" s="8"/>
      <c r="R62" s="131" t="s">
        <v>48</v>
      </c>
      <c r="S62" s="129">
        <v>6.25</v>
      </c>
    </row>
    <row r="63" spans="1:19">
      <c r="A63" s="124" t="s">
        <v>47</v>
      </c>
      <c r="B63" s="125">
        <v>23</v>
      </c>
      <c r="C63" s="125">
        <v>12</v>
      </c>
      <c r="D63" s="125">
        <v>79</v>
      </c>
      <c r="E63" s="1">
        <v>1</v>
      </c>
      <c r="F63" s="126">
        <v>29.11392405063291</v>
      </c>
      <c r="G63" s="126">
        <v>15.18987341772152</v>
      </c>
      <c r="H63" s="127">
        <v>3230</v>
      </c>
      <c r="I63" s="124"/>
      <c r="J63" s="125">
        <v>12404</v>
      </c>
      <c r="K63" s="129">
        <f t="shared" si="3"/>
        <v>3.8402476780185757</v>
      </c>
      <c r="L63" s="124"/>
      <c r="O63" s="8" t="s">
        <v>50</v>
      </c>
      <c r="P63" s="130">
        <v>38.095238095238095</v>
      </c>
      <c r="Q63" s="8"/>
      <c r="R63" s="131" t="s">
        <v>50</v>
      </c>
      <c r="S63" s="129">
        <v>7.9365079365079358</v>
      </c>
    </row>
    <row r="64" spans="1:19">
      <c r="A64" s="124" t="s">
        <v>49</v>
      </c>
      <c r="B64" s="125">
        <v>26</v>
      </c>
      <c r="C64" s="125">
        <v>3</v>
      </c>
      <c r="D64" s="125">
        <v>80</v>
      </c>
      <c r="E64" s="1">
        <v>4</v>
      </c>
      <c r="F64" s="126">
        <v>32.5</v>
      </c>
      <c r="G64" s="126">
        <v>3.75</v>
      </c>
      <c r="H64" s="127">
        <v>3569</v>
      </c>
      <c r="I64" s="124"/>
      <c r="J64" s="125">
        <v>13979</v>
      </c>
      <c r="K64" s="129">
        <f t="shared" si="3"/>
        <v>3.9167834127206502</v>
      </c>
      <c r="L64" s="124"/>
      <c r="O64" s="8" t="s">
        <v>53</v>
      </c>
      <c r="P64" s="130">
        <v>23.214285714285715</v>
      </c>
      <c r="Q64" s="8"/>
      <c r="R64" s="131" t="s">
        <v>53</v>
      </c>
      <c r="S64" s="129">
        <v>8.9285714285714288</v>
      </c>
    </row>
    <row r="65" spans="1:19">
      <c r="A65" s="124" t="s">
        <v>51</v>
      </c>
      <c r="B65" s="125">
        <v>27</v>
      </c>
      <c r="C65" s="125">
        <v>2</v>
      </c>
      <c r="D65" s="125">
        <v>83</v>
      </c>
      <c r="E65" s="124"/>
      <c r="F65" s="126">
        <v>32.53</v>
      </c>
      <c r="G65" s="126" t="s">
        <v>52</v>
      </c>
      <c r="H65" s="127">
        <v>3681.2</v>
      </c>
      <c r="I65" s="124"/>
      <c r="J65" s="125">
        <v>14929</v>
      </c>
      <c r="K65" s="129">
        <f t="shared" si="3"/>
        <v>4.0554710420515052</v>
      </c>
      <c r="L65" s="124"/>
      <c r="O65" s="8" t="s">
        <v>55</v>
      </c>
      <c r="P65" s="130">
        <v>32.5</v>
      </c>
      <c r="Q65" s="8"/>
      <c r="R65" s="131" t="s">
        <v>55</v>
      </c>
      <c r="S65" s="129">
        <v>7.5</v>
      </c>
    </row>
    <row r="66" spans="1:19">
      <c r="A66" s="124" t="s">
        <v>54</v>
      </c>
      <c r="B66" s="125">
        <v>16</v>
      </c>
      <c r="C66" s="125">
        <v>2</v>
      </c>
      <c r="D66" s="125">
        <v>70</v>
      </c>
      <c r="E66" s="1">
        <v>2</v>
      </c>
      <c r="F66" s="126">
        <v>22.857142857142858</v>
      </c>
      <c r="G66" s="126">
        <v>2.8571428571428572</v>
      </c>
      <c r="H66" s="127">
        <v>3121.2</v>
      </c>
      <c r="I66" s="124"/>
      <c r="J66" s="125">
        <v>11283</v>
      </c>
      <c r="K66" s="129">
        <f t="shared" si="3"/>
        <v>3.6149557862360631</v>
      </c>
      <c r="L66" s="124"/>
      <c r="O66" s="8" t="s">
        <v>64</v>
      </c>
      <c r="P66" s="130">
        <v>39.0625</v>
      </c>
      <c r="Q66" s="8"/>
      <c r="R66" s="131" t="s">
        <v>64</v>
      </c>
      <c r="S66" s="129">
        <v>6.25</v>
      </c>
    </row>
    <row r="67" spans="1:19">
      <c r="A67" s="124" t="s">
        <v>56</v>
      </c>
      <c r="B67" s="125" t="s">
        <v>57</v>
      </c>
      <c r="C67" s="125" t="s">
        <v>58</v>
      </c>
      <c r="D67" s="125" t="s">
        <v>59</v>
      </c>
      <c r="E67" s="124"/>
      <c r="F67" s="126" t="s">
        <v>60</v>
      </c>
      <c r="G67" s="126" t="s">
        <v>61</v>
      </c>
      <c r="H67" s="127" t="s">
        <v>62</v>
      </c>
      <c r="I67" s="124"/>
      <c r="J67" s="125" t="s">
        <v>63</v>
      </c>
      <c r="K67" s="129">
        <f t="shared" si="3"/>
        <v>3.9818324402038949</v>
      </c>
      <c r="L67" s="124"/>
      <c r="O67" s="8" t="s">
        <v>71</v>
      </c>
      <c r="P67" s="130">
        <v>23.684210526315788</v>
      </c>
      <c r="Q67" s="8"/>
      <c r="R67" s="131" t="s">
        <v>71</v>
      </c>
      <c r="S67" s="129">
        <v>1.3157894736842104</v>
      </c>
    </row>
    <row r="68" spans="1:19">
      <c r="A68" s="124" t="s">
        <v>65</v>
      </c>
      <c r="B68" s="125" t="s">
        <v>66</v>
      </c>
      <c r="C68" s="125" t="s">
        <v>67</v>
      </c>
      <c r="D68" s="125" t="s">
        <v>68</v>
      </c>
      <c r="E68" s="124"/>
      <c r="F68" s="126" t="s">
        <v>69</v>
      </c>
      <c r="G68" s="126" t="s">
        <v>70</v>
      </c>
      <c r="H68" s="127">
        <v>2986</v>
      </c>
      <c r="I68" s="124"/>
      <c r="J68" s="125">
        <v>12244</v>
      </c>
      <c r="K68" s="129">
        <f t="shared" si="3"/>
        <v>4.1004688546550572</v>
      </c>
      <c r="L68" s="124"/>
      <c r="O68" s="8" t="s">
        <v>75</v>
      </c>
      <c r="P68" s="130">
        <v>32.81</v>
      </c>
      <c r="Q68" s="8"/>
      <c r="R68" s="131" t="s">
        <v>75</v>
      </c>
      <c r="S68" s="129">
        <v>9.3800000000000008</v>
      </c>
    </row>
    <row r="69" spans="1:19">
      <c r="A69" s="124" t="s">
        <v>72</v>
      </c>
      <c r="B69" s="125" t="s">
        <v>57</v>
      </c>
      <c r="C69" s="125" t="s">
        <v>73</v>
      </c>
      <c r="D69" s="125" t="s">
        <v>74</v>
      </c>
      <c r="E69" s="124"/>
      <c r="F69" s="126">
        <v>37.313432835820898</v>
      </c>
      <c r="G69" s="126">
        <v>8.9552238805970141</v>
      </c>
      <c r="H69" s="124"/>
      <c r="I69" s="124"/>
      <c r="J69" s="124"/>
      <c r="K69" s="126"/>
      <c r="L69" s="124"/>
      <c r="O69" s="8" t="s">
        <v>76</v>
      </c>
      <c r="P69" s="130">
        <v>26.76</v>
      </c>
      <c r="Q69" s="8"/>
      <c r="R69" s="131" t="s">
        <v>76</v>
      </c>
      <c r="S69" s="129">
        <v>4.2300000000000004</v>
      </c>
    </row>
    <row r="70" spans="1:19">
      <c r="A70" s="124" t="s">
        <v>76</v>
      </c>
      <c r="B70" s="125">
        <v>19</v>
      </c>
      <c r="C70" s="125">
        <v>3</v>
      </c>
      <c r="D70" s="125">
        <v>71</v>
      </c>
      <c r="E70" s="124"/>
      <c r="F70" s="126">
        <v>26.76</v>
      </c>
      <c r="G70" s="126">
        <v>4.2300000000000004</v>
      </c>
      <c r="H70" s="124"/>
      <c r="I70" s="124"/>
      <c r="J70" s="124"/>
      <c r="K70" s="124"/>
      <c r="L70" s="124"/>
      <c r="O70" s="8" t="s">
        <v>72</v>
      </c>
      <c r="P70" s="130">
        <v>37.313432835820898</v>
      </c>
      <c r="Q70" s="8"/>
      <c r="R70" s="131" t="s">
        <v>72</v>
      </c>
      <c r="S70" s="129">
        <v>8.9552238805970141</v>
      </c>
    </row>
    <row r="71" spans="1:19">
      <c r="A71" s="124" t="s">
        <v>75</v>
      </c>
      <c r="B71" s="125">
        <v>21</v>
      </c>
      <c r="C71" s="125">
        <v>6</v>
      </c>
      <c r="D71" s="125">
        <v>64</v>
      </c>
      <c r="E71" s="124"/>
      <c r="F71" s="126">
        <v>32.81</v>
      </c>
      <c r="G71" s="126">
        <v>9.3800000000000008</v>
      </c>
      <c r="H71" s="124"/>
      <c r="I71" s="124"/>
      <c r="J71" s="124"/>
      <c r="K71" s="124"/>
      <c r="L71" s="124"/>
      <c r="O71" s="8" t="s">
        <v>65</v>
      </c>
      <c r="P71" s="130">
        <v>38.24</v>
      </c>
      <c r="Q71" s="8"/>
      <c r="R71" s="131" t="s">
        <v>65</v>
      </c>
      <c r="S71" s="129">
        <v>5.88</v>
      </c>
    </row>
    <row r="72" spans="1:19">
      <c r="A72" s="124" t="s">
        <v>71</v>
      </c>
      <c r="B72" s="125">
        <v>18</v>
      </c>
      <c r="C72" s="125">
        <v>1</v>
      </c>
      <c r="D72" s="125">
        <v>76</v>
      </c>
      <c r="E72" s="124"/>
      <c r="F72" s="126">
        <v>23.684210526315788</v>
      </c>
      <c r="G72" s="126">
        <v>1.3157894736842104</v>
      </c>
      <c r="H72" s="124"/>
      <c r="I72" s="124"/>
      <c r="J72" s="124"/>
      <c r="K72" s="124"/>
      <c r="L72" s="124"/>
      <c r="O72" s="8" t="s">
        <v>56</v>
      </c>
      <c r="P72" s="130">
        <v>35.71</v>
      </c>
      <c r="Q72" s="8"/>
      <c r="R72" s="133" t="s">
        <v>56</v>
      </c>
      <c r="S72" s="129">
        <v>7.14</v>
      </c>
    </row>
    <row r="73" spans="1:19">
      <c r="A73" s="124" t="s">
        <v>64</v>
      </c>
      <c r="B73" s="125">
        <v>25</v>
      </c>
      <c r="C73" s="125">
        <v>4</v>
      </c>
      <c r="D73" s="125">
        <v>64</v>
      </c>
      <c r="E73" s="124"/>
      <c r="F73" s="126">
        <v>39.0625</v>
      </c>
      <c r="G73" s="126">
        <v>6.25</v>
      </c>
      <c r="H73" s="124"/>
      <c r="I73" s="124"/>
      <c r="J73" s="124"/>
      <c r="K73" s="124"/>
      <c r="L73" s="124"/>
      <c r="O73" s="8" t="s">
        <v>54</v>
      </c>
      <c r="P73" s="130">
        <v>22.86</v>
      </c>
      <c r="Q73" s="8"/>
      <c r="R73" s="134" t="s">
        <v>54</v>
      </c>
      <c r="S73" s="11">
        <v>2.86</v>
      </c>
    </row>
    <row r="74" spans="1:19">
      <c r="A74" s="124" t="s">
        <v>55</v>
      </c>
      <c r="B74" s="125">
        <v>13</v>
      </c>
      <c r="C74" s="125">
        <v>3</v>
      </c>
      <c r="D74" s="125">
        <v>40</v>
      </c>
      <c r="E74" s="124"/>
      <c r="F74" s="126">
        <v>32.5</v>
      </c>
      <c r="G74" s="126">
        <v>7.5</v>
      </c>
      <c r="H74" s="124"/>
      <c r="I74" s="124"/>
      <c r="J74" s="124"/>
      <c r="K74" s="124"/>
      <c r="L74" s="124"/>
      <c r="O74" s="8" t="s">
        <v>51</v>
      </c>
      <c r="P74" s="130">
        <v>32.53</v>
      </c>
      <c r="Q74" s="8"/>
      <c r="R74" s="134" t="s">
        <v>51</v>
      </c>
      <c r="S74" s="129">
        <v>2.41</v>
      </c>
    </row>
    <row r="75" spans="1:19">
      <c r="A75" s="124" t="s">
        <v>53</v>
      </c>
      <c r="B75" s="125">
        <v>13</v>
      </c>
      <c r="C75" s="125">
        <v>5</v>
      </c>
      <c r="D75" s="125">
        <v>56</v>
      </c>
      <c r="E75" s="124"/>
      <c r="F75" s="126">
        <v>23.214285714285715</v>
      </c>
      <c r="G75" s="126">
        <v>8.9285714285714288</v>
      </c>
      <c r="H75" s="124"/>
      <c r="I75" s="124"/>
      <c r="J75" s="124"/>
      <c r="K75" s="124"/>
      <c r="L75" s="124"/>
      <c r="O75" s="8" t="s">
        <v>49</v>
      </c>
      <c r="P75" s="130">
        <v>32.5</v>
      </c>
      <c r="Q75" s="8"/>
      <c r="R75" s="134" t="s">
        <v>49</v>
      </c>
      <c r="S75" s="129">
        <v>3.75</v>
      </c>
    </row>
    <row r="76" spans="1:19">
      <c r="A76" t="s">
        <v>50</v>
      </c>
      <c r="B76" s="3">
        <v>24</v>
      </c>
      <c r="C76" s="3">
        <v>5</v>
      </c>
      <c r="D76" s="3">
        <v>63</v>
      </c>
      <c r="F76" s="5">
        <v>38.095238095238095</v>
      </c>
      <c r="G76" s="5">
        <v>7.9365079365079358</v>
      </c>
      <c r="O76" s="8" t="s">
        <v>47</v>
      </c>
      <c r="P76" s="130">
        <v>29.11</v>
      </c>
      <c r="Q76" s="8"/>
      <c r="R76" s="134" t="s">
        <v>47</v>
      </c>
      <c r="S76" s="129">
        <v>15.19</v>
      </c>
    </row>
    <row r="77" spans="1:19">
      <c r="A77" t="s">
        <v>48</v>
      </c>
      <c r="B77" s="3">
        <v>15</v>
      </c>
      <c r="C77" s="3">
        <v>4</v>
      </c>
      <c r="D77" s="3">
        <v>64</v>
      </c>
      <c r="F77" s="5">
        <v>23.4375</v>
      </c>
      <c r="G77" s="5">
        <v>6.25</v>
      </c>
      <c r="O77" s="8" t="s">
        <v>77</v>
      </c>
      <c r="P77" s="130">
        <v>32.93</v>
      </c>
      <c r="Q77" s="8"/>
      <c r="R77" s="134" t="s">
        <v>77</v>
      </c>
      <c r="S77" s="129">
        <v>8.5399999999999991</v>
      </c>
    </row>
    <row r="78" spans="1:19">
      <c r="A78" t="s">
        <v>46</v>
      </c>
      <c r="B78" s="3">
        <v>26</v>
      </c>
      <c r="C78" s="3">
        <v>7</v>
      </c>
      <c r="D78" s="3">
        <v>78</v>
      </c>
      <c r="F78" s="5">
        <v>33.333333333333329</v>
      </c>
      <c r="G78" s="5">
        <v>8.9743589743589745</v>
      </c>
    </row>
    <row r="79" spans="1:19">
      <c r="A79" t="s">
        <v>45</v>
      </c>
      <c r="B79" s="3">
        <v>11</v>
      </c>
      <c r="C79" s="3">
        <v>8</v>
      </c>
      <c r="D79" s="3">
        <v>66</v>
      </c>
      <c r="F79" s="5">
        <v>16.666666666666664</v>
      </c>
      <c r="G79" s="5">
        <v>12.121212121212121</v>
      </c>
    </row>
    <row r="80" spans="1:19">
      <c r="A80" t="s">
        <v>44</v>
      </c>
      <c r="B80" s="3">
        <v>24</v>
      </c>
      <c r="C80" s="3">
        <v>3</v>
      </c>
      <c r="D80" s="3">
        <v>78</v>
      </c>
      <c r="F80" s="5">
        <v>30.76923076923077</v>
      </c>
      <c r="G80" s="5">
        <v>3.8461538461538463</v>
      </c>
    </row>
    <row r="81" spans="1:7">
      <c r="A81" t="s">
        <v>42</v>
      </c>
      <c r="B81" s="3">
        <v>24</v>
      </c>
      <c r="C81" s="3">
        <v>4</v>
      </c>
      <c r="D81" s="3">
        <v>90</v>
      </c>
      <c r="F81" s="5">
        <v>26.666666666666668</v>
      </c>
      <c r="G81" s="5">
        <v>4.4444444444444446</v>
      </c>
    </row>
    <row r="82" spans="1:7">
      <c r="A82" t="s">
        <v>41</v>
      </c>
      <c r="B82" s="3">
        <v>28</v>
      </c>
      <c r="C82" s="3">
        <v>6</v>
      </c>
      <c r="D82" s="3">
        <v>80</v>
      </c>
      <c r="F82" s="5">
        <v>35</v>
      </c>
      <c r="G82" s="5">
        <v>7.5</v>
      </c>
    </row>
    <row r="83" spans="1:7">
      <c r="A83" t="s">
        <v>40</v>
      </c>
      <c r="B83" s="3">
        <v>24</v>
      </c>
      <c r="C83" s="3">
        <v>9</v>
      </c>
      <c r="D83" s="3">
        <v>78</v>
      </c>
      <c r="F83" s="5">
        <v>30.76923076923077</v>
      </c>
      <c r="G83" s="5">
        <v>11.538461538461538</v>
      </c>
    </row>
    <row r="84" spans="1:7">
      <c r="A84" t="s">
        <v>39</v>
      </c>
      <c r="B84" s="3">
        <v>29</v>
      </c>
      <c r="C84" s="3">
        <v>7</v>
      </c>
      <c r="D84" s="3">
        <v>80</v>
      </c>
      <c r="F84" s="5">
        <v>36.25</v>
      </c>
      <c r="G84" s="5">
        <v>8.75</v>
      </c>
    </row>
    <row r="85" spans="1:7">
      <c r="A85" t="s">
        <v>38</v>
      </c>
      <c r="B85" s="3">
        <v>27</v>
      </c>
      <c r="C85" s="3">
        <v>4</v>
      </c>
      <c r="D85" s="3">
        <v>80</v>
      </c>
      <c r="F85" s="5">
        <v>33.75</v>
      </c>
      <c r="G85" s="5">
        <v>5</v>
      </c>
    </row>
    <row r="86" spans="1:7">
      <c r="A86" t="s">
        <v>37</v>
      </c>
      <c r="B86" s="3">
        <v>23</v>
      </c>
      <c r="C86" s="3">
        <v>2</v>
      </c>
      <c r="D86" s="3">
        <v>70</v>
      </c>
      <c r="F86" s="5">
        <v>32.857142857142854</v>
      </c>
      <c r="G86" s="5">
        <v>2.8571428571428572</v>
      </c>
    </row>
    <row r="87" spans="1:7">
      <c r="A87" t="s">
        <v>36</v>
      </c>
      <c r="B87" s="3">
        <v>19</v>
      </c>
      <c r="C87" s="3">
        <v>0</v>
      </c>
      <c r="D87" s="3">
        <v>60</v>
      </c>
      <c r="F87" s="5">
        <v>31.666666666666664</v>
      </c>
      <c r="G87" s="5">
        <v>0</v>
      </c>
    </row>
    <row r="88" spans="1:7">
      <c r="A88" t="s">
        <v>35</v>
      </c>
      <c r="B88" s="3">
        <v>25</v>
      </c>
      <c r="C88" s="3">
        <v>5</v>
      </c>
      <c r="D88" s="3">
        <v>90</v>
      </c>
      <c r="F88" s="5">
        <v>27.777777777777779</v>
      </c>
      <c r="G88" s="5">
        <v>5.5555555555555554</v>
      </c>
    </row>
    <row r="89" spans="1:7">
      <c r="A89" t="s">
        <v>34</v>
      </c>
      <c r="B89" s="3">
        <v>22</v>
      </c>
      <c r="C89" s="3">
        <v>4</v>
      </c>
      <c r="D89" s="3">
        <v>80</v>
      </c>
      <c r="F89" s="5">
        <v>27.500000000000004</v>
      </c>
      <c r="G89" s="5">
        <v>5</v>
      </c>
    </row>
    <row r="90" spans="1:7">
      <c r="A90" t="s">
        <v>33</v>
      </c>
      <c r="B90" s="3">
        <v>16</v>
      </c>
      <c r="C90" s="3">
        <v>4</v>
      </c>
      <c r="D90" s="3">
        <v>60</v>
      </c>
      <c r="F90" s="5">
        <v>26.666666666666668</v>
      </c>
      <c r="G90" s="5">
        <v>6.666666666666667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U80"/>
  <sheetViews>
    <sheetView topLeftCell="A49" workbookViewId="0">
      <selection activeCell="U54" sqref="U54"/>
    </sheetView>
  </sheetViews>
  <sheetFormatPr defaultRowHeight="13.2"/>
  <sheetData>
    <row r="1" spans="2:19">
      <c r="B1" s="15"/>
      <c r="C1" s="16" t="s">
        <v>4</v>
      </c>
      <c r="D1" s="16" t="s">
        <v>2</v>
      </c>
      <c r="E1" s="16" t="s">
        <v>97</v>
      </c>
      <c r="F1" s="16" t="s">
        <v>98</v>
      </c>
      <c r="G1" s="16" t="s">
        <v>99</v>
      </c>
      <c r="H1" s="15"/>
      <c r="I1" s="16" t="s">
        <v>4</v>
      </c>
      <c r="J1" s="16" t="s">
        <v>2</v>
      </c>
      <c r="K1" s="16" t="s">
        <v>97</v>
      </c>
      <c r="L1" s="16" t="s">
        <v>98</v>
      </c>
      <c r="M1" s="16" t="s">
        <v>99</v>
      </c>
      <c r="N1" s="15"/>
      <c r="O1" s="16" t="s">
        <v>4</v>
      </c>
      <c r="P1" s="16" t="s">
        <v>2</v>
      </c>
      <c r="Q1" s="16" t="s">
        <v>97</v>
      </c>
      <c r="R1" s="16" t="s">
        <v>98</v>
      </c>
      <c r="S1" s="16" t="s">
        <v>99</v>
      </c>
    </row>
    <row r="2" spans="2:19" ht="13.8">
      <c r="B2" s="17" t="s">
        <v>9</v>
      </c>
      <c r="C2" s="18">
        <v>273</v>
      </c>
      <c r="D2" s="18">
        <v>50</v>
      </c>
      <c r="E2" s="19">
        <f t="shared" ref="E2:E11" si="0">C2/D2</f>
        <v>5.46</v>
      </c>
      <c r="F2" s="18">
        <v>6</v>
      </c>
      <c r="G2" s="20">
        <f t="shared" ref="G2:G12" si="1">C2/F2</f>
        <v>45.5</v>
      </c>
      <c r="H2" s="21" t="s">
        <v>11</v>
      </c>
      <c r="I2" s="18">
        <v>100</v>
      </c>
      <c r="J2" s="18">
        <v>43.2</v>
      </c>
      <c r="K2" s="19">
        <f t="shared" ref="K2:K10" si="2">I2/J2</f>
        <v>2.3148148148148149</v>
      </c>
      <c r="L2" s="18">
        <v>10</v>
      </c>
      <c r="M2" s="20">
        <f t="shared" ref="M2:M10" si="3">I2/L2</f>
        <v>10</v>
      </c>
      <c r="N2" s="17" t="s">
        <v>89</v>
      </c>
      <c r="O2" s="18">
        <v>137</v>
      </c>
      <c r="P2" s="22">
        <v>32.5</v>
      </c>
      <c r="Q2" s="19">
        <f t="shared" ref="Q2:Q11" si="4">O2/P2</f>
        <v>4.2153846153846155</v>
      </c>
      <c r="R2" s="16">
        <v>5</v>
      </c>
      <c r="S2" s="20">
        <f t="shared" ref="S2:S12" si="5">O2/R2</f>
        <v>27.4</v>
      </c>
    </row>
    <row r="3" spans="2:19" ht="13.8">
      <c r="B3" s="23">
        <v>3</v>
      </c>
      <c r="C3" s="24">
        <v>140</v>
      </c>
      <c r="D3" s="24">
        <v>29.5</v>
      </c>
      <c r="E3" s="19">
        <f t="shared" si="0"/>
        <v>4.7457627118644066</v>
      </c>
      <c r="F3" s="24">
        <v>3</v>
      </c>
      <c r="G3" s="20">
        <f t="shared" si="1"/>
        <v>46.666666666666664</v>
      </c>
      <c r="H3" s="25"/>
      <c r="I3" s="24">
        <v>152</v>
      </c>
      <c r="J3" s="24">
        <v>42.1</v>
      </c>
      <c r="K3" s="19">
        <f t="shared" si="2"/>
        <v>3.6104513064133017</v>
      </c>
      <c r="L3" s="16">
        <v>5</v>
      </c>
      <c r="M3" s="20">
        <f t="shared" si="3"/>
        <v>30.4</v>
      </c>
      <c r="N3" s="25"/>
      <c r="O3" s="24">
        <v>136</v>
      </c>
      <c r="P3" s="26">
        <v>37.200000000000003</v>
      </c>
      <c r="Q3" s="19">
        <f t="shared" si="4"/>
        <v>3.6559139784946235</v>
      </c>
      <c r="R3" s="16">
        <v>7</v>
      </c>
      <c r="S3" s="20">
        <f t="shared" si="5"/>
        <v>19.428571428571427</v>
      </c>
    </row>
    <row r="4" spans="2:19" ht="13.8">
      <c r="B4" s="23">
        <v>4</v>
      </c>
      <c r="C4" s="24">
        <v>170</v>
      </c>
      <c r="D4" s="24">
        <v>33.200000000000003</v>
      </c>
      <c r="E4" s="19">
        <f t="shared" si="0"/>
        <v>5.1204819277108431</v>
      </c>
      <c r="F4" s="24">
        <v>4</v>
      </c>
      <c r="G4" s="20">
        <f t="shared" si="1"/>
        <v>42.5</v>
      </c>
      <c r="H4" s="25"/>
      <c r="I4" s="24">
        <v>274</v>
      </c>
      <c r="J4" s="24">
        <v>50</v>
      </c>
      <c r="K4" s="19">
        <f t="shared" si="2"/>
        <v>5.48</v>
      </c>
      <c r="L4" s="16">
        <v>8</v>
      </c>
      <c r="M4" s="20">
        <f t="shared" si="3"/>
        <v>34.25</v>
      </c>
      <c r="N4" s="25"/>
      <c r="O4" s="24">
        <v>274</v>
      </c>
      <c r="P4" s="26">
        <v>50</v>
      </c>
      <c r="Q4" s="19">
        <f t="shared" si="4"/>
        <v>5.48</v>
      </c>
      <c r="R4" s="16">
        <v>7</v>
      </c>
      <c r="S4" s="20">
        <f t="shared" si="5"/>
        <v>39.142857142857146</v>
      </c>
    </row>
    <row r="5" spans="2:19" ht="13.8">
      <c r="B5" s="23" t="s">
        <v>129</v>
      </c>
      <c r="C5" s="24"/>
      <c r="D5" s="24"/>
      <c r="E5" s="19" t="e">
        <f t="shared" si="0"/>
        <v>#DIV/0!</v>
      </c>
      <c r="F5" s="25"/>
      <c r="G5" s="20" t="e">
        <f t="shared" si="1"/>
        <v>#DIV/0!</v>
      </c>
      <c r="H5" s="24"/>
      <c r="I5" s="27">
        <v>79</v>
      </c>
      <c r="J5" s="24">
        <v>42.4</v>
      </c>
      <c r="K5" s="19">
        <f t="shared" si="2"/>
        <v>1.8632075471698113</v>
      </c>
      <c r="L5" s="28">
        <v>10</v>
      </c>
      <c r="M5" s="20">
        <f t="shared" si="3"/>
        <v>7.9</v>
      </c>
      <c r="N5" s="26"/>
      <c r="O5" s="27">
        <v>160</v>
      </c>
      <c r="P5" s="24">
        <v>48.3</v>
      </c>
      <c r="Q5" s="19">
        <f t="shared" si="4"/>
        <v>3.3126293995859215</v>
      </c>
      <c r="R5" s="24">
        <v>10</v>
      </c>
      <c r="S5" s="20">
        <f t="shared" si="5"/>
        <v>16</v>
      </c>
    </row>
    <row r="6" spans="2:19" ht="13.8">
      <c r="B6" s="23">
        <v>6</v>
      </c>
      <c r="C6" s="24">
        <v>157</v>
      </c>
      <c r="D6" s="24">
        <v>47.3</v>
      </c>
      <c r="E6" s="19">
        <f t="shared" si="0"/>
        <v>3.3192389006342498</v>
      </c>
      <c r="F6" s="24">
        <v>5</v>
      </c>
      <c r="G6" s="20">
        <f t="shared" si="1"/>
        <v>31.4</v>
      </c>
      <c r="H6" s="25"/>
      <c r="I6" s="24">
        <v>156</v>
      </c>
      <c r="J6" s="24">
        <v>50</v>
      </c>
      <c r="K6" s="19">
        <f t="shared" si="2"/>
        <v>3.12</v>
      </c>
      <c r="L6" s="16">
        <v>5</v>
      </c>
      <c r="M6" s="20">
        <f t="shared" si="3"/>
        <v>31.2</v>
      </c>
      <c r="N6" s="25">
        <v>6</v>
      </c>
      <c r="O6" s="24">
        <v>194</v>
      </c>
      <c r="P6" s="26">
        <v>49.2</v>
      </c>
      <c r="Q6" s="19">
        <f t="shared" si="4"/>
        <v>3.9430894308943087</v>
      </c>
      <c r="R6" s="16">
        <v>10</v>
      </c>
      <c r="S6" s="20">
        <f t="shared" si="5"/>
        <v>19.399999999999999</v>
      </c>
    </row>
    <row r="7" spans="2:19" ht="13.8">
      <c r="B7" s="23">
        <v>7</v>
      </c>
      <c r="C7" s="24">
        <v>206</v>
      </c>
      <c r="D7" s="24">
        <v>49.4</v>
      </c>
      <c r="E7" s="19">
        <f t="shared" si="0"/>
        <v>4.1700404858299596</v>
      </c>
      <c r="F7" s="24">
        <v>7</v>
      </c>
      <c r="G7" s="20">
        <f t="shared" si="1"/>
        <v>29.428571428571427</v>
      </c>
      <c r="H7" s="25"/>
      <c r="I7" s="24">
        <v>149</v>
      </c>
      <c r="J7" s="24">
        <v>42.1</v>
      </c>
      <c r="K7" s="19">
        <f t="shared" si="2"/>
        <v>3.539192399049881</v>
      </c>
      <c r="L7" s="16">
        <v>10</v>
      </c>
      <c r="M7" s="20">
        <f t="shared" si="3"/>
        <v>14.9</v>
      </c>
      <c r="N7" s="25"/>
      <c r="O7" s="24">
        <v>136</v>
      </c>
      <c r="P7" s="26">
        <v>45.3</v>
      </c>
      <c r="Q7" s="19">
        <f t="shared" si="4"/>
        <v>3.002207505518764</v>
      </c>
      <c r="R7" s="16">
        <v>10</v>
      </c>
      <c r="S7" s="20">
        <f t="shared" si="5"/>
        <v>13.6</v>
      </c>
    </row>
    <row r="8" spans="2:19" ht="13.8">
      <c r="B8" s="23">
        <v>8</v>
      </c>
      <c r="C8" s="24">
        <v>125</v>
      </c>
      <c r="D8" s="24">
        <v>39.1</v>
      </c>
      <c r="E8" s="19">
        <f t="shared" si="0"/>
        <v>3.1969309462915598</v>
      </c>
      <c r="F8" s="24">
        <v>10</v>
      </c>
      <c r="G8" s="20">
        <f t="shared" si="1"/>
        <v>12.5</v>
      </c>
      <c r="H8" s="25"/>
      <c r="I8" s="24">
        <v>82</v>
      </c>
      <c r="J8" s="24">
        <v>32.5</v>
      </c>
      <c r="K8" s="19">
        <f t="shared" si="2"/>
        <v>2.523076923076923</v>
      </c>
      <c r="L8" s="16">
        <v>10</v>
      </c>
      <c r="M8" s="20">
        <f t="shared" si="3"/>
        <v>8.1999999999999993</v>
      </c>
      <c r="N8" s="25"/>
      <c r="O8" s="24">
        <v>152</v>
      </c>
      <c r="P8" s="26">
        <v>38</v>
      </c>
      <c r="Q8" s="19">
        <f t="shared" si="4"/>
        <v>4</v>
      </c>
      <c r="R8" s="16">
        <v>8</v>
      </c>
      <c r="S8" s="20">
        <f t="shared" si="5"/>
        <v>19</v>
      </c>
    </row>
    <row r="9" spans="2:19" ht="13.8">
      <c r="B9" s="23">
        <v>9</v>
      </c>
      <c r="C9" s="29">
        <v>242</v>
      </c>
      <c r="D9" s="30">
        <v>50</v>
      </c>
      <c r="E9" s="19">
        <f t="shared" si="0"/>
        <v>4.84</v>
      </c>
      <c r="F9" s="24">
        <v>7</v>
      </c>
      <c r="G9" s="20">
        <f t="shared" si="1"/>
        <v>34.571428571428569</v>
      </c>
      <c r="H9" s="25"/>
      <c r="I9" s="30">
        <v>145</v>
      </c>
      <c r="J9" s="30">
        <v>39.5</v>
      </c>
      <c r="K9" s="19">
        <f t="shared" si="2"/>
        <v>3.6708860759493671</v>
      </c>
      <c r="L9" s="16">
        <v>7</v>
      </c>
      <c r="M9" s="20">
        <f t="shared" si="3"/>
        <v>20.714285714285715</v>
      </c>
      <c r="N9" s="25">
        <v>9</v>
      </c>
      <c r="O9" s="24">
        <v>195</v>
      </c>
      <c r="P9" s="26">
        <v>50</v>
      </c>
      <c r="Q9" s="19">
        <f t="shared" si="4"/>
        <v>3.9</v>
      </c>
      <c r="R9" s="16">
        <v>8</v>
      </c>
      <c r="S9" s="20">
        <f t="shared" si="5"/>
        <v>24.375</v>
      </c>
    </row>
    <row r="10" spans="2:19" ht="13.8">
      <c r="B10" s="23" t="s">
        <v>24</v>
      </c>
      <c r="C10" s="24">
        <v>137</v>
      </c>
      <c r="D10" s="24">
        <v>34.5</v>
      </c>
      <c r="E10" s="19">
        <f t="shared" si="0"/>
        <v>3.9710144927536231</v>
      </c>
      <c r="F10" s="24">
        <v>8</v>
      </c>
      <c r="G10" s="20">
        <f t="shared" si="1"/>
        <v>17.125</v>
      </c>
      <c r="H10" s="25"/>
      <c r="I10" s="24">
        <v>174</v>
      </c>
      <c r="J10" s="24">
        <v>44</v>
      </c>
      <c r="K10" s="19">
        <f t="shared" si="2"/>
        <v>3.9545454545454546</v>
      </c>
      <c r="L10" s="16">
        <v>10</v>
      </c>
      <c r="M10" s="20">
        <f t="shared" si="3"/>
        <v>17.399999999999999</v>
      </c>
      <c r="N10" s="25"/>
      <c r="O10" s="24">
        <v>136</v>
      </c>
      <c r="P10" s="26">
        <v>46.2</v>
      </c>
      <c r="Q10" s="19">
        <f t="shared" si="4"/>
        <v>2.9437229437229435</v>
      </c>
      <c r="R10" s="16">
        <v>10</v>
      </c>
      <c r="S10" s="20">
        <f t="shared" si="5"/>
        <v>13.6</v>
      </c>
    </row>
    <row r="11" spans="2:19" ht="13.8">
      <c r="B11" s="23" t="s">
        <v>25</v>
      </c>
      <c r="C11" s="24">
        <v>199</v>
      </c>
      <c r="D11" s="24">
        <v>50</v>
      </c>
      <c r="E11" s="19">
        <f t="shared" si="0"/>
        <v>3.98</v>
      </c>
      <c r="F11" s="24">
        <v>9</v>
      </c>
      <c r="G11" s="20">
        <f t="shared" si="1"/>
        <v>22.111111111111111</v>
      </c>
      <c r="H11" s="25"/>
      <c r="I11" s="8"/>
      <c r="J11" s="8"/>
      <c r="K11" s="19"/>
      <c r="L11" s="16"/>
      <c r="M11" s="20"/>
      <c r="N11" s="25"/>
      <c r="O11" s="29"/>
      <c r="P11" s="31"/>
      <c r="Q11" s="19" t="e">
        <f t="shared" si="4"/>
        <v>#DIV/0!</v>
      </c>
      <c r="R11" s="16"/>
      <c r="S11" s="20" t="e">
        <f t="shared" si="5"/>
        <v>#DIV/0!</v>
      </c>
    </row>
    <row r="12" spans="2:19" ht="13.8">
      <c r="B12" s="32"/>
      <c r="C12" s="33">
        <f>SUM(C2:C11)</f>
        <v>1649</v>
      </c>
      <c r="D12" s="34">
        <v>384.2</v>
      </c>
      <c r="E12" s="35">
        <f>C12/D12</f>
        <v>4.2920353982300883</v>
      </c>
      <c r="F12" s="36">
        <f>SUM(F2:F11)</f>
        <v>59</v>
      </c>
      <c r="G12" s="35">
        <f t="shared" si="1"/>
        <v>27.949152542372882</v>
      </c>
      <c r="H12" s="37"/>
      <c r="I12" s="33">
        <f>SUM(I2:I11)</f>
        <v>1311</v>
      </c>
      <c r="J12" s="33">
        <v>343</v>
      </c>
      <c r="K12" s="35">
        <f>I12/J12</f>
        <v>3.8221574344023326</v>
      </c>
      <c r="L12" s="36">
        <f>SUM(L2:L11)</f>
        <v>75</v>
      </c>
      <c r="M12" s="35">
        <f>I12/L12</f>
        <v>17.48</v>
      </c>
      <c r="N12" s="37"/>
      <c r="O12" s="33">
        <f>SUM(O2:O11)</f>
        <v>1520</v>
      </c>
      <c r="P12" s="33">
        <v>351.3</v>
      </c>
      <c r="Q12" s="35">
        <f>O12/P12</f>
        <v>4.3267862226017648</v>
      </c>
      <c r="R12" s="33">
        <f>SUM(R2:R11)</f>
        <v>75</v>
      </c>
      <c r="S12" s="35">
        <f t="shared" si="5"/>
        <v>20.266666666666666</v>
      </c>
    </row>
    <row r="13" spans="2:19" ht="13.8">
      <c r="B13" s="38"/>
      <c r="C13" s="8"/>
      <c r="D13" s="8"/>
      <c r="E13" s="8"/>
      <c r="F13" s="8"/>
      <c r="G13" s="39"/>
      <c r="H13" s="38"/>
      <c r="I13" s="8"/>
      <c r="J13" s="8"/>
      <c r="K13" s="8"/>
      <c r="L13" s="8"/>
      <c r="M13" s="39"/>
      <c r="N13" s="38"/>
      <c r="O13" s="8"/>
      <c r="P13" s="8"/>
      <c r="Q13" s="8"/>
      <c r="R13" s="8"/>
      <c r="S13" s="39"/>
    </row>
    <row r="14" spans="2:19" ht="13.8">
      <c r="B14" s="38"/>
      <c r="C14" s="16" t="s">
        <v>4</v>
      </c>
      <c r="D14" s="16" t="s">
        <v>2</v>
      </c>
      <c r="E14" s="16" t="s">
        <v>97</v>
      </c>
      <c r="F14" s="16" t="s">
        <v>98</v>
      </c>
      <c r="G14" s="40" t="s">
        <v>99</v>
      </c>
      <c r="H14" s="23"/>
      <c r="I14" s="16" t="s">
        <v>4</v>
      </c>
      <c r="J14" s="16" t="s">
        <v>2</v>
      </c>
      <c r="K14" s="16" t="s">
        <v>97</v>
      </c>
      <c r="L14" s="16" t="s">
        <v>98</v>
      </c>
      <c r="M14" s="40" t="s">
        <v>99</v>
      </c>
      <c r="N14" s="23"/>
      <c r="O14" s="16" t="s">
        <v>4</v>
      </c>
      <c r="P14" s="16" t="s">
        <v>2</v>
      </c>
      <c r="Q14" s="16" t="s">
        <v>97</v>
      </c>
      <c r="R14" s="16" t="s">
        <v>98</v>
      </c>
      <c r="S14" s="40" t="s">
        <v>99</v>
      </c>
    </row>
    <row r="15" spans="2:19" ht="13.8">
      <c r="B15" s="17" t="s">
        <v>100</v>
      </c>
      <c r="C15" s="18">
        <v>196</v>
      </c>
      <c r="D15" s="18">
        <v>45.4</v>
      </c>
      <c r="E15" s="19">
        <f t="shared" ref="E15:E24" si="6">C15/D15</f>
        <v>4.3171806167400879</v>
      </c>
      <c r="F15" s="18">
        <v>10</v>
      </c>
      <c r="G15" s="19">
        <f t="shared" ref="G15:G24" si="7">C15/F15</f>
        <v>19.600000000000001</v>
      </c>
      <c r="H15" s="21" t="s">
        <v>8</v>
      </c>
      <c r="I15" s="18">
        <v>185</v>
      </c>
      <c r="J15" s="18">
        <v>50</v>
      </c>
      <c r="K15" s="19">
        <f t="shared" ref="K15:K22" si="8">I15/J15</f>
        <v>3.7</v>
      </c>
      <c r="L15" s="18">
        <v>8</v>
      </c>
      <c r="M15" s="20">
        <f t="shared" ref="M15:M26" si="9">I15/L15</f>
        <v>23.125</v>
      </c>
      <c r="N15" s="21" t="s">
        <v>13</v>
      </c>
      <c r="O15" s="18">
        <v>218</v>
      </c>
      <c r="P15" s="41">
        <v>50</v>
      </c>
      <c r="Q15" s="19">
        <f t="shared" ref="Q15:Q23" si="10">O15/P15</f>
        <v>4.3600000000000003</v>
      </c>
      <c r="R15" s="16">
        <v>6</v>
      </c>
      <c r="S15" s="20">
        <f t="shared" ref="S15:S23" si="11">O15/R15</f>
        <v>36.333333333333336</v>
      </c>
    </row>
    <row r="16" spans="2:19" ht="13.8">
      <c r="B16" s="23">
        <v>3</v>
      </c>
      <c r="C16" s="24">
        <v>262</v>
      </c>
      <c r="D16" s="24">
        <v>50</v>
      </c>
      <c r="E16" s="19">
        <f t="shared" si="6"/>
        <v>5.24</v>
      </c>
      <c r="F16" s="24">
        <v>8</v>
      </c>
      <c r="G16" s="19">
        <f t="shared" si="7"/>
        <v>32.75</v>
      </c>
      <c r="H16" s="28"/>
      <c r="I16" s="24">
        <v>130</v>
      </c>
      <c r="J16" s="24">
        <v>45</v>
      </c>
      <c r="K16" s="19">
        <f t="shared" si="8"/>
        <v>2.8888888888888888</v>
      </c>
      <c r="L16" s="24">
        <v>10</v>
      </c>
      <c r="M16" s="20">
        <f t="shared" si="9"/>
        <v>13</v>
      </c>
      <c r="N16" s="28">
        <v>3</v>
      </c>
      <c r="O16" s="24">
        <v>201</v>
      </c>
      <c r="P16" s="26">
        <v>50</v>
      </c>
      <c r="Q16" s="19">
        <f t="shared" si="10"/>
        <v>4.0199999999999996</v>
      </c>
      <c r="R16" s="16">
        <v>7</v>
      </c>
      <c r="S16" s="20">
        <f t="shared" si="11"/>
        <v>28.714285714285715</v>
      </c>
    </row>
    <row r="17" spans="2:20" ht="13.8">
      <c r="B17" s="23" t="s">
        <v>128</v>
      </c>
      <c r="C17" s="24"/>
      <c r="D17" s="24"/>
      <c r="E17" s="19" t="e">
        <f t="shared" si="6"/>
        <v>#DIV/0!</v>
      </c>
      <c r="F17" s="24"/>
      <c r="G17" s="19" t="e">
        <f t="shared" si="7"/>
        <v>#DIV/0!</v>
      </c>
      <c r="H17" s="28"/>
      <c r="I17" s="24">
        <v>257</v>
      </c>
      <c r="J17" s="24">
        <v>46.5</v>
      </c>
      <c r="K17" s="19">
        <f t="shared" si="8"/>
        <v>5.5268817204301079</v>
      </c>
      <c r="L17" s="24">
        <v>10</v>
      </c>
      <c r="M17" s="20">
        <f t="shared" si="9"/>
        <v>25.7</v>
      </c>
      <c r="N17" s="28">
        <v>4</v>
      </c>
      <c r="O17" s="24">
        <v>167</v>
      </c>
      <c r="P17" s="26">
        <v>50</v>
      </c>
      <c r="Q17" s="19">
        <f t="shared" si="10"/>
        <v>3.34</v>
      </c>
      <c r="R17" s="16">
        <v>8</v>
      </c>
      <c r="S17" s="20">
        <f t="shared" si="11"/>
        <v>20.875</v>
      </c>
    </row>
    <row r="18" spans="2:20" ht="13.8">
      <c r="B18" s="23">
        <v>5</v>
      </c>
      <c r="C18" s="24">
        <v>232</v>
      </c>
      <c r="D18" s="24">
        <v>50</v>
      </c>
      <c r="E18" s="19">
        <f t="shared" si="6"/>
        <v>4.6399999999999997</v>
      </c>
      <c r="F18" s="24">
        <v>9</v>
      </c>
      <c r="G18" s="19">
        <f t="shared" si="7"/>
        <v>25.777777777777779</v>
      </c>
      <c r="H18" s="28"/>
      <c r="I18" s="24">
        <v>76</v>
      </c>
      <c r="J18" s="24">
        <v>43.1</v>
      </c>
      <c r="K18" s="19">
        <f t="shared" si="8"/>
        <v>1.7633410672853829</v>
      </c>
      <c r="L18" s="24">
        <v>10</v>
      </c>
      <c r="M18" s="20">
        <f t="shared" si="9"/>
        <v>7.6</v>
      </c>
      <c r="N18" s="28">
        <v>5</v>
      </c>
      <c r="O18" s="24">
        <v>141</v>
      </c>
      <c r="P18" s="26">
        <v>42.5</v>
      </c>
      <c r="Q18" s="19">
        <f>O18/P18</f>
        <v>3.3176470588235296</v>
      </c>
      <c r="R18" s="16">
        <v>10</v>
      </c>
      <c r="S18" s="20">
        <f>O18/R18</f>
        <v>14.1</v>
      </c>
      <c r="T18" s="42"/>
    </row>
    <row r="19" spans="2:20" ht="13.8">
      <c r="B19" s="23">
        <v>6</v>
      </c>
      <c r="C19" s="24">
        <v>200</v>
      </c>
      <c r="D19" s="24">
        <v>43.5</v>
      </c>
      <c r="E19" s="19">
        <f t="shared" si="6"/>
        <v>4.5977011494252871</v>
      </c>
      <c r="F19" s="24">
        <v>5</v>
      </c>
      <c r="G19" s="19">
        <f t="shared" si="7"/>
        <v>40</v>
      </c>
      <c r="H19" s="28"/>
      <c r="I19" s="24">
        <v>165</v>
      </c>
      <c r="J19" s="24">
        <v>50</v>
      </c>
      <c r="K19" s="19">
        <f t="shared" si="8"/>
        <v>3.3</v>
      </c>
      <c r="L19" s="24">
        <v>9</v>
      </c>
      <c r="M19" s="20">
        <f t="shared" si="9"/>
        <v>18.333333333333332</v>
      </c>
      <c r="N19" s="28">
        <v>6</v>
      </c>
      <c r="O19" s="24">
        <v>187</v>
      </c>
      <c r="P19" s="26">
        <v>49.2</v>
      </c>
      <c r="Q19" s="19">
        <v>10</v>
      </c>
      <c r="R19" s="16">
        <v>10</v>
      </c>
      <c r="S19" s="20">
        <f t="shared" si="11"/>
        <v>18.7</v>
      </c>
    </row>
    <row r="20" spans="2:20" ht="13.8">
      <c r="B20" s="23">
        <v>7</v>
      </c>
      <c r="C20" s="24">
        <v>152</v>
      </c>
      <c r="D20" s="24">
        <v>31.2</v>
      </c>
      <c r="E20" s="19">
        <f t="shared" si="6"/>
        <v>4.8717948717948723</v>
      </c>
      <c r="F20" s="24">
        <v>7</v>
      </c>
      <c r="G20" s="19">
        <f t="shared" si="7"/>
        <v>21.714285714285715</v>
      </c>
      <c r="H20" s="28"/>
      <c r="I20" s="24">
        <v>205</v>
      </c>
      <c r="J20" s="24">
        <v>50</v>
      </c>
      <c r="K20" s="19">
        <f t="shared" si="8"/>
        <v>4.0999999999999996</v>
      </c>
      <c r="L20" s="24">
        <v>6</v>
      </c>
      <c r="M20" s="20">
        <f t="shared" si="9"/>
        <v>34.166666666666664</v>
      </c>
      <c r="N20" s="28">
        <v>7</v>
      </c>
      <c r="O20" s="24">
        <v>178</v>
      </c>
      <c r="P20" s="26">
        <v>50</v>
      </c>
      <c r="Q20" s="19">
        <f t="shared" si="10"/>
        <v>3.56</v>
      </c>
      <c r="R20" s="16">
        <v>9</v>
      </c>
      <c r="S20" s="20">
        <f t="shared" si="11"/>
        <v>19.777777777777779</v>
      </c>
    </row>
    <row r="21" spans="2:20" ht="13.8">
      <c r="B21" s="23">
        <v>8</v>
      </c>
      <c r="C21" s="24">
        <v>110</v>
      </c>
      <c r="D21" s="24">
        <v>22.5</v>
      </c>
      <c r="E21" s="19">
        <f t="shared" si="6"/>
        <v>4.8888888888888893</v>
      </c>
      <c r="F21" s="24">
        <v>6</v>
      </c>
      <c r="G21" s="19">
        <f t="shared" si="7"/>
        <v>18.333333333333332</v>
      </c>
      <c r="H21" s="28"/>
      <c r="I21" s="24">
        <v>108</v>
      </c>
      <c r="J21" s="24">
        <v>37.299999999999997</v>
      </c>
      <c r="K21" s="19">
        <f t="shared" si="8"/>
        <v>2.8954423592493299</v>
      </c>
      <c r="L21" s="24">
        <v>10</v>
      </c>
      <c r="M21" s="20">
        <f t="shared" si="9"/>
        <v>10.8</v>
      </c>
      <c r="N21" s="28">
        <v>8</v>
      </c>
      <c r="O21" s="24">
        <v>86</v>
      </c>
      <c r="P21" s="26">
        <v>17</v>
      </c>
      <c r="Q21" s="19">
        <f t="shared" si="10"/>
        <v>5.0588235294117645</v>
      </c>
      <c r="R21" s="16">
        <v>6</v>
      </c>
      <c r="S21" s="20">
        <f t="shared" si="11"/>
        <v>14.333333333333334</v>
      </c>
    </row>
    <row r="22" spans="2:20" ht="13.8">
      <c r="B22" s="23">
        <v>9</v>
      </c>
      <c r="C22" s="24">
        <v>162</v>
      </c>
      <c r="D22" s="24">
        <v>44.3</v>
      </c>
      <c r="E22" s="19">
        <f t="shared" si="6"/>
        <v>3.6568848758465013</v>
      </c>
      <c r="F22" s="24">
        <v>8</v>
      </c>
      <c r="G22" s="19">
        <f t="shared" si="7"/>
        <v>20.25</v>
      </c>
      <c r="H22" s="28">
        <v>9</v>
      </c>
      <c r="I22" s="24">
        <v>67</v>
      </c>
      <c r="J22" s="24">
        <v>21.5</v>
      </c>
      <c r="K22" s="19">
        <f t="shared" si="8"/>
        <v>3.1162790697674421</v>
      </c>
      <c r="L22" s="24">
        <v>10</v>
      </c>
      <c r="M22" s="20">
        <f t="shared" si="9"/>
        <v>6.7</v>
      </c>
      <c r="N22" s="28"/>
      <c r="O22" s="24">
        <v>161</v>
      </c>
      <c r="P22" s="26">
        <v>47.1</v>
      </c>
      <c r="Q22" s="19">
        <f t="shared" si="10"/>
        <v>3.4182590233545644</v>
      </c>
      <c r="R22" s="16">
        <v>10</v>
      </c>
      <c r="S22" s="20">
        <f t="shared" si="11"/>
        <v>16.100000000000001</v>
      </c>
    </row>
    <row r="23" spans="2:20" ht="13.8">
      <c r="B23" s="23" t="s">
        <v>24</v>
      </c>
      <c r="C23" s="24">
        <v>232</v>
      </c>
      <c r="D23" s="24">
        <v>50</v>
      </c>
      <c r="E23" s="19">
        <f t="shared" si="6"/>
        <v>4.6399999999999997</v>
      </c>
      <c r="F23" s="24">
        <v>7</v>
      </c>
      <c r="G23" s="19">
        <f t="shared" si="7"/>
        <v>33.142857142857146</v>
      </c>
      <c r="H23" s="28"/>
      <c r="I23" s="24"/>
      <c r="J23" s="24"/>
      <c r="K23" s="19"/>
      <c r="L23" s="24"/>
      <c r="M23" s="20"/>
      <c r="N23" s="28">
        <v>10</v>
      </c>
      <c r="O23" s="24">
        <v>211</v>
      </c>
      <c r="P23" s="24">
        <v>50</v>
      </c>
      <c r="Q23" s="19">
        <f t="shared" si="10"/>
        <v>4.22</v>
      </c>
      <c r="R23" s="16">
        <v>7</v>
      </c>
      <c r="S23" s="20">
        <f t="shared" si="11"/>
        <v>30.142857142857142</v>
      </c>
    </row>
    <row r="24" spans="2:20">
      <c r="B24" s="15" t="s">
        <v>25</v>
      </c>
      <c r="C24" s="24">
        <v>205</v>
      </c>
      <c r="D24" s="24">
        <v>50</v>
      </c>
      <c r="E24" s="19">
        <f t="shared" si="6"/>
        <v>4.0999999999999996</v>
      </c>
      <c r="F24" s="24">
        <v>8</v>
      </c>
      <c r="G24" s="19">
        <f t="shared" si="7"/>
        <v>25.625</v>
      </c>
      <c r="H24" s="43"/>
      <c r="I24" s="43"/>
      <c r="J24" s="43"/>
      <c r="K24" s="19"/>
      <c r="L24" s="43"/>
      <c r="M24" s="20"/>
      <c r="N24" s="43"/>
      <c r="O24" s="43"/>
      <c r="P24" s="15"/>
      <c r="Q24" s="19"/>
      <c r="R24" s="16"/>
      <c r="S24" s="20"/>
    </row>
    <row r="25" spans="2:20">
      <c r="B25" s="15"/>
      <c r="C25" s="16"/>
      <c r="D25" s="24"/>
      <c r="E25" s="19"/>
      <c r="F25" s="16"/>
      <c r="G25" s="20"/>
      <c r="H25" s="15"/>
      <c r="I25" s="15"/>
      <c r="J25" s="15"/>
      <c r="K25" s="19"/>
      <c r="L25" s="15"/>
      <c r="M25" s="20"/>
      <c r="N25" s="15"/>
      <c r="O25" s="15"/>
      <c r="P25" s="15"/>
      <c r="Q25" s="19"/>
      <c r="R25" s="16"/>
      <c r="S25" s="20"/>
    </row>
    <row r="26" spans="2:20" ht="13.8">
      <c r="B26" s="44"/>
      <c r="C26" s="33">
        <f>SUM(C15:C25)</f>
        <v>1751</v>
      </c>
      <c r="D26" s="34">
        <v>388.1</v>
      </c>
      <c r="E26" s="35">
        <f>C26/D26</f>
        <v>4.5117237825302752</v>
      </c>
      <c r="F26" s="36">
        <f>SUM(F15:F25)</f>
        <v>68</v>
      </c>
      <c r="G26" s="35">
        <f>C26/F26</f>
        <v>25.75</v>
      </c>
      <c r="H26" s="37"/>
      <c r="I26" s="33">
        <f>SUM(I15:I25)</f>
        <v>1193</v>
      </c>
      <c r="J26" s="33">
        <v>344.2</v>
      </c>
      <c r="K26" s="35">
        <f>I26/J26</f>
        <v>3.466008134805346</v>
      </c>
      <c r="L26" s="36">
        <f>SUM(L15:L25)</f>
        <v>73</v>
      </c>
      <c r="M26" s="35">
        <f t="shared" si="9"/>
        <v>16.342465753424658</v>
      </c>
      <c r="N26" s="37"/>
      <c r="O26" s="33">
        <f>SUM(O15:O25)</f>
        <v>1550</v>
      </c>
      <c r="P26" s="33">
        <v>356.2</v>
      </c>
      <c r="Q26" s="35">
        <f>O26/P26</f>
        <v>4.3514879281302639</v>
      </c>
      <c r="R26" s="33">
        <f>SUM(R15:R25)</f>
        <v>73</v>
      </c>
      <c r="S26" s="35">
        <f>O26/R26</f>
        <v>21.232876712328768</v>
      </c>
    </row>
    <row r="27" spans="2:20" ht="13.8">
      <c r="B27" s="38"/>
      <c r="C27" s="8"/>
      <c r="D27" s="8"/>
      <c r="E27" s="8"/>
      <c r="F27" s="8"/>
      <c r="G27" s="39"/>
      <c r="H27" s="38"/>
      <c r="I27" s="8"/>
      <c r="J27" s="8"/>
      <c r="K27" s="8"/>
      <c r="L27" s="8"/>
      <c r="M27" s="39"/>
      <c r="N27" s="38"/>
      <c r="O27" s="8"/>
      <c r="P27" s="8"/>
      <c r="Q27" s="45"/>
      <c r="R27" s="8"/>
      <c r="S27" s="8"/>
    </row>
    <row r="28" spans="2:20" ht="13.8">
      <c r="B28" s="38"/>
      <c r="C28" s="16" t="s">
        <v>4</v>
      </c>
      <c r="D28" s="16" t="s">
        <v>2</v>
      </c>
      <c r="E28" s="16" t="s">
        <v>97</v>
      </c>
      <c r="F28" s="16" t="s">
        <v>98</v>
      </c>
      <c r="G28" s="40" t="s">
        <v>99</v>
      </c>
      <c r="H28" s="23"/>
      <c r="I28" s="16" t="s">
        <v>4</v>
      </c>
      <c r="J28" s="16" t="s">
        <v>2</v>
      </c>
      <c r="K28" s="16" t="s">
        <v>97</v>
      </c>
      <c r="L28" s="16" t="s">
        <v>98</v>
      </c>
      <c r="M28" s="40" t="s">
        <v>99</v>
      </c>
      <c r="N28" s="23"/>
      <c r="O28" s="16" t="s">
        <v>4</v>
      </c>
      <c r="P28" s="16" t="s">
        <v>2</v>
      </c>
      <c r="Q28" s="16" t="s">
        <v>97</v>
      </c>
      <c r="R28" s="16" t="s">
        <v>98</v>
      </c>
      <c r="S28" s="40" t="s">
        <v>99</v>
      </c>
    </row>
    <row r="29" spans="2:20" ht="13.8">
      <c r="B29" s="17" t="s">
        <v>7</v>
      </c>
      <c r="C29" s="18">
        <v>84</v>
      </c>
      <c r="D29" s="18">
        <v>33.299999999999997</v>
      </c>
      <c r="E29" s="19">
        <f t="shared" ref="E29:E37" si="12">C29/D29</f>
        <v>2.522522522522523</v>
      </c>
      <c r="F29" s="18">
        <v>10</v>
      </c>
      <c r="G29" s="19">
        <f>SUM(F29)</f>
        <v>10</v>
      </c>
      <c r="H29" s="21" t="s">
        <v>12</v>
      </c>
      <c r="I29" s="18">
        <v>176</v>
      </c>
      <c r="J29" s="18">
        <v>50</v>
      </c>
      <c r="K29" s="19">
        <f t="shared" ref="K29:K38" si="13">I29/J29</f>
        <v>3.52</v>
      </c>
      <c r="L29" s="18">
        <v>8</v>
      </c>
      <c r="M29" s="19">
        <f t="shared" ref="M29:M38" si="14">I29/L29</f>
        <v>22</v>
      </c>
      <c r="N29" s="21" t="s">
        <v>14</v>
      </c>
      <c r="O29" s="24">
        <v>160</v>
      </c>
      <c r="P29" s="26">
        <v>47.2</v>
      </c>
      <c r="Q29" s="19">
        <f>O29/P29</f>
        <v>3.3898305084745761</v>
      </c>
      <c r="R29" s="16">
        <v>10</v>
      </c>
      <c r="S29" s="19">
        <f>O29/R29</f>
        <v>16</v>
      </c>
    </row>
    <row r="30" spans="2:20" ht="13.8">
      <c r="B30" s="23">
        <v>3</v>
      </c>
      <c r="C30" s="24">
        <v>137</v>
      </c>
      <c r="D30" s="24">
        <v>48.5</v>
      </c>
      <c r="E30" s="19">
        <f t="shared" si="12"/>
        <v>2.8247422680412373</v>
      </c>
      <c r="F30" s="24">
        <v>10</v>
      </c>
      <c r="G30" s="19">
        <f t="shared" ref="G30:G37" si="15">C30/F30</f>
        <v>13.7</v>
      </c>
      <c r="H30" s="23">
        <v>3</v>
      </c>
      <c r="I30" s="24">
        <v>202</v>
      </c>
      <c r="J30" s="24">
        <v>48.5</v>
      </c>
      <c r="K30" s="19">
        <f t="shared" si="13"/>
        <v>4.1649484536082477</v>
      </c>
      <c r="L30" s="24">
        <v>5</v>
      </c>
      <c r="M30" s="19">
        <f t="shared" si="14"/>
        <v>40.4</v>
      </c>
      <c r="N30" s="28"/>
      <c r="O30" s="24">
        <v>151</v>
      </c>
      <c r="P30" s="26">
        <v>50</v>
      </c>
      <c r="Q30" s="19">
        <f>O30/P30</f>
        <v>3.02</v>
      </c>
      <c r="R30" s="16">
        <v>8</v>
      </c>
      <c r="S30" s="19">
        <f>O30/R30</f>
        <v>18.875</v>
      </c>
    </row>
    <row r="31" spans="2:20" ht="13.8">
      <c r="B31" s="23">
        <v>4</v>
      </c>
      <c r="C31" s="24">
        <v>151</v>
      </c>
      <c r="D31" s="24">
        <v>45.2</v>
      </c>
      <c r="E31" s="19">
        <f t="shared" si="12"/>
        <v>3.3407079646017697</v>
      </c>
      <c r="F31" s="24">
        <v>10</v>
      </c>
      <c r="G31" s="19">
        <f t="shared" si="15"/>
        <v>15.1</v>
      </c>
      <c r="H31" s="23">
        <v>4</v>
      </c>
      <c r="I31" s="24">
        <v>349</v>
      </c>
      <c r="J31" s="24">
        <v>50</v>
      </c>
      <c r="K31" s="19">
        <f t="shared" si="13"/>
        <v>6.98</v>
      </c>
      <c r="L31" s="24">
        <v>3</v>
      </c>
      <c r="M31" s="19">
        <f t="shared" si="14"/>
        <v>116.33333333333333</v>
      </c>
      <c r="N31" s="23">
        <v>4</v>
      </c>
      <c r="O31" s="24"/>
      <c r="P31" s="26"/>
      <c r="Q31" s="19" t="e">
        <f>O31/P31</f>
        <v>#DIV/0!</v>
      </c>
      <c r="R31" s="16"/>
      <c r="S31" s="19" t="e">
        <f>O31/R31</f>
        <v>#DIV/0!</v>
      </c>
    </row>
    <row r="32" spans="2:20" ht="13.8">
      <c r="B32" s="23">
        <v>5</v>
      </c>
      <c r="C32" s="24">
        <v>223</v>
      </c>
      <c r="D32" s="24">
        <v>48.4</v>
      </c>
      <c r="E32" s="19">
        <f t="shared" si="12"/>
        <v>4.6074380165289259</v>
      </c>
      <c r="F32" s="24">
        <v>10</v>
      </c>
      <c r="G32" s="19">
        <f t="shared" si="15"/>
        <v>22.3</v>
      </c>
      <c r="H32" s="23">
        <v>5</v>
      </c>
      <c r="I32" s="24">
        <v>161</v>
      </c>
      <c r="J32" s="24">
        <v>42.1</v>
      </c>
      <c r="K32" s="19">
        <f>I32/J32</f>
        <v>3.8242280285035628</v>
      </c>
      <c r="L32" s="24">
        <v>5</v>
      </c>
      <c r="M32" s="19">
        <f>I32/L32</f>
        <v>32.200000000000003</v>
      </c>
      <c r="N32" s="23">
        <v>5</v>
      </c>
      <c r="O32" s="24"/>
      <c r="P32" s="26"/>
      <c r="Q32" s="19" t="e">
        <f>O32/P32</f>
        <v>#DIV/0!</v>
      </c>
      <c r="R32" s="16"/>
      <c r="S32" s="19" t="e">
        <f>O32/R32</f>
        <v>#DIV/0!</v>
      </c>
      <c r="T32" s="42"/>
    </row>
    <row r="33" spans="2:21" ht="13.8">
      <c r="B33" s="23">
        <v>6</v>
      </c>
      <c r="C33" s="24">
        <v>170</v>
      </c>
      <c r="D33" s="24">
        <v>50</v>
      </c>
      <c r="E33" s="19">
        <f t="shared" si="12"/>
        <v>3.4</v>
      </c>
      <c r="F33" s="24">
        <v>7</v>
      </c>
      <c r="G33" s="19">
        <f t="shared" si="15"/>
        <v>24.285714285714285</v>
      </c>
      <c r="H33" s="23">
        <v>6</v>
      </c>
      <c r="I33" s="24">
        <v>99</v>
      </c>
      <c r="J33" s="24">
        <v>32.5</v>
      </c>
      <c r="K33" s="19">
        <f t="shared" si="13"/>
        <v>3.046153846153846</v>
      </c>
      <c r="L33" s="24">
        <v>10</v>
      </c>
      <c r="M33" s="19">
        <f t="shared" si="14"/>
        <v>9.9</v>
      </c>
      <c r="N33" s="23">
        <v>6</v>
      </c>
      <c r="O33" s="24">
        <v>188</v>
      </c>
      <c r="P33" s="46">
        <v>49.4</v>
      </c>
      <c r="Q33" s="19">
        <f>O33/P33</f>
        <v>3.8056680161943319</v>
      </c>
      <c r="R33" s="16">
        <v>8</v>
      </c>
      <c r="S33" s="19">
        <f>O33/R33</f>
        <v>23.5</v>
      </c>
    </row>
    <row r="34" spans="2:21" ht="13.8">
      <c r="B34" s="23">
        <v>7</v>
      </c>
      <c r="C34" s="24">
        <v>180</v>
      </c>
      <c r="D34" s="24">
        <v>50</v>
      </c>
      <c r="E34" s="19">
        <f t="shared" si="12"/>
        <v>3.6</v>
      </c>
      <c r="F34" s="24">
        <v>7</v>
      </c>
      <c r="G34" s="19">
        <f t="shared" si="15"/>
        <v>25.714285714285715</v>
      </c>
      <c r="H34" s="23">
        <v>7</v>
      </c>
      <c r="I34" s="24">
        <v>164</v>
      </c>
      <c r="J34" s="24">
        <v>44.5</v>
      </c>
      <c r="K34" s="19">
        <f t="shared" si="13"/>
        <v>3.6853932584269664</v>
      </c>
      <c r="L34" s="24">
        <v>10</v>
      </c>
      <c r="M34" s="19">
        <f t="shared" si="14"/>
        <v>16.399999999999999</v>
      </c>
      <c r="N34" s="23">
        <v>7</v>
      </c>
      <c r="O34" s="24">
        <v>128</v>
      </c>
      <c r="P34" s="24">
        <v>50</v>
      </c>
      <c r="Q34" s="19">
        <f t="shared" ref="Q34:Q40" si="16">O34/P34</f>
        <v>2.56</v>
      </c>
      <c r="R34" s="16">
        <v>10</v>
      </c>
      <c r="S34" s="19">
        <f t="shared" ref="S34:S40" si="17">O34/R34</f>
        <v>12.8</v>
      </c>
    </row>
    <row r="35" spans="2:21" ht="13.8">
      <c r="B35" s="23">
        <v>8</v>
      </c>
      <c r="C35" s="24">
        <v>241</v>
      </c>
      <c r="D35" s="24">
        <v>50</v>
      </c>
      <c r="E35" s="19">
        <f t="shared" si="12"/>
        <v>4.82</v>
      </c>
      <c r="F35" s="24">
        <v>7</v>
      </c>
      <c r="G35" s="19">
        <f t="shared" si="15"/>
        <v>34.428571428571431</v>
      </c>
      <c r="H35" s="23">
        <v>8</v>
      </c>
      <c r="I35" s="24">
        <v>126</v>
      </c>
      <c r="J35" s="24">
        <v>31</v>
      </c>
      <c r="K35" s="19">
        <f t="shared" si="13"/>
        <v>4.064516129032258</v>
      </c>
      <c r="L35" s="24">
        <v>5</v>
      </c>
      <c r="M35" s="19">
        <f t="shared" si="14"/>
        <v>25.2</v>
      </c>
      <c r="N35" s="23">
        <v>8</v>
      </c>
      <c r="O35" s="24">
        <v>151</v>
      </c>
      <c r="P35" s="47"/>
      <c r="Q35" s="19" t="e">
        <f t="shared" si="16"/>
        <v>#DIV/0!</v>
      </c>
      <c r="R35" s="16">
        <v>10</v>
      </c>
      <c r="S35" s="19">
        <f t="shared" si="17"/>
        <v>15.1</v>
      </c>
    </row>
    <row r="36" spans="2:21" ht="13.8">
      <c r="B36" s="23"/>
      <c r="C36" s="29">
        <v>144</v>
      </c>
      <c r="D36" s="30">
        <v>50</v>
      </c>
      <c r="E36" s="19">
        <f t="shared" si="12"/>
        <v>2.88</v>
      </c>
      <c r="F36" s="24">
        <v>9</v>
      </c>
      <c r="G36" s="19">
        <f t="shared" si="15"/>
        <v>16</v>
      </c>
      <c r="H36" s="116">
        <v>9</v>
      </c>
      <c r="I36" s="30">
        <v>155</v>
      </c>
      <c r="J36" s="30">
        <v>48.5</v>
      </c>
      <c r="K36" s="19">
        <f t="shared" si="13"/>
        <v>3.195876288659794</v>
      </c>
      <c r="L36" s="24">
        <v>10</v>
      </c>
      <c r="M36" s="19">
        <f t="shared" si="14"/>
        <v>15.5</v>
      </c>
      <c r="N36" s="24"/>
      <c r="O36" s="24">
        <v>135</v>
      </c>
      <c r="P36" s="24"/>
      <c r="Q36" s="19" t="e">
        <f t="shared" si="16"/>
        <v>#DIV/0!</v>
      </c>
      <c r="R36" s="16">
        <v>10</v>
      </c>
      <c r="S36" s="19">
        <f t="shared" si="17"/>
        <v>13.5</v>
      </c>
    </row>
    <row r="37" spans="2:21" ht="13.8">
      <c r="B37" s="23">
        <v>10</v>
      </c>
      <c r="C37" s="24">
        <v>214</v>
      </c>
      <c r="D37" s="24">
        <v>50</v>
      </c>
      <c r="E37" s="19">
        <f t="shared" si="12"/>
        <v>4.28</v>
      </c>
      <c r="F37" s="24">
        <v>9</v>
      </c>
      <c r="G37" s="19">
        <f t="shared" si="15"/>
        <v>23.777777777777779</v>
      </c>
      <c r="H37" s="24" t="s">
        <v>24</v>
      </c>
      <c r="I37" s="24">
        <v>215</v>
      </c>
      <c r="J37" s="24">
        <v>48.4</v>
      </c>
      <c r="K37" s="19">
        <f t="shared" si="13"/>
        <v>4.4421487603305785</v>
      </c>
      <c r="L37" s="24">
        <v>10</v>
      </c>
      <c r="M37" s="19">
        <f t="shared" si="14"/>
        <v>21.5</v>
      </c>
      <c r="N37" s="24"/>
      <c r="O37" s="48"/>
      <c r="P37" s="48"/>
      <c r="Q37" s="19" t="e">
        <f t="shared" si="16"/>
        <v>#DIV/0!</v>
      </c>
      <c r="R37" s="16"/>
      <c r="S37" s="19" t="e">
        <f t="shared" si="17"/>
        <v>#DIV/0!</v>
      </c>
    </row>
    <row r="38" spans="2:21">
      <c r="B38" s="15"/>
      <c r="C38" s="43"/>
      <c r="D38" s="43"/>
      <c r="E38" s="49"/>
      <c r="F38" s="43"/>
      <c r="G38" s="19"/>
      <c r="H38" s="43"/>
      <c r="I38" s="24"/>
      <c r="J38" s="24"/>
      <c r="K38" s="19" t="e">
        <f t="shared" si="13"/>
        <v>#DIV/0!</v>
      </c>
      <c r="L38" s="24"/>
      <c r="M38" s="19" t="e">
        <f t="shared" si="14"/>
        <v>#DIV/0!</v>
      </c>
      <c r="N38" s="43"/>
      <c r="O38" s="24"/>
      <c r="P38" s="24"/>
      <c r="Q38" s="19" t="e">
        <f t="shared" si="16"/>
        <v>#DIV/0!</v>
      </c>
      <c r="R38" s="16"/>
      <c r="S38" s="19" t="e">
        <f t="shared" si="17"/>
        <v>#DIV/0!</v>
      </c>
    </row>
    <row r="39" spans="2:21">
      <c r="B39" s="15"/>
      <c r="C39" s="15"/>
      <c r="D39" s="15"/>
      <c r="E39" s="50"/>
      <c r="F39" s="15"/>
      <c r="G39" s="19"/>
      <c r="H39" s="15"/>
      <c r="I39" s="15"/>
      <c r="J39" s="15"/>
      <c r="K39" s="19"/>
      <c r="L39" s="16"/>
      <c r="M39" s="19"/>
      <c r="N39" s="15"/>
      <c r="O39" s="16"/>
      <c r="P39" s="24"/>
      <c r="Q39" s="19" t="e">
        <f t="shared" si="16"/>
        <v>#DIV/0!</v>
      </c>
      <c r="R39" s="16"/>
      <c r="S39" s="19" t="e">
        <f t="shared" si="17"/>
        <v>#DIV/0!</v>
      </c>
    </row>
    <row r="40" spans="2:21">
      <c r="B40" s="15"/>
      <c r="C40" s="15"/>
      <c r="D40" s="15"/>
      <c r="E40" s="50"/>
      <c r="F40" s="15"/>
      <c r="G40" s="19"/>
      <c r="H40" s="15"/>
      <c r="I40" s="15"/>
      <c r="J40" s="15"/>
      <c r="K40" s="50"/>
      <c r="L40" s="16"/>
      <c r="M40" s="19"/>
      <c r="N40" s="15"/>
      <c r="O40" s="16"/>
      <c r="P40" s="16"/>
      <c r="Q40" s="19" t="e">
        <f t="shared" si="16"/>
        <v>#DIV/0!</v>
      </c>
      <c r="R40" s="16"/>
      <c r="S40" s="19" t="e">
        <f t="shared" si="17"/>
        <v>#DIV/0!</v>
      </c>
    </row>
    <row r="41" spans="2:21" ht="13.8">
      <c r="B41" s="51"/>
      <c r="C41" s="33">
        <f>SUM(C29:C40)</f>
        <v>1544</v>
      </c>
      <c r="D41" s="34">
        <v>376.2</v>
      </c>
      <c r="E41" s="35">
        <f>C41/D41</f>
        <v>4.1041998936735782</v>
      </c>
      <c r="F41" s="36">
        <f>SUM(F29:F40)</f>
        <v>79</v>
      </c>
      <c r="G41" s="35">
        <f>C41/F41</f>
        <v>19.544303797468356</v>
      </c>
      <c r="H41" s="37"/>
      <c r="I41" s="33">
        <f>SUM(I29:I40)</f>
        <v>1647</v>
      </c>
      <c r="J41" s="33">
        <v>397.1</v>
      </c>
      <c r="K41" s="35">
        <f>I41/J41</f>
        <v>4.1475698816419033</v>
      </c>
      <c r="L41" s="36">
        <f>SUM(L29:L40)</f>
        <v>66</v>
      </c>
      <c r="M41" s="35">
        <f>I41/L41</f>
        <v>24.954545454545453</v>
      </c>
      <c r="N41" s="37"/>
      <c r="O41" s="33">
        <f>SUM(O29:O40)</f>
        <v>913</v>
      </c>
      <c r="P41" s="33">
        <f>SUM(P29:P40)</f>
        <v>196.6</v>
      </c>
      <c r="Q41" s="35">
        <f>O41/P41</f>
        <v>4.643947100712106</v>
      </c>
      <c r="R41" s="33">
        <f>SUM(R29:R40)</f>
        <v>56</v>
      </c>
      <c r="S41" s="35">
        <f>O41/R41</f>
        <v>16.303571428571427</v>
      </c>
    </row>
    <row r="42" spans="2:21" ht="13.8">
      <c r="B42" s="3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2:21" ht="13.8">
      <c r="B43" s="38"/>
      <c r="C43" s="16" t="s">
        <v>4</v>
      </c>
      <c r="D43" s="16" t="s">
        <v>2</v>
      </c>
      <c r="E43" s="16" t="s">
        <v>97</v>
      </c>
      <c r="F43" s="16" t="s">
        <v>98</v>
      </c>
      <c r="G43" s="40" t="s">
        <v>99</v>
      </c>
      <c r="H43" s="52"/>
      <c r="I43" s="8"/>
      <c r="J43" s="53" t="s">
        <v>4</v>
      </c>
      <c r="K43" s="53" t="s">
        <v>2</v>
      </c>
      <c r="L43" s="54" t="s">
        <v>97</v>
      </c>
      <c r="M43" s="53" t="s">
        <v>98</v>
      </c>
      <c r="N43" s="53" t="s">
        <v>99</v>
      </c>
      <c r="O43" s="8"/>
      <c r="P43" s="55"/>
      <c r="Q43" s="120"/>
      <c r="R43" s="121"/>
      <c r="S43" s="122"/>
      <c r="T43" s="123"/>
      <c r="U43" s="111"/>
    </row>
    <row r="44" spans="2:21" ht="13.8">
      <c r="B44" s="17" t="s">
        <v>101</v>
      </c>
      <c r="C44" s="24">
        <v>135</v>
      </c>
      <c r="D44" s="24">
        <v>44.4</v>
      </c>
      <c r="E44" s="89">
        <f t="shared" ref="E44:E52" si="18">C44/D44</f>
        <v>3.0405405405405408</v>
      </c>
      <c r="F44" s="24">
        <v>10</v>
      </c>
      <c r="G44" s="20">
        <f t="shared" ref="G44:G55" si="19">C44/F44</f>
        <v>13.5</v>
      </c>
      <c r="H44" s="55"/>
      <c r="I44" s="43" t="s">
        <v>88</v>
      </c>
      <c r="J44" s="117">
        <v>1731</v>
      </c>
      <c r="K44" s="93">
        <v>356.5</v>
      </c>
      <c r="L44" s="104">
        <v>4.8555399719495087</v>
      </c>
      <c r="M44" s="92">
        <v>75</v>
      </c>
      <c r="N44" s="19">
        <v>23.08</v>
      </c>
      <c r="O44" s="8"/>
      <c r="P44" s="58"/>
      <c r="Q44" s="111"/>
      <c r="R44" s="111"/>
      <c r="S44" s="111"/>
      <c r="T44" s="111"/>
      <c r="U44" s="111"/>
    </row>
    <row r="45" spans="2:21" ht="13.8">
      <c r="B45" s="23">
        <v>3</v>
      </c>
      <c r="C45" s="24">
        <v>205</v>
      </c>
      <c r="D45" s="24">
        <v>45.5</v>
      </c>
      <c r="E45" s="89">
        <f t="shared" si="18"/>
        <v>4.5054945054945055</v>
      </c>
      <c r="F45" s="24">
        <v>10</v>
      </c>
      <c r="G45" s="20">
        <f t="shared" si="19"/>
        <v>20.5</v>
      </c>
      <c r="H45" s="55"/>
      <c r="I45" s="43" t="s">
        <v>10</v>
      </c>
      <c r="J45" s="82">
        <v>1751</v>
      </c>
      <c r="K45" s="102">
        <v>388.1</v>
      </c>
      <c r="L45" s="103">
        <v>4.5117237825302752</v>
      </c>
      <c r="M45" s="84">
        <v>68</v>
      </c>
      <c r="N45" s="103">
        <v>25.75</v>
      </c>
      <c r="O45" s="8"/>
      <c r="P45" s="61"/>
      <c r="Q45" s="58"/>
      <c r="R45" s="58"/>
    </row>
    <row r="46" spans="2:21" ht="13.8">
      <c r="B46" s="23">
        <v>4</v>
      </c>
      <c r="C46" s="24">
        <v>166</v>
      </c>
      <c r="D46" s="24">
        <v>40.4</v>
      </c>
      <c r="E46" s="89">
        <f t="shared" si="18"/>
        <v>4.108910891089109</v>
      </c>
      <c r="F46" s="24">
        <v>10</v>
      </c>
      <c r="G46" s="20">
        <f t="shared" si="19"/>
        <v>16.600000000000001</v>
      </c>
      <c r="H46" s="55"/>
      <c r="I46" s="43" t="s">
        <v>13</v>
      </c>
      <c r="J46" s="57">
        <v>1550</v>
      </c>
      <c r="K46" s="57">
        <v>356.2</v>
      </c>
      <c r="L46" s="104">
        <v>4.3514879281302639</v>
      </c>
      <c r="M46" s="60">
        <v>73</v>
      </c>
      <c r="N46" s="19">
        <v>21.232876712328768</v>
      </c>
      <c r="O46" s="8"/>
      <c r="P46" s="62"/>
      <c r="Q46" s="58"/>
      <c r="R46" s="58"/>
    </row>
    <row r="47" spans="2:21" ht="13.8">
      <c r="B47" s="23">
        <v>5</v>
      </c>
      <c r="C47" s="24">
        <v>225</v>
      </c>
      <c r="D47" s="24">
        <v>50</v>
      </c>
      <c r="E47" s="56">
        <f>C47/D47</f>
        <v>4.5</v>
      </c>
      <c r="F47" s="24">
        <v>8</v>
      </c>
      <c r="G47" s="20">
        <f>C47/F47</f>
        <v>28.125</v>
      </c>
      <c r="H47" s="55"/>
      <c r="I47" s="43" t="s">
        <v>89</v>
      </c>
      <c r="J47" s="57">
        <v>1520</v>
      </c>
      <c r="K47" s="57">
        <v>351.3</v>
      </c>
      <c r="L47" s="104">
        <v>4.3267862226017648</v>
      </c>
      <c r="M47" s="60">
        <v>75</v>
      </c>
      <c r="N47" s="19">
        <v>20.266666666666666</v>
      </c>
      <c r="O47" s="8"/>
      <c r="P47" s="61"/>
      <c r="Q47" s="58"/>
      <c r="R47" s="58"/>
    </row>
    <row r="48" spans="2:21" ht="13.8">
      <c r="B48" s="23">
        <v>6</v>
      </c>
      <c r="C48" s="24">
        <v>214</v>
      </c>
      <c r="D48" s="24">
        <v>50</v>
      </c>
      <c r="E48" s="56">
        <f t="shared" si="18"/>
        <v>4.28</v>
      </c>
      <c r="F48" s="24">
        <v>8</v>
      </c>
      <c r="G48" s="20">
        <f t="shared" si="19"/>
        <v>26.75</v>
      </c>
      <c r="H48" s="52"/>
      <c r="I48" s="43" t="s">
        <v>9</v>
      </c>
      <c r="J48" s="57">
        <v>1649</v>
      </c>
      <c r="K48" s="59">
        <v>384.2</v>
      </c>
      <c r="L48" s="104">
        <v>4.2920353982300883</v>
      </c>
      <c r="M48" s="60">
        <v>59</v>
      </c>
      <c r="N48" s="19">
        <v>27.949152542372882</v>
      </c>
      <c r="O48" s="8"/>
      <c r="P48" s="61"/>
      <c r="Q48" s="58"/>
      <c r="R48" s="58"/>
    </row>
    <row r="49" spans="2:19" ht="13.8">
      <c r="B49" s="23">
        <v>7</v>
      </c>
      <c r="C49" s="24">
        <v>129</v>
      </c>
      <c r="D49" s="24">
        <v>39.4</v>
      </c>
      <c r="E49" s="56">
        <f t="shared" si="18"/>
        <v>3.2741116751269037</v>
      </c>
      <c r="F49" s="24">
        <v>6</v>
      </c>
      <c r="G49" s="20">
        <f t="shared" si="19"/>
        <v>21.5</v>
      </c>
      <c r="H49" s="8"/>
      <c r="I49" s="43" t="s">
        <v>12</v>
      </c>
      <c r="J49" s="57">
        <v>1647</v>
      </c>
      <c r="K49" s="57">
        <v>397.1</v>
      </c>
      <c r="L49" s="104">
        <v>4.1475698816419033</v>
      </c>
      <c r="M49" s="60">
        <v>66</v>
      </c>
      <c r="N49" s="19">
        <v>24.954545454545453</v>
      </c>
      <c r="O49" s="8"/>
      <c r="P49" s="61"/>
      <c r="Q49" s="58"/>
      <c r="R49" s="58"/>
    </row>
    <row r="50" spans="2:19" ht="13.8">
      <c r="B50" s="23">
        <v>8</v>
      </c>
      <c r="C50" s="24">
        <v>130</v>
      </c>
      <c r="D50" s="24">
        <v>36</v>
      </c>
      <c r="E50" s="56">
        <f t="shared" si="18"/>
        <v>3.6111111111111112</v>
      </c>
      <c r="F50" s="24">
        <v>10</v>
      </c>
      <c r="G50" s="20">
        <f t="shared" si="19"/>
        <v>13</v>
      </c>
      <c r="H50" s="8"/>
      <c r="I50" s="94" t="s">
        <v>7</v>
      </c>
      <c r="J50" s="57">
        <v>1544</v>
      </c>
      <c r="K50" s="57">
        <v>376.2</v>
      </c>
      <c r="L50" s="104">
        <v>4.1041998936735782</v>
      </c>
      <c r="M50" s="60">
        <v>79</v>
      </c>
      <c r="N50" s="19">
        <v>19.544303797468356</v>
      </c>
      <c r="O50" s="8"/>
      <c r="P50" s="61"/>
      <c r="Q50" s="58"/>
      <c r="R50" s="58"/>
    </row>
    <row r="51" spans="2:19">
      <c r="B51" s="15"/>
      <c r="C51" s="24">
        <v>316</v>
      </c>
      <c r="D51" s="24">
        <v>50</v>
      </c>
      <c r="E51" s="56">
        <f t="shared" si="18"/>
        <v>6.32</v>
      </c>
      <c r="F51" s="24">
        <v>3</v>
      </c>
      <c r="G51" s="20">
        <f t="shared" si="19"/>
        <v>105.33333333333333</v>
      </c>
      <c r="H51" s="8"/>
      <c r="I51" s="43" t="s">
        <v>11</v>
      </c>
      <c r="J51" s="57">
        <v>1311</v>
      </c>
      <c r="K51" s="57">
        <v>343</v>
      </c>
      <c r="L51" s="104">
        <v>3.8221574344023326</v>
      </c>
      <c r="M51" s="60">
        <v>75</v>
      </c>
      <c r="N51" s="19">
        <v>17.48</v>
      </c>
      <c r="O51" s="8"/>
      <c r="P51" s="63"/>
      <c r="Q51" s="58"/>
      <c r="R51" s="58"/>
    </row>
    <row r="52" spans="2:19">
      <c r="B52" s="15">
        <v>10</v>
      </c>
      <c r="C52" s="24">
        <v>211</v>
      </c>
      <c r="D52" s="24">
        <v>48.2</v>
      </c>
      <c r="E52" s="56">
        <f t="shared" si="18"/>
        <v>4.3775933609958502</v>
      </c>
      <c r="F52" s="24">
        <v>10</v>
      </c>
      <c r="G52" s="20">
        <f t="shared" si="19"/>
        <v>21.1</v>
      </c>
      <c r="H52" s="8"/>
      <c r="I52" s="98" t="s">
        <v>8</v>
      </c>
      <c r="J52" s="99">
        <v>1193</v>
      </c>
      <c r="K52" s="99">
        <v>344.2</v>
      </c>
      <c r="L52" s="105">
        <v>3.466008134805346</v>
      </c>
      <c r="M52" s="100">
        <v>73</v>
      </c>
      <c r="N52" s="101">
        <v>16.342465753424658</v>
      </c>
      <c r="O52" s="8"/>
      <c r="P52" s="61"/>
      <c r="Q52" s="58"/>
      <c r="R52" s="58"/>
    </row>
    <row r="53" spans="2:19">
      <c r="B53" s="15"/>
      <c r="C53" s="24"/>
      <c r="D53" s="24"/>
      <c r="E53" s="56"/>
      <c r="F53" s="24"/>
      <c r="G53" s="20"/>
      <c r="H53" s="8"/>
      <c r="I53" s="98" t="s">
        <v>14</v>
      </c>
      <c r="J53" s="99">
        <v>311</v>
      </c>
      <c r="K53" s="99">
        <v>97.2</v>
      </c>
      <c r="L53" s="105">
        <f>J53/K53</f>
        <v>3.1995884773662548</v>
      </c>
      <c r="M53" s="100">
        <v>18</v>
      </c>
      <c r="N53" s="101">
        <f>J53/M53</f>
        <v>17.277777777777779</v>
      </c>
      <c r="O53" s="8"/>
      <c r="P53" s="61"/>
      <c r="Q53" s="58"/>
      <c r="R53" s="58"/>
    </row>
    <row r="54" spans="2:19">
      <c r="B54" s="15"/>
      <c r="C54" s="24"/>
      <c r="D54" s="24"/>
      <c r="E54" s="56"/>
      <c r="F54" s="24"/>
      <c r="G54" s="20"/>
      <c r="H54" s="8"/>
      <c r="I54" s="95" t="s">
        <v>43</v>
      </c>
      <c r="J54" s="118">
        <f>SUM(J44:J53)</f>
        <v>14207</v>
      </c>
      <c r="K54" s="96">
        <v>3395.2</v>
      </c>
      <c r="L54" s="106">
        <f>J54/K54</f>
        <v>4.1844368520263906</v>
      </c>
      <c r="M54" s="119">
        <f ca="1">SUM(M45:M56)</f>
        <v>586</v>
      </c>
      <c r="N54" s="97">
        <f ca="1">J54/M54</f>
        <v>21.290102389078498</v>
      </c>
      <c r="O54" s="8"/>
      <c r="P54" s="61"/>
      <c r="Q54" s="58"/>
      <c r="R54" s="58"/>
    </row>
    <row r="55" spans="2:19">
      <c r="B55" s="66"/>
      <c r="C55" s="65">
        <f>SUM(C44:C54)</f>
        <v>1731</v>
      </c>
      <c r="D55" s="67">
        <v>356.5</v>
      </c>
      <c r="E55" s="68">
        <f>C55/D55</f>
        <v>4.8555399719495087</v>
      </c>
      <c r="F55" s="65">
        <f>SUM(F44:F54)</f>
        <v>75</v>
      </c>
      <c r="G55" s="35">
        <f t="shared" si="19"/>
        <v>23.08</v>
      </c>
      <c r="H55" s="8"/>
      <c r="O55" s="8"/>
      <c r="P55" s="69"/>
      <c r="Q55" s="70"/>
      <c r="R55" s="52"/>
      <c r="S55" s="8"/>
    </row>
    <row r="56" spans="2:19">
      <c r="B56" s="8"/>
      <c r="C56" s="8"/>
      <c r="D56" s="8"/>
      <c r="E56" s="8"/>
      <c r="F56" s="8"/>
      <c r="G56" s="8"/>
      <c r="H56" s="8"/>
      <c r="O56" s="8"/>
    </row>
    <row r="57" spans="2:19">
      <c r="B57" s="8"/>
      <c r="C57" s="77" t="s">
        <v>4</v>
      </c>
      <c r="D57" s="78" t="s">
        <v>27</v>
      </c>
      <c r="E57" s="78" t="s">
        <v>28</v>
      </c>
      <c r="F57" s="77" t="s">
        <v>98</v>
      </c>
      <c r="G57" s="79" t="s">
        <v>99</v>
      </c>
      <c r="H57" s="8"/>
      <c r="I57" s="8"/>
      <c r="J57" s="53" t="s">
        <v>4</v>
      </c>
      <c r="K57" s="53" t="s">
        <v>2</v>
      </c>
      <c r="L57" s="71" t="s">
        <v>97</v>
      </c>
      <c r="M57" s="53" t="s">
        <v>98</v>
      </c>
      <c r="N57" s="54" t="s">
        <v>99</v>
      </c>
      <c r="O57" s="8"/>
    </row>
    <row r="58" spans="2:19">
      <c r="B58" s="15" t="s">
        <v>10</v>
      </c>
      <c r="C58" s="16"/>
      <c r="D58" s="80">
        <v>5</v>
      </c>
      <c r="E58" s="80"/>
      <c r="F58" s="73"/>
      <c r="G58" s="20"/>
      <c r="H58" s="8"/>
      <c r="I58" s="15" t="s">
        <v>9</v>
      </c>
      <c r="J58" s="57">
        <v>1649</v>
      </c>
      <c r="K58" s="57">
        <v>384.2</v>
      </c>
      <c r="L58" s="72">
        <v>4.2920353982300883</v>
      </c>
      <c r="M58" s="57">
        <v>59</v>
      </c>
      <c r="N58" s="72">
        <v>27.949152542372882</v>
      </c>
      <c r="O58" s="8"/>
    </row>
    <row r="59" spans="2:19">
      <c r="B59" s="15" t="s">
        <v>88</v>
      </c>
      <c r="C59" s="16"/>
      <c r="D59" s="80">
        <v>5</v>
      </c>
      <c r="E59" s="81"/>
      <c r="F59" s="73"/>
      <c r="G59" s="20"/>
      <c r="H59" s="8"/>
      <c r="I59" s="15" t="s">
        <v>10</v>
      </c>
      <c r="J59" s="16">
        <v>1751</v>
      </c>
      <c r="K59" s="16">
        <v>388.1</v>
      </c>
      <c r="L59" s="72">
        <v>4.5117237825302752</v>
      </c>
      <c r="M59" s="73">
        <v>68</v>
      </c>
      <c r="N59" s="107">
        <v>25.75</v>
      </c>
      <c r="O59" s="8"/>
    </row>
    <row r="60" spans="2:19">
      <c r="B60" s="15" t="s">
        <v>9</v>
      </c>
      <c r="C60" s="82"/>
      <c r="D60" s="83">
        <v>4</v>
      </c>
      <c r="E60" s="81"/>
      <c r="F60" s="84"/>
      <c r="G60" s="20"/>
      <c r="H60" s="8"/>
      <c r="I60" s="15" t="s">
        <v>12</v>
      </c>
      <c r="J60" s="16">
        <v>1647</v>
      </c>
      <c r="K60" s="16">
        <v>397.1</v>
      </c>
      <c r="L60" s="40">
        <v>4.1475698816419033</v>
      </c>
      <c r="M60" s="73">
        <v>66</v>
      </c>
      <c r="N60" s="107">
        <v>24.954545454545453</v>
      </c>
      <c r="O60" s="8"/>
    </row>
    <row r="61" spans="2:19">
      <c r="B61" s="15" t="s">
        <v>13</v>
      </c>
      <c r="C61" s="16"/>
      <c r="D61" s="80">
        <v>3</v>
      </c>
      <c r="E61" s="80"/>
      <c r="F61" s="73"/>
      <c r="G61" s="20"/>
      <c r="H61" s="8"/>
      <c r="I61" s="15" t="s">
        <v>88</v>
      </c>
      <c r="J61" s="16">
        <v>1731</v>
      </c>
      <c r="K61" s="16">
        <v>356.5</v>
      </c>
      <c r="L61" s="40">
        <v>4.8555399719495087</v>
      </c>
      <c r="M61" s="73">
        <v>75</v>
      </c>
      <c r="N61" s="107">
        <v>23.08</v>
      </c>
      <c r="O61" s="8"/>
    </row>
    <row r="62" spans="2:19">
      <c r="B62" s="15" t="s">
        <v>7</v>
      </c>
      <c r="C62" s="57"/>
      <c r="D62" s="85">
        <v>3</v>
      </c>
      <c r="E62" s="85">
        <v>1</v>
      </c>
      <c r="F62" s="60"/>
      <c r="G62" s="20"/>
      <c r="H62" s="8"/>
      <c r="I62" s="15" t="s">
        <v>13</v>
      </c>
      <c r="J62" s="57">
        <v>1550</v>
      </c>
      <c r="K62" s="59">
        <v>356.2</v>
      </c>
      <c r="L62" s="72">
        <v>4.3514879281302639</v>
      </c>
      <c r="M62" s="60">
        <v>73</v>
      </c>
      <c r="N62" s="72">
        <v>21.232876712328768</v>
      </c>
      <c r="O62" s="8"/>
    </row>
    <row r="63" spans="2:19">
      <c r="B63" s="15" t="s">
        <v>12</v>
      </c>
      <c r="C63" s="16"/>
      <c r="D63" s="80">
        <v>3</v>
      </c>
      <c r="E63" s="80">
        <v>1</v>
      </c>
      <c r="F63" s="73"/>
      <c r="G63" s="20"/>
      <c r="H63" s="8"/>
      <c r="I63" s="15" t="s">
        <v>89</v>
      </c>
      <c r="J63" s="57">
        <v>1520</v>
      </c>
      <c r="K63" s="57">
        <v>351.3</v>
      </c>
      <c r="L63" s="72">
        <v>4.3267862226017648</v>
      </c>
      <c r="M63" s="60">
        <v>75</v>
      </c>
      <c r="N63" s="107">
        <v>20.266666666666666</v>
      </c>
      <c r="O63" s="8"/>
    </row>
    <row r="64" spans="2:19">
      <c r="B64" s="15" t="s">
        <v>8</v>
      </c>
      <c r="C64" s="16"/>
      <c r="D64" s="80">
        <v>2</v>
      </c>
      <c r="E64" s="80">
        <v>2</v>
      </c>
      <c r="F64" s="73"/>
      <c r="G64" s="20"/>
      <c r="H64" s="8"/>
      <c r="I64" s="15" t="s">
        <v>7</v>
      </c>
      <c r="J64" s="16">
        <v>1544</v>
      </c>
      <c r="K64" s="16">
        <v>376.2</v>
      </c>
      <c r="L64" s="40">
        <v>4.1041998936735782</v>
      </c>
      <c r="M64" s="73">
        <v>79</v>
      </c>
      <c r="N64" s="107">
        <v>19.544303797468356</v>
      </c>
      <c r="O64" s="8"/>
    </row>
    <row r="65" spans="2:19">
      <c r="B65" s="15" t="s">
        <v>11</v>
      </c>
      <c r="C65" s="16"/>
      <c r="D65" s="80">
        <v>1</v>
      </c>
      <c r="E65" s="81">
        <v>2</v>
      </c>
      <c r="F65" s="73"/>
      <c r="G65" s="20"/>
      <c r="H65" s="8"/>
      <c r="I65" s="15" t="s">
        <v>11</v>
      </c>
      <c r="J65" s="16">
        <v>1311</v>
      </c>
      <c r="K65" s="16">
        <v>343</v>
      </c>
      <c r="L65" s="72">
        <v>3.8221574344023326</v>
      </c>
      <c r="M65" s="73">
        <v>75</v>
      </c>
      <c r="N65" s="107">
        <v>17.48</v>
      </c>
      <c r="O65" s="8"/>
    </row>
    <row r="66" spans="2:19">
      <c r="B66" s="15" t="s">
        <v>89</v>
      </c>
      <c r="C66" s="16"/>
      <c r="D66" s="80">
        <v>1</v>
      </c>
      <c r="E66" s="80"/>
      <c r="F66" s="73"/>
      <c r="G66" s="20"/>
      <c r="H66" s="8"/>
      <c r="I66" s="15" t="s">
        <v>8</v>
      </c>
      <c r="J66" s="16"/>
      <c r="K66" s="16"/>
      <c r="L66" s="40"/>
      <c r="M66" s="73"/>
      <c r="N66" s="107"/>
      <c r="O66" s="8"/>
    </row>
    <row r="67" spans="2:19">
      <c r="B67" s="15" t="s">
        <v>14</v>
      </c>
      <c r="C67" s="16"/>
      <c r="D67" s="80">
        <v>0</v>
      </c>
      <c r="E67" s="81">
        <v>1</v>
      </c>
      <c r="F67" s="73"/>
      <c r="G67" s="20"/>
      <c r="H67" s="8"/>
      <c r="I67" s="15" t="s">
        <v>14</v>
      </c>
      <c r="J67" s="16"/>
      <c r="K67" s="16"/>
      <c r="L67" s="72"/>
      <c r="M67" s="73"/>
      <c r="N67" s="107"/>
      <c r="O67" s="8"/>
    </row>
    <row r="68" spans="2:19">
      <c r="B68" s="74" t="s">
        <v>43</v>
      </c>
      <c r="C68" s="64">
        <f>SUM(C58:C67)</f>
        <v>0</v>
      </c>
      <c r="D68" s="75">
        <f>SUM(D58:D67)</f>
        <v>27</v>
      </c>
      <c r="E68" s="86">
        <f>SUM(E59:E67)</f>
        <v>7</v>
      </c>
      <c r="F68" s="75">
        <f>SUM(F58:F67)</f>
        <v>0</v>
      </c>
      <c r="G68" s="76" t="e">
        <f>C68/F68</f>
        <v>#DIV/0!</v>
      </c>
      <c r="H68" s="8"/>
      <c r="I68" s="74" t="s">
        <v>43</v>
      </c>
      <c r="J68" s="64">
        <f>SUM(J58:J67)</f>
        <v>12703</v>
      </c>
      <c r="K68" s="75">
        <v>2832</v>
      </c>
      <c r="L68" s="76">
        <f>J68/K68</f>
        <v>4.4855225988700562</v>
      </c>
      <c r="M68" s="75">
        <f>SUM(M58:M67)</f>
        <v>570</v>
      </c>
      <c r="N68" s="76">
        <f>J68/M68</f>
        <v>22.285964912280701</v>
      </c>
      <c r="O68" s="8"/>
    </row>
    <row r="69" spans="2:19">
      <c r="H69" s="8"/>
      <c r="O69" s="8"/>
      <c r="P69" s="8"/>
      <c r="Q69" s="8"/>
      <c r="R69" s="8"/>
      <c r="S69" s="8"/>
    </row>
    <row r="70" spans="2:19">
      <c r="B70" s="108"/>
      <c r="C70" s="109"/>
      <c r="D70" s="110"/>
      <c r="E70" s="110"/>
      <c r="F70" s="111"/>
    </row>
    <row r="71" spans="2:19">
      <c r="B71" s="108"/>
      <c r="C71" s="109"/>
      <c r="D71" s="110"/>
      <c r="E71" s="112"/>
      <c r="F71" s="111"/>
    </row>
    <row r="72" spans="2:19">
      <c r="B72" s="108"/>
      <c r="C72" s="113"/>
      <c r="D72" s="114"/>
      <c r="E72" s="112"/>
      <c r="F72" s="111"/>
    </row>
    <row r="73" spans="2:19">
      <c r="B73" s="108"/>
      <c r="C73" s="109"/>
      <c r="D73" s="110"/>
      <c r="E73" s="110"/>
      <c r="F73" s="111"/>
    </row>
    <row r="74" spans="2:19">
      <c r="B74" s="108"/>
      <c r="C74" s="61"/>
      <c r="D74" s="115"/>
      <c r="E74" s="115"/>
      <c r="F74" s="111"/>
    </row>
    <row r="75" spans="2:19">
      <c r="B75" s="108"/>
      <c r="C75" s="109"/>
      <c r="D75" s="110"/>
      <c r="E75" s="110"/>
      <c r="F75" s="111"/>
    </row>
    <row r="76" spans="2:19">
      <c r="B76" s="108"/>
      <c r="C76" s="109"/>
      <c r="D76" s="110"/>
      <c r="E76" s="110"/>
      <c r="F76" s="111"/>
    </row>
    <row r="77" spans="2:19">
      <c r="B77" s="108"/>
      <c r="C77" s="109"/>
      <c r="D77" s="110"/>
      <c r="E77" s="112"/>
      <c r="F77" s="111"/>
    </row>
    <row r="78" spans="2:19">
      <c r="B78" s="108"/>
      <c r="C78" s="109"/>
      <c r="D78" s="110"/>
      <c r="E78" s="110"/>
      <c r="F78" s="111"/>
    </row>
    <row r="79" spans="2:19">
      <c r="B79" s="108"/>
      <c r="C79" s="109"/>
      <c r="D79" s="110"/>
      <c r="E79" s="112"/>
      <c r="F79" s="111"/>
    </row>
    <row r="80" spans="2:19">
      <c r="B80" s="111"/>
      <c r="C80" s="111"/>
      <c r="D80" s="111"/>
      <c r="E80" s="111"/>
      <c r="F80" s="1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2013-11-03T19:28:46Z</cp:lastPrinted>
  <dcterms:created xsi:type="dcterms:W3CDTF">2013-10-07T23:41:47Z</dcterms:created>
  <dcterms:modified xsi:type="dcterms:W3CDTF">2015-12-10T21:28:03Z</dcterms:modified>
</cp:coreProperties>
</file>