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40" windowWidth="1447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76" i="1"/>
  <c r="Q276"/>
  <c r="L276"/>
  <c r="M276"/>
  <c r="F276"/>
  <c r="G276"/>
  <c r="J276" s="1"/>
  <c r="H276"/>
  <c r="B276"/>
  <c r="C276"/>
  <c r="D276"/>
  <c r="K275"/>
  <c r="J275"/>
  <c r="I275"/>
  <c r="K274"/>
  <c r="J274"/>
  <c r="I274"/>
  <c r="K273"/>
  <c r="J273"/>
  <c r="I273"/>
  <c r="K272"/>
  <c r="J272"/>
  <c r="I272"/>
  <c r="J271"/>
  <c r="I271"/>
  <c r="K270"/>
  <c r="J270"/>
  <c r="I270"/>
  <c r="K269"/>
  <c r="J269"/>
  <c r="I269"/>
  <c r="K268"/>
  <c r="J268"/>
  <c r="I268"/>
  <c r="K267"/>
  <c r="J267"/>
  <c r="I267"/>
  <c r="K266"/>
  <c r="J266"/>
  <c r="I266"/>
  <c r="K265"/>
  <c r="J265"/>
  <c r="I265"/>
  <c r="K264"/>
  <c r="J264"/>
  <c r="I264"/>
  <c r="K263"/>
  <c r="J263"/>
  <c r="I263"/>
  <c r="K262"/>
  <c r="J262"/>
  <c r="I262"/>
  <c r="K261"/>
  <c r="J261"/>
  <c r="I261"/>
  <c r="K260"/>
  <c r="J260"/>
  <c r="I260"/>
  <c r="K259"/>
  <c r="J259"/>
  <c r="I259"/>
  <c r="W276"/>
  <c r="W275"/>
  <c r="W274"/>
  <c r="W273"/>
  <c r="W272"/>
  <c r="W271"/>
  <c r="W268"/>
  <c r="W265"/>
  <c r="W264"/>
  <c r="W262"/>
  <c r="W259"/>
  <c r="S276"/>
  <c r="T276"/>
  <c r="U276"/>
  <c r="Y276" s="1"/>
  <c r="V276"/>
  <c r="F255"/>
  <c r="P255"/>
  <c r="Q255"/>
  <c r="S255"/>
  <c r="T255"/>
  <c r="U255"/>
  <c r="V255"/>
  <c r="L255"/>
  <c r="M255"/>
  <c r="N255"/>
  <c r="O255"/>
  <c r="G255"/>
  <c r="H255"/>
  <c r="B255"/>
  <c r="C255"/>
  <c r="D255"/>
  <c r="AA251"/>
  <c r="Z251"/>
  <c r="Y251"/>
  <c r="W251"/>
  <c r="K251"/>
  <c r="J251"/>
  <c r="AA247"/>
  <c r="Z247"/>
  <c r="Y247"/>
  <c r="W247"/>
  <c r="K247"/>
  <c r="J247"/>
  <c r="I247"/>
  <c r="K249"/>
  <c r="J249"/>
  <c r="I249"/>
  <c r="AA244"/>
  <c r="Z244"/>
  <c r="Y244"/>
  <c r="W244"/>
  <c r="K244"/>
  <c r="J244"/>
  <c r="I244"/>
  <c r="AA241"/>
  <c r="Z241"/>
  <c r="Y241"/>
  <c r="W241"/>
  <c r="K241"/>
  <c r="J241"/>
  <c r="I241"/>
  <c r="AA253"/>
  <c r="Z253"/>
  <c r="Y253"/>
  <c r="W253"/>
  <c r="K253"/>
  <c r="J253"/>
  <c r="I253"/>
  <c r="AA254"/>
  <c r="Z254"/>
  <c r="Y254"/>
  <c r="W254"/>
  <c r="J254"/>
  <c r="I254"/>
  <c r="K245"/>
  <c r="J245"/>
  <c r="I245"/>
  <c r="AA243"/>
  <c r="Z243"/>
  <c r="Y243"/>
  <c r="W243"/>
  <c r="K243"/>
  <c r="J243"/>
  <c r="I243"/>
  <c r="AA250"/>
  <c r="Z250"/>
  <c r="Y250"/>
  <c r="W250"/>
  <c r="K246"/>
  <c r="J246"/>
  <c r="I246"/>
  <c r="K248"/>
  <c r="J248"/>
  <c r="I248"/>
  <c r="K242"/>
  <c r="J242"/>
  <c r="I242"/>
  <c r="K240"/>
  <c r="J240"/>
  <c r="I240"/>
  <c r="K239"/>
  <c r="J239"/>
  <c r="I239"/>
  <c r="AA276"/>
  <c r="Z276"/>
  <c r="W255"/>
  <c r="P234"/>
  <c r="Q234"/>
  <c r="S234"/>
  <c r="T234"/>
  <c r="U234"/>
  <c r="Y234" s="1"/>
  <c r="V234"/>
  <c r="L234"/>
  <c r="M234"/>
  <c r="F234"/>
  <c r="G234"/>
  <c r="H234"/>
  <c r="B234"/>
  <c r="C234"/>
  <c r="D234"/>
  <c r="B212"/>
  <c r="C212"/>
  <c r="D212"/>
  <c r="G212"/>
  <c r="F212"/>
  <c r="Q212"/>
  <c r="S212"/>
  <c r="T212"/>
  <c r="U212"/>
  <c r="Y212" s="1"/>
  <c r="V212"/>
  <c r="P212"/>
  <c r="L212"/>
  <c r="M212"/>
  <c r="H212"/>
  <c r="R190"/>
  <c r="S190"/>
  <c r="T190"/>
  <c r="F190"/>
  <c r="G190"/>
  <c r="B190"/>
  <c r="C190"/>
  <c r="D190"/>
  <c r="Q167"/>
  <c r="R167"/>
  <c r="S167"/>
  <c r="T167"/>
  <c r="B167"/>
  <c r="C167"/>
  <c r="D167"/>
  <c r="F167"/>
  <c r="G167"/>
  <c r="H167"/>
  <c r="L167"/>
  <c r="M167"/>
  <c r="Q190"/>
  <c r="L190"/>
  <c r="M190"/>
  <c r="O167"/>
  <c r="K155"/>
  <c r="J155"/>
  <c r="I155"/>
  <c r="K149"/>
  <c r="J149"/>
  <c r="I149"/>
  <c r="Y166"/>
  <c r="X166"/>
  <c r="W166"/>
  <c r="U166"/>
  <c r="J166"/>
  <c r="I166"/>
  <c r="J152"/>
  <c r="L145"/>
  <c r="M145"/>
  <c r="N145"/>
  <c r="P145"/>
  <c r="J132"/>
  <c r="K131"/>
  <c r="J131"/>
  <c r="I131"/>
  <c r="K130"/>
  <c r="J130"/>
  <c r="I130"/>
  <c r="K276" l="1"/>
  <c r="I276"/>
  <c r="I255"/>
  <c r="AA255"/>
  <c r="K255"/>
  <c r="Z255"/>
  <c r="Y255"/>
  <c r="J255"/>
  <c r="W212"/>
  <c r="Z212"/>
  <c r="AA212"/>
  <c r="W234"/>
  <c r="AA234"/>
  <c r="J234"/>
  <c r="K234"/>
  <c r="I234"/>
  <c r="Z234"/>
  <c r="K212"/>
  <c r="I212"/>
  <c r="J212"/>
  <c r="I167"/>
  <c r="K190"/>
  <c r="U190"/>
  <c r="Y190"/>
  <c r="U167"/>
  <c r="J190"/>
  <c r="W190"/>
  <c r="I190"/>
  <c r="X167"/>
  <c r="W167"/>
  <c r="K167"/>
  <c r="J167"/>
  <c r="X190"/>
  <c r="Y167"/>
  <c r="L125"/>
  <c r="M125"/>
  <c r="Q125"/>
  <c r="R125"/>
  <c r="R145" s="1"/>
  <c r="S125"/>
  <c r="T125"/>
  <c r="B125"/>
  <c r="C125"/>
  <c r="D125"/>
  <c r="E125"/>
  <c r="F125"/>
  <c r="G125"/>
  <c r="H125"/>
  <c r="Y124"/>
  <c r="X124"/>
  <c r="W124"/>
  <c r="U124"/>
  <c r="J124"/>
  <c r="Y123"/>
  <c r="X123"/>
  <c r="W123"/>
  <c r="U123"/>
  <c r="K123"/>
  <c r="J123"/>
  <c r="I123"/>
  <c r="Y122"/>
  <c r="X122"/>
  <c r="W122"/>
  <c r="U122"/>
  <c r="K122"/>
  <c r="J122"/>
  <c r="I122"/>
  <c r="K121"/>
  <c r="J121"/>
  <c r="I121"/>
  <c r="Y120"/>
  <c r="X120"/>
  <c r="W120"/>
  <c r="U120"/>
  <c r="K120"/>
  <c r="J120"/>
  <c r="I120"/>
  <c r="K119"/>
  <c r="J119"/>
  <c r="I119"/>
  <c r="Y118"/>
  <c r="X118"/>
  <c r="W118"/>
  <c r="U118"/>
  <c r="J118"/>
  <c r="I118"/>
  <c r="Y117"/>
  <c r="X117"/>
  <c r="U117"/>
  <c r="Y116"/>
  <c r="X116"/>
  <c r="W116"/>
  <c r="U116"/>
  <c r="K116"/>
  <c r="J116"/>
  <c r="I116"/>
  <c r="K115"/>
  <c r="J115"/>
  <c r="I115"/>
  <c r="K114"/>
  <c r="J114"/>
  <c r="I114"/>
  <c r="Y113"/>
  <c r="X113"/>
  <c r="W113"/>
  <c r="U113"/>
  <c r="K113"/>
  <c r="J113"/>
  <c r="I113"/>
  <c r="J112"/>
  <c r="K111"/>
  <c r="J111"/>
  <c r="I111"/>
  <c r="K110"/>
  <c r="J110"/>
  <c r="I110"/>
  <c r="Y109"/>
  <c r="X109"/>
  <c r="W109"/>
  <c r="U109"/>
  <c r="K109"/>
  <c r="J109"/>
  <c r="I109"/>
  <c r="K144"/>
  <c r="H145"/>
  <c r="G145"/>
  <c r="F145"/>
  <c r="D145"/>
  <c r="C145"/>
  <c r="B145"/>
  <c r="K89"/>
  <c r="J89"/>
  <c r="I89"/>
  <c r="K76"/>
  <c r="J76"/>
  <c r="I76"/>
  <c r="J125" l="1"/>
  <c r="I125"/>
  <c r="S145"/>
  <c r="Q145"/>
  <c r="W125"/>
  <c r="U125"/>
  <c r="T145"/>
  <c r="X125"/>
  <c r="J145"/>
  <c r="I145"/>
  <c r="Y125"/>
  <c r="K125"/>
  <c r="K145"/>
  <c r="K104"/>
  <c r="K101"/>
  <c r="K100"/>
  <c r="K99"/>
  <c r="K98"/>
  <c r="K97"/>
  <c r="K96"/>
  <c r="K95"/>
  <c r="K94"/>
  <c r="K93"/>
  <c r="K92"/>
  <c r="K91"/>
  <c r="K90"/>
  <c r="K88"/>
  <c r="K87"/>
  <c r="S105"/>
  <c r="Q105"/>
  <c r="R105"/>
  <c r="X93"/>
  <c r="W93"/>
  <c r="J104"/>
  <c r="J102"/>
  <c r="J101"/>
  <c r="J100"/>
  <c r="J99"/>
  <c r="J98"/>
  <c r="J97"/>
  <c r="J96"/>
  <c r="J95"/>
  <c r="J94"/>
  <c r="J93"/>
  <c r="J92"/>
  <c r="J91"/>
  <c r="J90"/>
  <c r="J88"/>
  <c r="J87"/>
  <c r="I104"/>
  <c r="I102"/>
  <c r="I101"/>
  <c r="I100"/>
  <c r="I99"/>
  <c r="I98"/>
  <c r="I97"/>
  <c r="I96"/>
  <c r="I95"/>
  <c r="I94"/>
  <c r="I93"/>
  <c r="I92"/>
  <c r="I91"/>
  <c r="I90"/>
  <c r="I88"/>
  <c r="I87"/>
  <c r="H105"/>
  <c r="F105"/>
  <c r="G105"/>
  <c r="B105"/>
  <c r="C105"/>
  <c r="D105"/>
  <c r="L105"/>
  <c r="M105"/>
  <c r="U104"/>
  <c r="U102"/>
  <c r="U100"/>
  <c r="U97"/>
  <c r="U96"/>
  <c r="U95"/>
  <c r="U94"/>
  <c r="U91"/>
  <c r="U88"/>
  <c r="U87"/>
  <c r="Y104"/>
  <c r="X104"/>
  <c r="W104"/>
  <c r="X103"/>
  <c r="W103"/>
  <c r="Y102"/>
  <c r="X102"/>
  <c r="W102"/>
  <c r="Y100"/>
  <c r="X100"/>
  <c r="W100"/>
  <c r="Y97"/>
  <c r="X97"/>
  <c r="W97"/>
  <c r="Y96"/>
  <c r="X96"/>
  <c r="W96"/>
  <c r="Y95"/>
  <c r="X95"/>
  <c r="W95"/>
  <c r="Y94"/>
  <c r="X94"/>
  <c r="W94"/>
  <c r="Y91"/>
  <c r="X91"/>
  <c r="W91"/>
  <c r="Y88"/>
  <c r="X88"/>
  <c r="W88"/>
  <c r="Y87"/>
  <c r="X87"/>
  <c r="W87"/>
  <c r="T103"/>
  <c r="T105" s="1"/>
  <c r="Y81"/>
  <c r="X81"/>
  <c r="W81"/>
  <c r="X80"/>
  <c r="W80"/>
  <c r="Y79"/>
  <c r="X79"/>
  <c r="W79"/>
  <c r="Y77"/>
  <c r="X77"/>
  <c r="W77"/>
  <c r="Y74"/>
  <c r="X74"/>
  <c r="W74"/>
  <c r="Y73"/>
  <c r="X73"/>
  <c r="W73"/>
  <c r="Y72"/>
  <c r="X72"/>
  <c r="W72"/>
  <c r="Y71"/>
  <c r="X71"/>
  <c r="W71"/>
  <c r="Y68"/>
  <c r="X68"/>
  <c r="W68"/>
  <c r="Y65"/>
  <c r="X65"/>
  <c r="W65"/>
  <c r="Y64"/>
  <c r="X64"/>
  <c r="W64"/>
  <c r="U81"/>
  <c r="U79"/>
  <c r="U77"/>
  <c r="U74"/>
  <c r="U72"/>
  <c r="U71"/>
  <c r="U68"/>
  <c r="U65"/>
  <c r="U64"/>
  <c r="K81"/>
  <c r="J81"/>
  <c r="I81"/>
  <c r="J79"/>
  <c r="I79"/>
  <c r="K78"/>
  <c r="J78"/>
  <c r="I78"/>
  <c r="K77"/>
  <c r="J77"/>
  <c r="I77"/>
  <c r="K75"/>
  <c r="J75"/>
  <c r="I75"/>
  <c r="J74"/>
  <c r="I74"/>
  <c r="K73"/>
  <c r="J73"/>
  <c r="I73"/>
  <c r="K72"/>
  <c r="J72"/>
  <c r="I72"/>
  <c r="K71"/>
  <c r="J71"/>
  <c r="I71"/>
  <c r="K70"/>
  <c r="I70"/>
  <c r="K69"/>
  <c r="J69"/>
  <c r="I69"/>
  <c r="K68"/>
  <c r="J68"/>
  <c r="I68"/>
  <c r="K67"/>
  <c r="J67"/>
  <c r="I67"/>
  <c r="K66"/>
  <c r="J66"/>
  <c r="I66"/>
  <c r="J65"/>
  <c r="I65"/>
  <c r="K64"/>
  <c r="J64"/>
  <c r="I64"/>
  <c r="C82"/>
  <c r="H82"/>
  <c r="T82"/>
  <c r="S82"/>
  <c r="W82" s="1"/>
  <c r="Q82"/>
  <c r="R82"/>
  <c r="F82"/>
  <c r="G82"/>
  <c r="B82"/>
  <c r="D82"/>
  <c r="Y145" l="1"/>
  <c r="U145"/>
  <c r="X145"/>
  <c r="W145"/>
  <c r="X82"/>
  <c r="Y82"/>
  <c r="I82"/>
  <c r="J105"/>
  <c r="J82"/>
  <c r="I105"/>
  <c r="K105"/>
  <c r="K82"/>
  <c r="U105"/>
  <c r="Y105"/>
  <c r="W105"/>
  <c r="X105"/>
  <c r="U82"/>
  <c r="M82"/>
  <c r="L82"/>
  <c r="Y57"/>
  <c r="X57"/>
  <c r="W57"/>
  <c r="U57"/>
  <c r="K57"/>
  <c r="J57"/>
  <c r="I57"/>
  <c r="K56"/>
  <c r="J56"/>
  <c r="I56"/>
  <c r="K55"/>
  <c r="J55"/>
  <c r="I55"/>
  <c r="K54"/>
  <c r="J54"/>
  <c r="I54"/>
  <c r="K53"/>
  <c r="J53"/>
  <c r="I53"/>
  <c r="K52"/>
  <c r="J52"/>
  <c r="I52"/>
  <c r="K51"/>
  <c r="J51"/>
  <c r="I51"/>
  <c r="K50"/>
  <c r="J50"/>
  <c r="I50"/>
  <c r="K49"/>
  <c r="J49"/>
  <c r="I49"/>
  <c r="K47"/>
  <c r="J47"/>
  <c r="I47"/>
  <c r="K46"/>
  <c r="J46"/>
  <c r="I46"/>
  <c r="K45"/>
  <c r="J45"/>
  <c r="I45"/>
  <c r="Y55"/>
  <c r="X55"/>
  <c r="W55"/>
  <c r="U55"/>
  <c r="Y54"/>
  <c r="X54"/>
  <c r="W54"/>
  <c r="Y53"/>
  <c r="X53"/>
  <c r="W53"/>
  <c r="U53"/>
  <c r="Y52"/>
  <c r="X52"/>
  <c r="W52"/>
  <c r="X51"/>
  <c r="W51"/>
  <c r="Y50"/>
  <c r="X50"/>
  <c r="W50"/>
  <c r="Y49"/>
  <c r="X49"/>
  <c r="W49"/>
  <c r="U49"/>
  <c r="X47"/>
  <c r="W47"/>
  <c r="Y46"/>
  <c r="X46"/>
  <c r="W46"/>
  <c r="U46"/>
  <c r="Y45"/>
  <c r="X45"/>
  <c r="W45"/>
  <c r="U45"/>
  <c r="T58"/>
  <c r="S58"/>
  <c r="W58" s="1"/>
  <c r="R58"/>
  <c r="Q58"/>
  <c r="M58"/>
  <c r="L58"/>
  <c r="H58"/>
  <c r="G58"/>
  <c r="F58"/>
  <c r="D58"/>
  <c r="C58"/>
  <c r="B58"/>
  <c r="I288"/>
  <c r="J288"/>
  <c r="H288"/>
  <c r="K29"/>
  <c r="T40"/>
  <c r="S40"/>
  <c r="Q40"/>
  <c r="R40"/>
  <c r="L40"/>
  <c r="M40"/>
  <c r="F40"/>
  <c r="G40"/>
  <c r="H40"/>
  <c r="B40"/>
  <c r="C40"/>
  <c r="D40"/>
  <c r="J287"/>
  <c r="I287"/>
  <c r="H287"/>
  <c r="J286"/>
  <c r="I286"/>
  <c r="H286"/>
  <c r="J285"/>
  <c r="I285"/>
  <c r="H285"/>
  <c r="J284"/>
  <c r="I284"/>
  <c r="H284"/>
  <c r="J283"/>
  <c r="I283"/>
  <c r="H283"/>
  <c r="J282"/>
  <c r="I282"/>
  <c r="H282"/>
  <c r="J281"/>
  <c r="I281"/>
  <c r="H281"/>
  <c r="J280"/>
  <c r="I280"/>
  <c r="H280"/>
  <c r="X40" l="1"/>
  <c r="I58"/>
  <c r="K58"/>
  <c r="J58"/>
  <c r="Y58"/>
  <c r="U58"/>
  <c r="X58"/>
  <c r="I40"/>
  <c r="K40"/>
  <c r="U40"/>
  <c r="J40"/>
  <c r="Y40"/>
  <c r="W40"/>
  <c r="M21"/>
  <c r="N21" l="1"/>
  <c r="D21"/>
  <c r="C21"/>
  <c r="F21"/>
  <c r="L21"/>
  <c r="Q21"/>
  <c r="R21"/>
  <c r="S21"/>
  <c r="W21" s="1"/>
  <c r="T21"/>
  <c r="B21"/>
  <c r="G21"/>
  <c r="H21"/>
  <c r="U21" l="1"/>
  <c r="Y21"/>
  <c r="K21"/>
  <c r="J21"/>
  <c r="I21"/>
</calcChain>
</file>

<file path=xl/sharedStrings.xml><?xml version="1.0" encoding="utf-8"?>
<sst xmlns="http://schemas.openxmlformats.org/spreadsheetml/2006/main" count="843" uniqueCount="234">
  <si>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</si>
  <si>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</si>
  <si>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</si>
  <si>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</si>
  <si>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</si>
  <si>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</si>
  <si>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</si>
  <si>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</si>
  <si>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</si>
  <si>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Wkts</t>
  </si>
  <si>
    <t>Best</t>
  </si>
  <si>
    <t>R/O</t>
  </si>
  <si>
    <t>Bound</t>
  </si>
  <si>
    <t>B/B</t>
  </si>
  <si>
    <t>Cts</t>
  </si>
  <si>
    <t xml:space="preserve">Overs </t>
  </si>
  <si>
    <t>Mdn</t>
  </si>
  <si>
    <t>TD Astle</t>
  </si>
  <si>
    <t>AM Ellis</t>
  </si>
  <si>
    <t>PG Fulton</t>
  </si>
  <si>
    <t>MJ Henry</t>
  </si>
  <si>
    <t>TWM Latham</t>
  </si>
  <si>
    <t>CE McConchie</t>
  </si>
  <si>
    <t>RJ McCone</t>
  </si>
  <si>
    <t>MB McEwan</t>
  </si>
  <si>
    <t>RJ Nicol</t>
  </si>
  <si>
    <t>HM Nichols</t>
  </si>
  <si>
    <t>SL Stewart</t>
  </si>
  <si>
    <t>LV Van Beek</t>
  </si>
  <si>
    <t>GH Worker</t>
  </si>
  <si>
    <t>6/45</t>
  </si>
  <si>
    <t>14*</t>
  </si>
  <si>
    <t>5/38</t>
  </si>
  <si>
    <t>171*</t>
  </si>
  <si>
    <t>2/13</t>
  </si>
  <si>
    <t>DG Brownlie</t>
  </si>
  <si>
    <t>1/23</t>
  </si>
  <si>
    <t>HK Bennett</t>
  </si>
  <si>
    <t>65*</t>
  </si>
  <si>
    <t>2/31</t>
  </si>
  <si>
    <t>BR Findlay</t>
  </si>
  <si>
    <t>B Cachopa</t>
  </si>
  <si>
    <t>R Hira</t>
  </si>
  <si>
    <t>Total</t>
  </si>
  <si>
    <t>2012/13</t>
  </si>
  <si>
    <t>8*</t>
  </si>
  <si>
    <t>1/41</t>
  </si>
  <si>
    <t>1/63</t>
  </si>
  <si>
    <t>4/23</t>
  </si>
  <si>
    <t>129*</t>
  </si>
  <si>
    <t>1/18</t>
  </si>
  <si>
    <t>Season</t>
  </si>
  <si>
    <t>200+</t>
  </si>
  <si>
    <t>250+</t>
  </si>
  <si>
    <t>R/W</t>
  </si>
  <si>
    <t>Position</t>
  </si>
  <si>
    <t>2005/06</t>
  </si>
  <si>
    <t>2006/07</t>
  </si>
  <si>
    <t>2007/08</t>
  </si>
  <si>
    <t>2008/09</t>
  </si>
  <si>
    <t>2009/10</t>
  </si>
  <si>
    <t>2010/11</t>
  </si>
  <si>
    <t>2011/12</t>
  </si>
  <si>
    <t>FG Anderson</t>
  </si>
  <si>
    <t>NT Broom</t>
  </si>
  <si>
    <t>LJ Carter</t>
  </si>
  <si>
    <t>BJ Diamanti</t>
  </si>
  <si>
    <t>2/56</t>
  </si>
  <si>
    <t>R/100</t>
  </si>
  <si>
    <t>1/20</t>
  </si>
  <si>
    <t>5/97</t>
  </si>
  <si>
    <t>20*</t>
  </si>
  <si>
    <t>21*</t>
  </si>
  <si>
    <t>2/70</t>
  </si>
  <si>
    <t>1/7</t>
  </si>
  <si>
    <t>2/3k</t>
  </si>
  <si>
    <t>1/40</t>
  </si>
  <si>
    <t>2/67</t>
  </si>
  <si>
    <t>3/51</t>
  </si>
  <si>
    <t>10*</t>
  </si>
  <si>
    <t>3/40</t>
  </si>
  <si>
    <t>2014/15</t>
  </si>
  <si>
    <t>2013/14</t>
  </si>
  <si>
    <t>2014/15 Career</t>
  </si>
  <si>
    <t>10/3k</t>
  </si>
  <si>
    <t>6/19</t>
  </si>
  <si>
    <t>3/43</t>
  </si>
  <si>
    <t>37*</t>
  </si>
  <si>
    <t>115*</t>
  </si>
  <si>
    <t>5/17</t>
  </si>
  <si>
    <t>102*</t>
  </si>
  <si>
    <t>2/34</t>
  </si>
  <si>
    <t>138/3k</t>
  </si>
  <si>
    <t>2015/16</t>
  </si>
  <si>
    <t>2015/16 Career</t>
  </si>
  <si>
    <t>CD Fletcher</t>
  </si>
  <si>
    <t>MSJ Davidson</t>
  </si>
  <si>
    <t>KA Jamieson</t>
  </si>
  <si>
    <t>TG Johnston</t>
  </si>
  <si>
    <t>KJ McClure</t>
  </si>
  <si>
    <t>EJ Nuttall</t>
  </si>
  <si>
    <t>HB Shipley</t>
  </si>
  <si>
    <t>3/31</t>
  </si>
  <si>
    <t>1/2</t>
  </si>
  <si>
    <t>2/30</t>
  </si>
  <si>
    <t>9/3</t>
  </si>
  <si>
    <t>1/32</t>
  </si>
  <si>
    <t>13*</t>
  </si>
  <si>
    <t>3/59</t>
  </si>
  <si>
    <t>3/39</t>
  </si>
  <si>
    <t>34*</t>
  </si>
  <si>
    <t>2/55</t>
  </si>
  <si>
    <t>2*</t>
  </si>
  <si>
    <t>4/50</t>
  </si>
  <si>
    <t>47*</t>
  </si>
  <si>
    <t>70*</t>
  </si>
  <si>
    <t>54/3</t>
  </si>
  <si>
    <t>2/19</t>
  </si>
  <si>
    <t>2/14</t>
  </si>
  <si>
    <t>138/4</t>
  </si>
  <si>
    <t>31/1</t>
  </si>
  <si>
    <t>3/41</t>
  </si>
  <si>
    <t>CJ Bowes</t>
  </si>
  <si>
    <t>JCT Boyle</t>
  </si>
  <si>
    <t>4*</t>
  </si>
  <si>
    <t>HJ Chamberlain</t>
  </si>
  <si>
    <t>29*</t>
  </si>
  <si>
    <t>4/28</t>
  </si>
  <si>
    <t>42*</t>
  </si>
  <si>
    <t>10/2</t>
  </si>
  <si>
    <t>116*</t>
  </si>
  <si>
    <t>3/44</t>
  </si>
  <si>
    <t>2/32</t>
  </si>
  <si>
    <t>27*</t>
  </si>
  <si>
    <t>3/30</t>
  </si>
  <si>
    <t>2/2</t>
  </si>
  <si>
    <t>50*</t>
  </si>
  <si>
    <t>1/6</t>
  </si>
  <si>
    <t>3/37</t>
  </si>
  <si>
    <t>4/55</t>
  </si>
  <si>
    <t>9*</t>
  </si>
  <si>
    <t>27</t>
  </si>
  <si>
    <t>WSA Williams</t>
  </si>
  <si>
    <t>45/4</t>
  </si>
  <si>
    <t>2016/17</t>
  </si>
  <si>
    <t>19/5</t>
  </si>
  <si>
    <t>33/3</t>
  </si>
  <si>
    <t>3</t>
  </si>
  <si>
    <t>34</t>
  </si>
  <si>
    <t>204</t>
  </si>
  <si>
    <t>1</t>
  </si>
  <si>
    <t>189</t>
  </si>
  <si>
    <t>2016/17 Career</t>
  </si>
  <si>
    <t>2017/18</t>
  </si>
  <si>
    <t>JTA Benton</t>
  </si>
  <si>
    <t>MA Pollard</t>
  </si>
  <si>
    <t>FW Sheat</t>
  </si>
  <si>
    <t>BA Stokes</t>
  </si>
  <si>
    <t>2017/18 Career</t>
  </si>
  <si>
    <t>4</t>
  </si>
  <si>
    <t>26</t>
  </si>
  <si>
    <t>1/56</t>
  </si>
  <si>
    <t>144.00</t>
  </si>
  <si>
    <t>35*</t>
  </si>
  <si>
    <t>8</t>
  </si>
  <si>
    <t>19*</t>
  </si>
  <si>
    <t>1/9</t>
  </si>
  <si>
    <t>1*</t>
  </si>
  <si>
    <t>4/58</t>
  </si>
  <si>
    <t>3/35</t>
  </si>
  <si>
    <t>40*</t>
  </si>
  <si>
    <t>22.3</t>
  </si>
  <si>
    <t>1/45</t>
  </si>
  <si>
    <t>1/19</t>
  </si>
  <si>
    <t>93*</t>
  </si>
  <si>
    <t>6/2kt</t>
  </si>
  <si>
    <t>St</t>
  </si>
  <si>
    <t>3/21</t>
  </si>
  <si>
    <t>2/8</t>
  </si>
  <si>
    <t>46*</t>
  </si>
  <si>
    <t>7k</t>
  </si>
  <si>
    <t>112*</t>
  </si>
  <si>
    <t>3/33</t>
  </si>
  <si>
    <t>16/24k</t>
  </si>
  <si>
    <t>6/21k</t>
  </si>
  <si>
    <t>19/3k</t>
  </si>
  <si>
    <t>39/9k</t>
  </si>
  <si>
    <t>154/48</t>
  </si>
  <si>
    <t>2018/19</t>
  </si>
  <si>
    <t>Fours</t>
  </si>
  <si>
    <t>Sixes</t>
  </si>
  <si>
    <t>R/100b</t>
  </si>
  <si>
    <t>3/28</t>
  </si>
  <si>
    <t>4/34</t>
  </si>
  <si>
    <t>2/65</t>
  </si>
  <si>
    <t>2/47</t>
  </si>
  <si>
    <t>BP Coburn</t>
  </si>
  <si>
    <t>59</t>
  </si>
  <si>
    <t>TF Van Woerkom</t>
  </si>
  <si>
    <t>JS Case</t>
  </si>
  <si>
    <t>2/68</t>
  </si>
  <si>
    <t>SJ Murdoch</t>
  </si>
  <si>
    <t>HJ Shipley</t>
  </si>
  <si>
    <t>ATE Hazeldine</t>
  </si>
  <si>
    <t>1/22</t>
  </si>
  <si>
    <t>0.3</t>
  </si>
  <si>
    <t>73*</t>
  </si>
  <si>
    <t>5k</t>
  </si>
  <si>
    <t>51*</t>
  </si>
  <si>
    <t>4/60</t>
  </si>
  <si>
    <t>31/5k</t>
  </si>
  <si>
    <t>2018/19 career</t>
  </si>
  <si>
    <t>16/29k</t>
  </si>
  <si>
    <t>6/23k</t>
  </si>
  <si>
    <t>7</t>
  </si>
  <si>
    <t>20/3k</t>
  </si>
  <si>
    <t>2019/20</t>
  </si>
  <si>
    <t>2019/20 Career</t>
  </si>
  <si>
    <t>4/36</t>
  </si>
  <si>
    <t>114*</t>
  </si>
  <si>
    <t>0*</t>
  </si>
  <si>
    <t>3/67</t>
  </si>
  <si>
    <t>3/14</t>
  </si>
  <si>
    <t>3/54</t>
  </si>
  <si>
    <t>2/46</t>
  </si>
  <si>
    <t>3/38</t>
  </si>
  <si>
    <t>2/59</t>
  </si>
  <si>
    <t>60*</t>
  </si>
  <si>
    <t>1/28</t>
  </si>
  <si>
    <t>2/51</t>
  </si>
  <si>
    <t>105.1</t>
  </si>
  <si>
    <t>18</t>
  </si>
  <si>
    <t>36k/10f</t>
  </si>
  <si>
    <t>HM Nicholls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</si>
</sst>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0"/>
      <color theme="1"/>
      <name val="Times New Roman"/>
      <family val="2"/>
    </font>
    <font>
      <b/>
      <sz val="8"/>
      <color theme="1"/>
      <name val="Times New Roman"/>
      <family val="1"/>
    </font>
    <font>
      <b/>
      <sz val="8"/>
      <name val="Arial"/>
      <family val="2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Times New Roman"/>
      <family val="1"/>
    </font>
    <font>
      <b/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10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/>
    <xf numFmtId="0" fontId="0" fillId="0" borderId="1" xfId="0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0" fillId="0" borderId="0" xfId="0" applyNumberFormat="1" applyBorder="1"/>
    <xf numFmtId="0" fontId="2" fillId="0" borderId="0" xfId="0" applyFont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5" fillId="0" borderId="1" xfId="0" applyFont="1" applyBorder="1"/>
    <xf numFmtId="2" fontId="8" fillId="0" borderId="0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1" xfId="0" applyFont="1" applyFill="1" applyBorder="1"/>
    <xf numFmtId="0" fontId="0" fillId="0" borderId="0" xfId="0" applyFill="1"/>
    <xf numFmtId="0" fontId="8" fillId="0" borderId="1" xfId="0" applyFont="1" applyFill="1" applyBorder="1"/>
    <xf numFmtId="2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5" fillId="0" borderId="1" xfId="0" applyFont="1" applyFill="1" applyBorder="1"/>
    <xf numFmtId="1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0" xfId="0" applyFont="1" applyFill="1"/>
    <xf numFmtId="0" fontId="0" fillId="0" borderId="0" xfId="0" applyFill="1" applyBorder="1"/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96"/>
  <sheetViews>
    <sheetView tabSelected="1" workbookViewId="0">
      <selection activeCell="AA10" sqref="AA10"/>
    </sheetView>
  </sheetViews>
  <sheetFormatPr defaultRowHeight="13"/>
  <cols>
    <col min="1" max="1" width="13.5" customWidth="1"/>
    <col min="2" max="2" width="5" customWidth="1"/>
    <col min="3" max="3" width="5.796875" customWidth="1"/>
    <col min="4" max="4" width="4.69921875" customWidth="1"/>
    <col min="5" max="5" width="5" customWidth="1"/>
    <col min="6" max="8" width="6" customWidth="1"/>
    <col min="9" max="9" width="6.796875" customWidth="1"/>
    <col min="10" max="10" width="7" customWidth="1"/>
    <col min="11" max="11" width="6.19921875" customWidth="1"/>
    <col min="12" max="13" width="4" customWidth="1"/>
    <col min="14" max="14" width="6.296875" customWidth="1"/>
    <col min="15" max="15" width="5.59765625" customWidth="1"/>
    <col min="16" max="16" width="6.3984375" customWidth="1"/>
    <col min="17" max="17" width="5.69921875" customWidth="1"/>
    <col min="18" max="18" width="5.796875" customWidth="1"/>
    <col min="19" max="19" width="6.09765625" customWidth="1"/>
    <col min="20" max="20" width="4.796875" customWidth="1"/>
    <col min="21" max="21" width="5.796875" customWidth="1"/>
    <col min="22" max="22" width="6" customWidth="1"/>
    <col min="23" max="23" width="5.296875" customWidth="1"/>
    <col min="24" max="24" width="6.296875" customWidth="1"/>
    <col min="25" max="25" width="7.19921875" customWidth="1"/>
    <col min="26" max="26" width="7.796875" customWidth="1"/>
  </cols>
  <sheetData>
    <row r="1" spans="1:26" ht="15">
      <c r="A1" s="11" t="s">
        <v>44</v>
      </c>
    </row>
    <row r="2" spans="1:26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  <c r="I2" s="1" t="s">
        <v>7</v>
      </c>
      <c r="J2" s="1" t="s">
        <v>8</v>
      </c>
      <c r="K2" s="1" t="s">
        <v>13</v>
      </c>
      <c r="L2" s="1">
        <v>100</v>
      </c>
      <c r="M2" s="1">
        <v>50</v>
      </c>
      <c r="N2" s="1" t="s">
        <v>14</v>
      </c>
      <c r="O2" s="1"/>
      <c r="P2" s="1" t="s">
        <v>15</v>
      </c>
      <c r="Q2" s="1" t="s">
        <v>6</v>
      </c>
      <c r="R2" s="1" t="s">
        <v>16</v>
      </c>
      <c r="S2" s="1" t="s">
        <v>5</v>
      </c>
      <c r="T2" s="1" t="s">
        <v>9</v>
      </c>
      <c r="U2" s="1" t="s">
        <v>7</v>
      </c>
      <c r="V2" s="1" t="s">
        <v>10</v>
      </c>
      <c r="W2" s="1" t="s">
        <v>11</v>
      </c>
      <c r="X2" s="1"/>
      <c r="Y2" s="1" t="s">
        <v>8</v>
      </c>
      <c r="Z2" s="9"/>
    </row>
    <row r="3" spans="1:26">
      <c r="A3" s="28" t="s">
        <v>17</v>
      </c>
      <c r="B3" s="5">
        <v>3</v>
      </c>
      <c r="C3" s="3">
        <v>2</v>
      </c>
      <c r="D3" s="3">
        <v>1</v>
      </c>
      <c r="E3" s="3" t="s">
        <v>45</v>
      </c>
      <c r="F3" s="3">
        <v>15</v>
      </c>
      <c r="G3" s="3">
        <v>15</v>
      </c>
      <c r="H3" s="3">
        <v>2</v>
      </c>
      <c r="I3" s="4">
        <v>15</v>
      </c>
      <c r="J3" s="4">
        <v>100</v>
      </c>
      <c r="K3" s="4">
        <v>7.5</v>
      </c>
      <c r="L3" s="3"/>
      <c r="M3" s="3"/>
      <c r="N3" s="3">
        <v>3</v>
      </c>
      <c r="O3" s="3"/>
      <c r="P3" s="3">
        <v>4</v>
      </c>
      <c r="Q3" s="3">
        <v>24</v>
      </c>
      <c r="R3" s="3">
        <v>0</v>
      </c>
      <c r="S3" s="3">
        <v>35</v>
      </c>
      <c r="T3" s="3">
        <v>1</v>
      </c>
      <c r="U3" s="4">
        <v>35</v>
      </c>
      <c r="V3" s="16" t="s">
        <v>50</v>
      </c>
      <c r="W3" s="4">
        <v>8.75</v>
      </c>
      <c r="X3" s="4"/>
      <c r="Y3" s="4">
        <v>24</v>
      </c>
      <c r="Z3" s="9"/>
    </row>
    <row r="4" spans="1:26">
      <c r="A4" s="25" t="s">
        <v>37</v>
      </c>
      <c r="B4" s="5">
        <v>7</v>
      </c>
      <c r="C4" s="3">
        <v>4</v>
      </c>
      <c r="D4" s="3">
        <v>1</v>
      </c>
      <c r="E4" s="3">
        <v>4</v>
      </c>
      <c r="F4" s="3">
        <v>4</v>
      </c>
      <c r="G4" s="3">
        <v>11</v>
      </c>
      <c r="H4" s="3">
        <v>1</v>
      </c>
      <c r="I4" s="4">
        <v>1.3333333333333333</v>
      </c>
      <c r="J4" s="4">
        <v>36.363636363636367</v>
      </c>
      <c r="K4" s="4">
        <v>11</v>
      </c>
      <c r="L4" s="3"/>
      <c r="M4" s="3"/>
      <c r="N4" s="17">
        <v>2</v>
      </c>
      <c r="O4" s="17"/>
      <c r="P4" s="3">
        <v>38</v>
      </c>
      <c r="Q4" s="3">
        <v>228</v>
      </c>
      <c r="R4" s="3">
        <v>1</v>
      </c>
      <c r="S4" s="3">
        <v>220</v>
      </c>
      <c r="T4" s="3">
        <v>6</v>
      </c>
      <c r="U4" s="4">
        <v>36.666666666666664</v>
      </c>
      <c r="V4" s="3" t="s">
        <v>36</v>
      </c>
      <c r="W4" s="4">
        <v>5.7894736842105265</v>
      </c>
      <c r="X4" s="4"/>
      <c r="Y4" s="4">
        <v>38</v>
      </c>
      <c r="Z4" s="9"/>
    </row>
    <row r="5" spans="1:26">
      <c r="A5" s="25" t="s">
        <v>35</v>
      </c>
      <c r="B5" s="5">
        <v>1</v>
      </c>
      <c r="C5" s="3">
        <v>1</v>
      </c>
      <c r="D5" s="3">
        <v>0</v>
      </c>
      <c r="E5" s="3">
        <v>0</v>
      </c>
      <c r="F5" s="3">
        <v>0</v>
      </c>
      <c r="G5" s="3">
        <v>2</v>
      </c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4"/>
      <c r="Z5" s="9"/>
    </row>
    <row r="6" spans="1:26">
      <c r="A6" s="25" t="s">
        <v>41</v>
      </c>
      <c r="B6" s="5">
        <v>9</v>
      </c>
      <c r="C6" s="3">
        <v>9</v>
      </c>
      <c r="D6" s="3">
        <v>0</v>
      </c>
      <c r="E6" s="3">
        <v>126</v>
      </c>
      <c r="F6" s="3">
        <v>256</v>
      </c>
      <c r="G6" s="3">
        <v>340</v>
      </c>
      <c r="H6" s="3">
        <v>29</v>
      </c>
      <c r="I6" s="4">
        <v>28.444444444444443</v>
      </c>
      <c r="J6" s="4">
        <v>75.294117647058826</v>
      </c>
      <c r="K6" s="4">
        <v>11.724137931034482</v>
      </c>
      <c r="L6" s="3">
        <v>1</v>
      </c>
      <c r="M6" s="3">
        <v>1</v>
      </c>
      <c r="N6" s="3">
        <v>9</v>
      </c>
      <c r="O6" s="3"/>
      <c r="P6" s="3"/>
      <c r="Q6" s="3"/>
      <c r="R6" s="3"/>
      <c r="S6" s="3"/>
      <c r="T6" s="3"/>
      <c r="U6" s="4"/>
      <c r="V6" s="3"/>
      <c r="W6" s="4"/>
      <c r="X6" s="4"/>
      <c r="Y6" s="4"/>
      <c r="Z6" s="9"/>
    </row>
    <row r="7" spans="1:26">
      <c r="A7" s="25" t="s">
        <v>18</v>
      </c>
      <c r="B7" s="5">
        <v>11</v>
      </c>
      <c r="C7" s="3">
        <v>10</v>
      </c>
      <c r="D7" s="3">
        <v>2</v>
      </c>
      <c r="E7" s="3" t="s">
        <v>38</v>
      </c>
      <c r="F7" s="3">
        <v>259</v>
      </c>
      <c r="G7" s="3">
        <v>229</v>
      </c>
      <c r="H7" s="3">
        <v>38</v>
      </c>
      <c r="I7" s="4">
        <v>32.375</v>
      </c>
      <c r="J7" s="4">
        <v>113.10043668122272</v>
      </c>
      <c r="K7" s="4">
        <v>6.0263157894736841</v>
      </c>
      <c r="L7" s="3"/>
      <c r="M7" s="3">
        <v>1</v>
      </c>
      <c r="N7" s="17">
        <v>2</v>
      </c>
      <c r="O7" s="17"/>
      <c r="P7" s="3">
        <v>72.2</v>
      </c>
      <c r="Q7" s="3">
        <v>434</v>
      </c>
      <c r="R7" s="3">
        <v>6</v>
      </c>
      <c r="S7" s="3">
        <v>348</v>
      </c>
      <c r="T7" s="3">
        <v>13</v>
      </c>
      <c r="U7" s="4">
        <v>26.76923076923077</v>
      </c>
      <c r="V7" s="3" t="s">
        <v>39</v>
      </c>
      <c r="W7" s="4">
        <v>4.8199445983379503</v>
      </c>
      <c r="X7" s="4"/>
      <c r="Y7" s="4">
        <v>33.380000000000003</v>
      </c>
      <c r="Z7" s="9"/>
    </row>
    <row r="8" spans="1:26">
      <c r="A8" s="25" t="s">
        <v>40</v>
      </c>
      <c r="B8" s="5">
        <v>2</v>
      </c>
      <c r="C8" s="3">
        <v>2</v>
      </c>
      <c r="D8" s="3">
        <v>0</v>
      </c>
      <c r="E8" s="3">
        <v>28</v>
      </c>
      <c r="F8" s="3">
        <v>40</v>
      </c>
      <c r="G8" s="3">
        <v>58</v>
      </c>
      <c r="H8" s="3">
        <v>3</v>
      </c>
      <c r="I8" s="4">
        <v>20</v>
      </c>
      <c r="J8" s="4">
        <v>68.965517241379317</v>
      </c>
      <c r="K8" s="4">
        <v>19.329999999999998</v>
      </c>
      <c r="L8" s="3"/>
      <c r="M8" s="3"/>
      <c r="N8" s="3">
        <v>1</v>
      </c>
      <c r="O8" s="3"/>
      <c r="P8" s="3">
        <v>1</v>
      </c>
      <c r="Q8" s="3">
        <v>6</v>
      </c>
      <c r="R8" s="3">
        <v>0</v>
      </c>
      <c r="S8" s="3">
        <v>11</v>
      </c>
      <c r="T8" s="3">
        <v>0</v>
      </c>
      <c r="U8" s="4"/>
      <c r="V8" s="3"/>
      <c r="W8" s="4">
        <v>11</v>
      </c>
      <c r="X8" s="4"/>
      <c r="Y8" s="4"/>
      <c r="Z8" s="9"/>
    </row>
    <row r="9" spans="1:26">
      <c r="A9" s="25" t="s">
        <v>19</v>
      </c>
      <c r="B9" s="5">
        <v>3</v>
      </c>
      <c r="C9" s="3">
        <v>3</v>
      </c>
      <c r="D9" s="3">
        <v>0</v>
      </c>
      <c r="E9" s="3">
        <v>74</v>
      </c>
      <c r="F9" s="3">
        <v>145</v>
      </c>
      <c r="G9" s="3">
        <v>166</v>
      </c>
      <c r="H9" s="3">
        <v>16</v>
      </c>
      <c r="I9" s="4">
        <v>48.333333333333336</v>
      </c>
      <c r="J9" s="4">
        <v>87.349397590361448</v>
      </c>
      <c r="K9" s="4">
        <v>10.375</v>
      </c>
      <c r="L9" s="3"/>
      <c r="M9" s="3">
        <v>1</v>
      </c>
      <c r="N9" s="3">
        <v>3</v>
      </c>
      <c r="O9" s="3"/>
      <c r="P9" s="3"/>
      <c r="Q9" s="3"/>
      <c r="R9" s="3"/>
      <c r="S9" s="3"/>
      <c r="T9" s="3"/>
      <c r="U9" s="4"/>
      <c r="V9" s="3"/>
      <c r="W9" s="4"/>
      <c r="X9" s="4"/>
      <c r="Y9" s="4"/>
      <c r="Z9" s="9"/>
    </row>
    <row r="10" spans="1:26">
      <c r="A10" s="25" t="s">
        <v>20</v>
      </c>
      <c r="B10" s="5">
        <v>9</v>
      </c>
      <c r="C10" s="3">
        <v>6</v>
      </c>
      <c r="D10" s="3">
        <v>2</v>
      </c>
      <c r="E10" s="3">
        <v>37</v>
      </c>
      <c r="F10" s="3">
        <v>73</v>
      </c>
      <c r="G10" s="3">
        <v>78</v>
      </c>
      <c r="H10" s="3">
        <v>9</v>
      </c>
      <c r="I10" s="4">
        <v>18.25</v>
      </c>
      <c r="J10" s="4">
        <v>93.589743589743591</v>
      </c>
      <c r="K10" s="4">
        <v>8.6666666666666661</v>
      </c>
      <c r="L10" s="3"/>
      <c r="M10" s="3"/>
      <c r="N10" s="3">
        <v>2</v>
      </c>
      <c r="O10" s="3"/>
      <c r="P10" s="3">
        <v>65.3</v>
      </c>
      <c r="Q10" s="3">
        <v>392</v>
      </c>
      <c r="R10" s="3">
        <v>9</v>
      </c>
      <c r="S10" s="3">
        <v>296</v>
      </c>
      <c r="T10" s="3">
        <v>23</v>
      </c>
      <c r="U10" s="4">
        <v>12.869565217391305</v>
      </c>
      <c r="V10" s="3" t="s">
        <v>30</v>
      </c>
      <c r="W10" s="4">
        <v>4.5329249617151612</v>
      </c>
      <c r="X10" s="4"/>
      <c r="Y10" s="4">
        <v>17.04</v>
      </c>
      <c r="Z10" s="9"/>
    </row>
    <row r="11" spans="1:26">
      <c r="A11" s="25" t="s">
        <v>42</v>
      </c>
      <c r="B11" s="5">
        <v>9</v>
      </c>
      <c r="C11" s="3">
        <v>6</v>
      </c>
      <c r="D11" s="3">
        <v>1</v>
      </c>
      <c r="E11" s="3">
        <v>23</v>
      </c>
      <c r="F11" s="3">
        <v>54</v>
      </c>
      <c r="G11" s="3">
        <v>71</v>
      </c>
      <c r="H11" s="3">
        <v>8</v>
      </c>
      <c r="I11" s="4">
        <v>10.8</v>
      </c>
      <c r="J11" s="4">
        <v>76.056338028169009</v>
      </c>
      <c r="K11" s="4">
        <v>8.875</v>
      </c>
      <c r="L11" s="3"/>
      <c r="M11" s="3"/>
      <c r="N11" s="3">
        <v>3</v>
      </c>
      <c r="O11" s="3"/>
      <c r="P11" s="3">
        <v>41</v>
      </c>
      <c r="Q11" s="3">
        <v>246</v>
      </c>
      <c r="R11" s="3">
        <v>1</v>
      </c>
      <c r="S11" s="3">
        <v>235</v>
      </c>
      <c r="T11" s="3">
        <v>1</v>
      </c>
      <c r="U11" s="4">
        <v>235</v>
      </c>
      <c r="V11" s="3" t="s">
        <v>47</v>
      </c>
      <c r="W11" s="4">
        <v>5.7317073170731705</v>
      </c>
      <c r="X11" s="4"/>
      <c r="Y11" s="4">
        <v>246</v>
      </c>
      <c r="Z11" s="9"/>
    </row>
    <row r="12" spans="1:26">
      <c r="A12" s="28" t="s">
        <v>21</v>
      </c>
      <c r="B12" s="18">
        <v>6</v>
      </c>
      <c r="C12" s="17">
        <v>6</v>
      </c>
      <c r="D12" s="17">
        <v>0</v>
      </c>
      <c r="E12" s="17">
        <v>77</v>
      </c>
      <c r="F12" s="17">
        <v>172</v>
      </c>
      <c r="G12" s="17">
        <v>225</v>
      </c>
      <c r="H12" s="17">
        <v>21</v>
      </c>
      <c r="I12" s="19">
        <v>28.666666666666668</v>
      </c>
      <c r="J12" s="19">
        <v>76.444444444444443</v>
      </c>
      <c r="K12" s="19">
        <v>8.1904761904761898</v>
      </c>
      <c r="L12" s="17"/>
      <c r="M12" s="17">
        <v>1</v>
      </c>
      <c r="N12" s="17">
        <v>7</v>
      </c>
      <c r="O12" s="17"/>
      <c r="P12" s="3"/>
      <c r="Q12" s="3"/>
      <c r="R12" s="3"/>
      <c r="S12" s="3"/>
      <c r="T12" s="3"/>
      <c r="U12" s="4"/>
      <c r="V12" s="3"/>
      <c r="W12" s="4"/>
      <c r="X12" s="4"/>
      <c r="Y12" s="4"/>
      <c r="Z12" s="9"/>
    </row>
    <row r="13" spans="1:26">
      <c r="A13" s="25" t="s">
        <v>22</v>
      </c>
      <c r="B13" s="5">
        <v>1</v>
      </c>
      <c r="C13" s="3">
        <v>1</v>
      </c>
      <c r="D13" s="3">
        <v>0</v>
      </c>
      <c r="E13" s="3">
        <v>30</v>
      </c>
      <c r="F13" s="3">
        <v>30</v>
      </c>
      <c r="G13" s="3">
        <v>41</v>
      </c>
      <c r="H13" s="3">
        <v>4</v>
      </c>
      <c r="I13" s="4">
        <v>30</v>
      </c>
      <c r="J13" s="4">
        <v>73.170731707317074</v>
      </c>
      <c r="K13" s="4">
        <v>10.25</v>
      </c>
      <c r="L13" s="3"/>
      <c r="M13" s="3"/>
      <c r="N13" s="3"/>
      <c r="O13" s="3"/>
      <c r="P13" s="3">
        <v>6</v>
      </c>
      <c r="Q13" s="3">
        <v>36</v>
      </c>
      <c r="R13" s="3">
        <v>0</v>
      </c>
      <c r="S13" s="3">
        <v>34</v>
      </c>
      <c r="T13" s="3">
        <v>0</v>
      </c>
      <c r="U13" s="4"/>
      <c r="V13" s="3"/>
      <c r="W13" s="4">
        <v>5.666666666666667</v>
      </c>
      <c r="X13" s="4"/>
      <c r="Y13" s="4"/>
      <c r="Z13" s="9"/>
    </row>
    <row r="14" spans="1:26">
      <c r="A14" s="28" t="s">
        <v>23</v>
      </c>
      <c r="B14" s="5">
        <v>10</v>
      </c>
      <c r="C14" s="3">
        <v>6</v>
      </c>
      <c r="D14" s="3">
        <v>3</v>
      </c>
      <c r="E14" s="3" t="s">
        <v>31</v>
      </c>
      <c r="F14" s="3">
        <v>22</v>
      </c>
      <c r="G14" s="3">
        <v>30</v>
      </c>
      <c r="H14" s="3">
        <v>3</v>
      </c>
      <c r="I14" s="4">
        <v>7.333333333333333</v>
      </c>
      <c r="J14" s="4">
        <v>73.333333333333329</v>
      </c>
      <c r="K14" s="4">
        <v>10</v>
      </c>
      <c r="L14" s="3"/>
      <c r="M14" s="3"/>
      <c r="N14" s="3">
        <v>2</v>
      </c>
      <c r="O14" s="3"/>
      <c r="P14" s="3">
        <v>69</v>
      </c>
      <c r="Q14" s="3">
        <v>414</v>
      </c>
      <c r="R14" s="3">
        <v>4</v>
      </c>
      <c r="S14" s="3">
        <v>390</v>
      </c>
      <c r="T14" s="3">
        <v>20</v>
      </c>
      <c r="U14" s="4">
        <v>19.5</v>
      </c>
      <c r="V14" s="3" t="s">
        <v>32</v>
      </c>
      <c r="W14" s="4">
        <v>5.6521739130434785</v>
      </c>
      <c r="X14" s="4"/>
      <c r="Y14" s="4">
        <v>20.7</v>
      </c>
      <c r="Z14" s="9"/>
    </row>
    <row r="15" spans="1:26">
      <c r="A15" s="25" t="s">
        <v>24</v>
      </c>
      <c r="B15" s="5">
        <v>2</v>
      </c>
      <c r="C15" s="3"/>
      <c r="D15" s="3"/>
      <c r="E15" s="3"/>
      <c r="F15" s="3"/>
      <c r="G15" s="3"/>
      <c r="H15" s="3"/>
      <c r="I15" s="4"/>
      <c r="J15" s="4"/>
      <c r="K15" s="4"/>
      <c r="L15" s="3"/>
      <c r="M15" s="3"/>
      <c r="N15" s="3"/>
      <c r="O15" s="3"/>
      <c r="P15" s="3">
        <v>16</v>
      </c>
      <c r="Q15" s="3">
        <v>96</v>
      </c>
      <c r="R15" s="3">
        <v>0</v>
      </c>
      <c r="S15" s="3">
        <v>96</v>
      </c>
      <c r="T15" s="3">
        <v>2</v>
      </c>
      <c r="U15" s="4">
        <v>48</v>
      </c>
      <c r="V15" s="3" t="s">
        <v>46</v>
      </c>
      <c r="W15" s="4">
        <v>6</v>
      </c>
      <c r="X15" s="4"/>
      <c r="Y15" s="4">
        <v>48</v>
      </c>
      <c r="Z15" s="9"/>
    </row>
    <row r="16" spans="1:26">
      <c r="A16" s="25" t="s">
        <v>25</v>
      </c>
      <c r="B16" s="5">
        <v>11</v>
      </c>
      <c r="C16" s="3">
        <v>11</v>
      </c>
      <c r="D16" s="3">
        <v>1</v>
      </c>
      <c r="E16" s="3" t="s">
        <v>33</v>
      </c>
      <c r="F16" s="3">
        <v>401</v>
      </c>
      <c r="G16" s="3">
        <v>495</v>
      </c>
      <c r="H16" s="3">
        <v>48</v>
      </c>
      <c r="I16" s="4">
        <v>40.1</v>
      </c>
      <c r="J16" s="4">
        <v>81.01010101010101</v>
      </c>
      <c r="K16" s="4">
        <v>10.3125</v>
      </c>
      <c r="L16" s="3">
        <v>1</v>
      </c>
      <c r="M16" s="3">
        <v>1</v>
      </c>
      <c r="N16" s="3">
        <v>4</v>
      </c>
      <c r="O16" s="3"/>
      <c r="P16" s="3">
        <v>34.1</v>
      </c>
      <c r="Q16" s="17">
        <v>208</v>
      </c>
      <c r="R16" s="3">
        <v>1</v>
      </c>
      <c r="S16" s="3">
        <v>192</v>
      </c>
      <c r="T16" s="3">
        <v>5</v>
      </c>
      <c r="U16" s="4">
        <v>38.4</v>
      </c>
      <c r="V16" s="3" t="s">
        <v>34</v>
      </c>
      <c r="W16" s="4">
        <v>5.5813953488372094</v>
      </c>
      <c r="X16" s="4"/>
      <c r="Y16" s="4">
        <v>41.6</v>
      </c>
      <c r="Z16" s="9"/>
    </row>
    <row r="17" spans="1:26">
      <c r="A17" s="25" t="s">
        <v>26</v>
      </c>
      <c r="B17" s="5">
        <v>8</v>
      </c>
      <c r="C17" s="3">
        <v>8</v>
      </c>
      <c r="D17" s="3">
        <v>0</v>
      </c>
      <c r="E17" s="3">
        <v>61</v>
      </c>
      <c r="F17" s="3">
        <v>236</v>
      </c>
      <c r="G17" s="3">
        <v>319</v>
      </c>
      <c r="H17" s="3">
        <v>26</v>
      </c>
      <c r="I17" s="4">
        <v>29.5</v>
      </c>
      <c r="J17" s="4">
        <v>73.98119122257053</v>
      </c>
      <c r="K17" s="4">
        <v>12.26923076923077</v>
      </c>
      <c r="L17" s="3"/>
      <c r="M17" s="3">
        <v>3</v>
      </c>
      <c r="N17" s="3">
        <v>3</v>
      </c>
      <c r="O17" s="3"/>
      <c r="P17" s="3"/>
      <c r="Q17" s="3"/>
      <c r="R17" s="3"/>
      <c r="S17" s="3"/>
      <c r="T17" s="3"/>
      <c r="U17" s="4"/>
      <c r="V17" s="3"/>
      <c r="W17" s="4"/>
      <c r="X17" s="4"/>
      <c r="Y17" s="4"/>
      <c r="Z17" s="9"/>
    </row>
    <row r="18" spans="1:26">
      <c r="A18" s="25" t="s">
        <v>27</v>
      </c>
      <c r="B18" s="5">
        <v>11</v>
      </c>
      <c r="C18" s="3">
        <v>11</v>
      </c>
      <c r="D18" s="3">
        <v>2</v>
      </c>
      <c r="E18" s="3">
        <v>75</v>
      </c>
      <c r="F18" s="3">
        <v>369</v>
      </c>
      <c r="G18" s="3">
        <v>394</v>
      </c>
      <c r="H18" s="3">
        <v>38</v>
      </c>
      <c r="I18" s="4">
        <v>41</v>
      </c>
      <c r="J18" s="4">
        <v>93.654822335025372</v>
      </c>
      <c r="K18" s="4">
        <v>10.368421052631579</v>
      </c>
      <c r="L18" s="3"/>
      <c r="M18" s="3">
        <v>3</v>
      </c>
      <c r="N18" s="3">
        <v>5</v>
      </c>
      <c r="O18" s="3"/>
      <c r="P18" s="3">
        <v>1</v>
      </c>
      <c r="Q18" s="3">
        <v>6</v>
      </c>
      <c r="R18" s="3">
        <v>0</v>
      </c>
      <c r="S18" s="3">
        <v>16</v>
      </c>
      <c r="T18" s="3">
        <v>0</v>
      </c>
      <c r="U18" s="4"/>
      <c r="V18" s="3"/>
      <c r="W18" s="4">
        <v>16</v>
      </c>
      <c r="X18" s="4"/>
      <c r="Y18" s="4"/>
      <c r="Z18" s="10"/>
    </row>
    <row r="19" spans="1:26">
      <c r="A19" s="25" t="s">
        <v>28</v>
      </c>
      <c r="B19" s="5">
        <v>7</v>
      </c>
      <c r="C19" s="3">
        <v>3</v>
      </c>
      <c r="D19" s="3">
        <v>0</v>
      </c>
      <c r="E19" s="3">
        <v>33</v>
      </c>
      <c r="F19" s="3">
        <v>43</v>
      </c>
      <c r="G19" s="3">
        <v>51</v>
      </c>
      <c r="H19" s="3">
        <v>3</v>
      </c>
      <c r="I19" s="4">
        <v>14.333333333333334</v>
      </c>
      <c r="J19" s="4">
        <v>84.313725490196077</v>
      </c>
      <c r="K19" s="4">
        <v>17</v>
      </c>
      <c r="L19" s="3"/>
      <c r="M19" s="3"/>
      <c r="N19" s="3">
        <v>5</v>
      </c>
      <c r="O19" s="3"/>
      <c r="P19" s="3">
        <v>37</v>
      </c>
      <c r="Q19" s="3">
        <v>222</v>
      </c>
      <c r="R19" s="3">
        <v>0</v>
      </c>
      <c r="S19" s="3">
        <v>241</v>
      </c>
      <c r="T19" s="3">
        <v>8</v>
      </c>
      <c r="U19" s="4">
        <v>30.125</v>
      </c>
      <c r="V19" s="3" t="s">
        <v>48</v>
      </c>
      <c r="W19" s="4">
        <v>6.5135135135135132</v>
      </c>
      <c r="X19" s="4"/>
      <c r="Y19" s="4">
        <v>27.55</v>
      </c>
      <c r="Z19" s="9"/>
    </row>
    <row r="20" spans="1:26">
      <c r="A20" s="25" t="s">
        <v>29</v>
      </c>
      <c r="B20" s="5">
        <v>11</v>
      </c>
      <c r="C20" s="3">
        <v>11</v>
      </c>
      <c r="D20" s="3">
        <v>2</v>
      </c>
      <c r="E20" s="3" t="s">
        <v>49</v>
      </c>
      <c r="F20" s="3">
        <v>355</v>
      </c>
      <c r="G20" s="3">
        <v>499</v>
      </c>
      <c r="H20" s="3">
        <v>40</v>
      </c>
      <c r="I20" s="4">
        <v>39.444444444444443</v>
      </c>
      <c r="J20" s="4">
        <v>71.142284569138283</v>
      </c>
      <c r="K20" s="4">
        <v>12.475</v>
      </c>
      <c r="L20" s="3">
        <v>1</v>
      </c>
      <c r="M20" s="3">
        <v>2</v>
      </c>
      <c r="N20" s="3">
        <v>3</v>
      </c>
      <c r="O20" s="3"/>
      <c r="P20" s="3"/>
      <c r="Q20" s="3"/>
      <c r="R20" s="3"/>
      <c r="S20" s="3"/>
      <c r="T20" s="3"/>
      <c r="U20" s="4"/>
      <c r="V20" s="3"/>
      <c r="W20" s="4"/>
      <c r="X20" s="4"/>
      <c r="Y20" s="4"/>
      <c r="Z20" s="9"/>
    </row>
    <row r="21" spans="1:26">
      <c r="A21" s="29" t="s">
        <v>43</v>
      </c>
      <c r="B21" s="12">
        <f>SUM(B3:B20)</f>
        <v>121</v>
      </c>
      <c r="C21" s="12">
        <f>SUM(C3:C20)</f>
        <v>100</v>
      </c>
      <c r="D21" s="12">
        <f>SUM(D3:D20)</f>
        <v>15</v>
      </c>
      <c r="E21" s="12" t="s">
        <v>33</v>
      </c>
      <c r="F21" s="12">
        <f>SUM(F3:F20)</f>
        <v>2474</v>
      </c>
      <c r="G21" s="12">
        <f>SUM(G3:G20)</f>
        <v>3024</v>
      </c>
      <c r="H21" s="12">
        <f>SUM(H3:H20)</f>
        <v>289</v>
      </c>
      <c r="I21" s="15">
        <f>F21/(C21-D21)</f>
        <v>29.105882352941176</v>
      </c>
      <c r="J21" s="15">
        <f>(F21/G21)*100</f>
        <v>81.812169312169317</v>
      </c>
      <c r="K21" s="13">
        <f>G21/H21</f>
        <v>10.463667820069205</v>
      </c>
      <c r="L21" s="12">
        <f>SUM(L3:L20)</f>
        <v>3</v>
      </c>
      <c r="M21" s="12">
        <f>SUM(M6:M20)</f>
        <v>13</v>
      </c>
      <c r="N21" s="12">
        <f>SUM(N3:N20)</f>
        <v>54</v>
      </c>
      <c r="O21" s="12"/>
      <c r="P21" s="12">
        <v>385</v>
      </c>
      <c r="Q21" s="12">
        <f>SUM(Q3:Q20)</f>
        <v>2312</v>
      </c>
      <c r="R21" s="12">
        <f>SUM(R3:R20)</f>
        <v>22</v>
      </c>
      <c r="S21" s="12">
        <f>SUM(S3:S20)</f>
        <v>2114</v>
      </c>
      <c r="T21" s="12">
        <f>SUM(T3:T20)</f>
        <v>79</v>
      </c>
      <c r="U21" s="13">
        <f>S21/T21</f>
        <v>26.759493670886076</v>
      </c>
      <c r="V21" s="14" t="s">
        <v>30</v>
      </c>
      <c r="W21" s="13">
        <f>S21/P21</f>
        <v>5.4909090909090912</v>
      </c>
      <c r="X21" s="13"/>
      <c r="Y21" s="13">
        <f>Q21/T21</f>
        <v>29.265822784810126</v>
      </c>
      <c r="Z21" s="9"/>
    </row>
    <row r="22" spans="1:26">
      <c r="A22" s="6"/>
      <c r="B22" s="6"/>
      <c r="C22" s="7"/>
      <c r="D22" s="7"/>
      <c r="E22" s="7"/>
      <c r="F22" s="7"/>
      <c r="G22" s="7"/>
      <c r="H22" s="7"/>
      <c r="I22" s="8"/>
      <c r="J22" s="8"/>
      <c r="K22" s="8"/>
      <c r="L22" s="7"/>
      <c r="M22" s="7"/>
      <c r="N22" s="7"/>
      <c r="O22" s="7"/>
      <c r="P22" s="7"/>
      <c r="Q22" s="7"/>
      <c r="R22" s="7"/>
      <c r="S22" s="7"/>
      <c r="T22" s="7"/>
      <c r="U22" s="8"/>
      <c r="V22" s="7"/>
      <c r="W22" s="8"/>
      <c r="X22" s="8"/>
      <c r="Y22" s="8"/>
      <c r="Z22" s="9"/>
    </row>
    <row r="24" spans="1:26">
      <c r="A24" s="39" t="s">
        <v>81</v>
      </c>
    </row>
    <row r="25" spans="1:26">
      <c r="A25" s="2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12</v>
      </c>
      <c r="I25" s="1" t="s">
        <v>7</v>
      </c>
      <c r="J25" s="1" t="s">
        <v>8</v>
      </c>
      <c r="K25" s="1" t="s">
        <v>13</v>
      </c>
      <c r="L25" s="1">
        <v>100</v>
      </c>
      <c r="M25" s="1">
        <v>50</v>
      </c>
      <c r="N25" s="1" t="s">
        <v>14</v>
      </c>
      <c r="O25" s="1"/>
      <c r="P25" s="1" t="s">
        <v>15</v>
      </c>
      <c r="Q25" s="1" t="s">
        <v>6</v>
      </c>
      <c r="R25" s="1" t="s">
        <v>16</v>
      </c>
      <c r="S25" s="1" t="s">
        <v>5</v>
      </c>
      <c r="T25" s="1" t="s">
        <v>9</v>
      </c>
      <c r="U25" s="1" t="s">
        <v>7</v>
      </c>
      <c r="V25" s="1" t="s">
        <v>10</v>
      </c>
      <c r="W25" s="1" t="s">
        <v>11</v>
      </c>
      <c r="X25" s="1" t="s">
        <v>68</v>
      </c>
      <c r="Y25" s="1" t="s">
        <v>8</v>
      </c>
    </row>
    <row r="26" spans="1:26">
      <c r="A26" s="25" t="s">
        <v>63</v>
      </c>
      <c r="B26" s="23">
        <v>4</v>
      </c>
      <c r="C26" s="23">
        <v>2</v>
      </c>
      <c r="D26" s="23">
        <v>0</v>
      </c>
      <c r="E26" s="23">
        <v>12</v>
      </c>
      <c r="F26" s="23">
        <v>13</v>
      </c>
      <c r="G26" s="23">
        <v>23</v>
      </c>
      <c r="H26" s="23">
        <v>1</v>
      </c>
      <c r="I26" s="24">
        <v>6.5</v>
      </c>
      <c r="J26" s="24">
        <v>56.521739130434781</v>
      </c>
      <c r="K26" s="24">
        <v>23</v>
      </c>
      <c r="L26" s="23"/>
      <c r="M26" s="23"/>
      <c r="N26" s="23">
        <v>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4"/>
    </row>
    <row r="27" spans="1:26">
      <c r="A27" s="28" t="s">
        <v>17</v>
      </c>
      <c r="B27" s="27">
        <v>7</v>
      </c>
      <c r="C27" s="27">
        <v>5</v>
      </c>
      <c r="D27" s="27">
        <v>1</v>
      </c>
      <c r="E27" s="27">
        <v>83</v>
      </c>
      <c r="F27" s="27">
        <v>247</v>
      </c>
      <c r="G27" s="27">
        <v>178</v>
      </c>
      <c r="H27" s="27">
        <v>36</v>
      </c>
      <c r="I27" s="30">
        <v>61.75</v>
      </c>
      <c r="J27" s="30">
        <v>138.76404494382021</v>
      </c>
      <c r="K27" s="30">
        <v>4.9444444444444446</v>
      </c>
      <c r="L27" s="27"/>
      <c r="M27" s="27">
        <v>3</v>
      </c>
      <c r="N27" s="27">
        <v>3</v>
      </c>
      <c r="O27" s="27"/>
      <c r="P27" s="27">
        <v>52</v>
      </c>
      <c r="Q27" s="27">
        <v>312</v>
      </c>
      <c r="R27" s="27">
        <v>2</v>
      </c>
      <c r="S27" s="27">
        <v>329</v>
      </c>
      <c r="T27" s="27">
        <v>6</v>
      </c>
      <c r="U27" s="30">
        <v>54.833333333333336</v>
      </c>
      <c r="V27" s="31" t="s">
        <v>67</v>
      </c>
      <c r="W27" s="30">
        <v>6.3269230769230766</v>
      </c>
      <c r="X27" s="30">
        <v>105.44871794871794</v>
      </c>
      <c r="Y27" s="30">
        <v>52</v>
      </c>
    </row>
    <row r="28" spans="1:26">
      <c r="A28" s="25" t="s">
        <v>37</v>
      </c>
      <c r="B28" s="27">
        <v>8</v>
      </c>
      <c r="C28" s="27">
        <v>3</v>
      </c>
      <c r="D28" s="27">
        <v>2</v>
      </c>
      <c r="E28" s="27" t="s">
        <v>79</v>
      </c>
      <c r="F28" s="27">
        <v>15</v>
      </c>
      <c r="G28" s="27">
        <v>28</v>
      </c>
      <c r="H28" s="27"/>
      <c r="I28" s="30">
        <v>15</v>
      </c>
      <c r="J28" s="30">
        <v>53.571428571428569</v>
      </c>
      <c r="K28" s="30"/>
      <c r="L28" s="27"/>
      <c r="M28" s="27"/>
      <c r="N28" s="32"/>
      <c r="O28" s="32"/>
      <c r="P28" s="27">
        <v>56</v>
      </c>
      <c r="Q28" s="27">
        <v>336</v>
      </c>
      <c r="R28" s="27">
        <v>4</v>
      </c>
      <c r="S28" s="27">
        <v>290</v>
      </c>
      <c r="T28" s="27">
        <v>9</v>
      </c>
      <c r="U28" s="30">
        <v>32.222222222222221</v>
      </c>
      <c r="V28" s="27" t="s">
        <v>80</v>
      </c>
      <c r="W28" s="30">
        <v>5.1785714285714288</v>
      </c>
      <c r="X28" s="30">
        <v>86.30952380952381</v>
      </c>
      <c r="Y28" s="30">
        <v>37.333333333333336</v>
      </c>
    </row>
    <row r="29" spans="1:26">
      <c r="A29" s="25" t="s">
        <v>64</v>
      </c>
      <c r="B29" s="27">
        <v>8</v>
      </c>
      <c r="C29" s="27">
        <v>6</v>
      </c>
      <c r="D29" s="27">
        <v>0</v>
      </c>
      <c r="E29" s="27">
        <v>117</v>
      </c>
      <c r="F29" s="27">
        <v>325</v>
      </c>
      <c r="G29" s="27">
        <v>329</v>
      </c>
      <c r="H29" s="27">
        <v>36</v>
      </c>
      <c r="I29" s="30">
        <v>54.166666666666664</v>
      </c>
      <c r="J29" s="30">
        <v>98.784194528875375</v>
      </c>
      <c r="K29" s="37">
        <f>G29/H29</f>
        <v>9.1388888888888893</v>
      </c>
      <c r="L29" s="31">
        <v>1</v>
      </c>
      <c r="M29" s="27">
        <v>3</v>
      </c>
      <c r="N29" s="27">
        <v>3</v>
      </c>
      <c r="O29" s="27"/>
      <c r="P29" s="27">
        <v>0.2</v>
      </c>
      <c r="Q29" s="27">
        <v>2</v>
      </c>
      <c r="R29" s="27">
        <v>0</v>
      </c>
      <c r="S29" s="27">
        <v>5</v>
      </c>
      <c r="T29" s="27">
        <v>0</v>
      </c>
      <c r="U29" s="30"/>
      <c r="V29" s="27"/>
      <c r="W29" s="30"/>
      <c r="X29" s="30"/>
      <c r="Y29" s="30"/>
    </row>
    <row r="30" spans="1:26">
      <c r="A30" s="25" t="s">
        <v>65</v>
      </c>
      <c r="B30" s="27">
        <v>5</v>
      </c>
      <c r="C30" s="27">
        <v>2</v>
      </c>
      <c r="D30" s="27">
        <v>0</v>
      </c>
      <c r="E30" s="27">
        <v>22</v>
      </c>
      <c r="F30" s="27">
        <v>25</v>
      </c>
      <c r="G30" s="27">
        <v>48</v>
      </c>
      <c r="H30" s="36">
        <v>3</v>
      </c>
      <c r="I30" s="27">
        <v>12.5</v>
      </c>
      <c r="J30" s="30">
        <v>52.083333333333336</v>
      </c>
      <c r="K30" s="30">
        <v>16</v>
      </c>
      <c r="L30" s="31"/>
      <c r="M30" s="27"/>
      <c r="N30" s="27">
        <v>3</v>
      </c>
      <c r="O30" s="27"/>
      <c r="P30" s="27"/>
      <c r="Q30" s="27"/>
      <c r="R30" s="27"/>
      <c r="S30" s="27"/>
      <c r="T30" s="27"/>
      <c r="U30" s="30"/>
      <c r="V30" s="27"/>
      <c r="W30" s="30"/>
      <c r="X30" s="30"/>
      <c r="Y30" s="30"/>
    </row>
    <row r="31" spans="1:26">
      <c r="A31" s="25" t="s">
        <v>66</v>
      </c>
      <c r="B31" s="27">
        <v>8</v>
      </c>
      <c r="C31" s="27">
        <v>6</v>
      </c>
      <c r="D31" s="27">
        <v>1</v>
      </c>
      <c r="E31" s="27">
        <v>56</v>
      </c>
      <c r="F31" s="27">
        <v>119</v>
      </c>
      <c r="G31" s="27">
        <v>177</v>
      </c>
      <c r="H31" s="27">
        <v>12</v>
      </c>
      <c r="I31" s="30">
        <v>23.8</v>
      </c>
      <c r="J31" s="30">
        <v>67.2316384180791</v>
      </c>
      <c r="K31" s="30">
        <v>14.75</v>
      </c>
      <c r="L31" s="31"/>
      <c r="M31" s="27">
        <v>1</v>
      </c>
      <c r="N31" s="27">
        <v>1</v>
      </c>
      <c r="O31" s="27"/>
      <c r="P31" s="27">
        <v>19</v>
      </c>
      <c r="Q31" s="27">
        <v>114</v>
      </c>
      <c r="R31" s="27">
        <v>0</v>
      </c>
      <c r="S31" s="27">
        <v>93</v>
      </c>
      <c r="T31" s="27">
        <v>2</v>
      </c>
      <c r="U31" s="30">
        <v>46.5</v>
      </c>
      <c r="V31" s="27" t="s">
        <v>69</v>
      </c>
      <c r="W31" s="30">
        <v>4.8947368421052628</v>
      </c>
      <c r="X31" s="30">
        <v>81.578947368421055</v>
      </c>
      <c r="Y31" s="30">
        <v>57</v>
      </c>
    </row>
    <row r="32" spans="1:26">
      <c r="A32" s="25" t="s">
        <v>18</v>
      </c>
      <c r="B32" s="27">
        <v>8</v>
      </c>
      <c r="C32" s="27">
        <v>5</v>
      </c>
      <c r="D32" s="27">
        <v>1</v>
      </c>
      <c r="E32" s="27">
        <v>72</v>
      </c>
      <c r="F32" s="27">
        <v>187</v>
      </c>
      <c r="G32" s="27">
        <v>181</v>
      </c>
      <c r="H32" s="27">
        <v>19</v>
      </c>
      <c r="I32" s="30">
        <v>46.75</v>
      </c>
      <c r="J32" s="30">
        <v>103.31491712707181</v>
      </c>
      <c r="K32" s="30">
        <v>9.526315789473685</v>
      </c>
      <c r="L32" s="31"/>
      <c r="M32" s="27">
        <v>2</v>
      </c>
      <c r="N32" s="32">
        <v>2</v>
      </c>
      <c r="O32" s="32"/>
      <c r="P32" s="27">
        <v>54</v>
      </c>
      <c r="Q32" s="27">
        <v>324</v>
      </c>
      <c r="R32" s="27">
        <v>1</v>
      </c>
      <c r="S32" s="27">
        <v>374</v>
      </c>
      <c r="T32" s="27">
        <v>9</v>
      </c>
      <c r="U32" s="30">
        <v>41.555555555555557</v>
      </c>
      <c r="V32" s="27" t="s">
        <v>70</v>
      </c>
      <c r="W32" s="30">
        <v>6.9259259259259256</v>
      </c>
      <c r="X32" s="30">
        <v>115.43209876543209</v>
      </c>
      <c r="Y32" s="30">
        <v>36</v>
      </c>
    </row>
    <row r="33" spans="1:25">
      <c r="A33" s="25" t="s">
        <v>19</v>
      </c>
      <c r="B33" s="27">
        <v>8</v>
      </c>
      <c r="C33" s="27">
        <v>6</v>
      </c>
      <c r="D33" s="27">
        <v>1</v>
      </c>
      <c r="E33" s="27" t="s">
        <v>71</v>
      </c>
      <c r="F33" s="27">
        <v>70</v>
      </c>
      <c r="G33" s="27">
        <v>77</v>
      </c>
      <c r="H33" s="27">
        <v>7</v>
      </c>
      <c r="I33" s="30">
        <v>14</v>
      </c>
      <c r="J33" s="30">
        <v>90.909090909090907</v>
      </c>
      <c r="K33" s="30">
        <v>11</v>
      </c>
      <c r="L33" s="31"/>
      <c r="M33" s="27"/>
      <c r="N33" s="27">
        <v>3</v>
      </c>
      <c r="O33" s="27"/>
      <c r="P33" s="27"/>
      <c r="Q33" s="27"/>
      <c r="R33" s="27"/>
      <c r="S33" s="27"/>
      <c r="T33" s="27"/>
      <c r="U33" s="30"/>
      <c r="V33" s="27"/>
      <c r="W33" s="30"/>
      <c r="X33" s="30"/>
      <c r="Y33" s="30"/>
    </row>
    <row r="34" spans="1:25">
      <c r="A34" s="25" t="s">
        <v>20</v>
      </c>
      <c r="B34" s="27">
        <v>5</v>
      </c>
      <c r="C34" s="27">
        <v>4</v>
      </c>
      <c r="D34" s="27">
        <v>2</v>
      </c>
      <c r="E34" s="27" t="s">
        <v>72</v>
      </c>
      <c r="F34" s="27">
        <v>42</v>
      </c>
      <c r="G34" s="27">
        <v>43</v>
      </c>
      <c r="H34" s="27">
        <v>4</v>
      </c>
      <c r="I34" s="30">
        <v>21</v>
      </c>
      <c r="J34" s="30">
        <v>97.674418604651152</v>
      </c>
      <c r="K34" s="30">
        <v>10.75</v>
      </c>
      <c r="L34" s="31"/>
      <c r="M34" s="27"/>
      <c r="N34" s="27">
        <v>1</v>
      </c>
      <c r="O34" s="27"/>
      <c r="P34" s="27">
        <v>41</v>
      </c>
      <c r="Q34" s="27">
        <v>246</v>
      </c>
      <c r="R34" s="27">
        <v>3</v>
      </c>
      <c r="S34" s="27">
        <v>299</v>
      </c>
      <c r="T34" s="27">
        <v>3</v>
      </c>
      <c r="U34" s="30">
        <v>99.666666666666671</v>
      </c>
      <c r="V34" s="27" t="s">
        <v>73</v>
      </c>
      <c r="W34" s="30">
        <v>7.2926829268292686</v>
      </c>
      <c r="X34" s="30">
        <v>121.54471544715447</v>
      </c>
      <c r="Y34" s="30">
        <v>82</v>
      </c>
    </row>
    <row r="35" spans="1:25">
      <c r="A35" s="25" t="s">
        <v>42</v>
      </c>
      <c r="B35" s="27">
        <v>6</v>
      </c>
      <c r="C35" s="27">
        <v>4</v>
      </c>
      <c r="D35" s="27">
        <v>0</v>
      </c>
      <c r="E35" s="27">
        <v>10</v>
      </c>
      <c r="F35" s="27">
        <v>22</v>
      </c>
      <c r="G35" s="27">
        <v>49</v>
      </c>
      <c r="H35" s="27">
        <v>2</v>
      </c>
      <c r="I35" s="30">
        <v>5.5</v>
      </c>
      <c r="J35" s="30">
        <v>44.897959183673471</v>
      </c>
      <c r="K35" s="30">
        <v>24.5</v>
      </c>
      <c r="L35" s="31"/>
      <c r="M35" s="27"/>
      <c r="N35" s="32">
        <v>1</v>
      </c>
      <c r="O35" s="32"/>
      <c r="P35" s="27">
        <v>25</v>
      </c>
      <c r="Q35" s="27">
        <v>150</v>
      </c>
      <c r="R35" s="27">
        <v>0</v>
      </c>
      <c r="S35" s="27">
        <v>163</v>
      </c>
      <c r="T35" s="27">
        <v>1</v>
      </c>
      <c r="U35" s="30">
        <v>163</v>
      </c>
      <c r="V35" s="27" t="s">
        <v>74</v>
      </c>
      <c r="W35" s="30">
        <v>6.52</v>
      </c>
      <c r="X35" s="30">
        <v>108.66666666666667</v>
      </c>
      <c r="Y35" s="30">
        <v>150</v>
      </c>
    </row>
    <row r="36" spans="1:25">
      <c r="A36" s="25" t="s">
        <v>22</v>
      </c>
      <c r="B36" s="27">
        <v>2</v>
      </c>
      <c r="C36" s="27">
        <v>1</v>
      </c>
      <c r="D36" s="27">
        <v>0</v>
      </c>
      <c r="E36" s="27">
        <v>11</v>
      </c>
      <c r="F36" s="27">
        <v>11</v>
      </c>
      <c r="G36" s="27">
        <v>8</v>
      </c>
      <c r="H36" s="27">
        <v>2</v>
      </c>
      <c r="I36" s="30">
        <v>11</v>
      </c>
      <c r="J36" s="30">
        <v>137.5</v>
      </c>
      <c r="K36" s="30">
        <v>4</v>
      </c>
      <c r="L36" s="31"/>
      <c r="M36" s="27"/>
      <c r="N36" s="27"/>
      <c r="O36" s="27"/>
      <c r="P36" s="27">
        <v>12.1</v>
      </c>
      <c r="Q36" s="27">
        <v>73</v>
      </c>
      <c r="R36" s="27">
        <v>0</v>
      </c>
      <c r="S36" s="27">
        <v>89</v>
      </c>
      <c r="T36" s="27">
        <v>2</v>
      </c>
      <c r="U36" s="30">
        <v>44.5</v>
      </c>
      <c r="V36" s="27" t="s">
        <v>76</v>
      </c>
      <c r="W36" s="30">
        <v>7.3553719008264462</v>
      </c>
      <c r="X36" s="30">
        <v>121.91780821917808</v>
      </c>
      <c r="Y36" s="30">
        <v>36.5</v>
      </c>
    </row>
    <row r="37" spans="1:25">
      <c r="A37" s="28" t="s">
        <v>23</v>
      </c>
      <c r="B37" s="27">
        <v>4</v>
      </c>
      <c r="C37" s="27">
        <v>2</v>
      </c>
      <c r="D37" s="27">
        <v>0</v>
      </c>
      <c r="E37" s="27">
        <v>3</v>
      </c>
      <c r="F37" s="27">
        <v>5</v>
      </c>
      <c r="G37" s="27">
        <v>11</v>
      </c>
      <c r="H37" s="27"/>
      <c r="I37" s="30">
        <v>2.5</v>
      </c>
      <c r="J37" s="30">
        <v>45.454545454545453</v>
      </c>
      <c r="K37" s="30"/>
      <c r="L37" s="31"/>
      <c r="M37" s="27"/>
      <c r="N37" s="32">
        <v>3</v>
      </c>
      <c r="O37" s="32"/>
      <c r="P37" s="27">
        <v>22</v>
      </c>
      <c r="Q37" s="27">
        <v>132</v>
      </c>
      <c r="R37" s="27">
        <v>1</v>
      </c>
      <c r="S37" s="27">
        <v>134</v>
      </c>
      <c r="T37" s="27">
        <v>4</v>
      </c>
      <c r="U37" s="30">
        <v>33.5</v>
      </c>
      <c r="V37" s="27" t="s">
        <v>77</v>
      </c>
      <c r="W37" s="30">
        <v>6.0909090909090908</v>
      </c>
      <c r="X37" s="30">
        <v>101.51515151515152</v>
      </c>
      <c r="Y37" s="30">
        <v>33</v>
      </c>
    </row>
    <row r="38" spans="1:25">
      <c r="A38" s="25" t="s">
        <v>26</v>
      </c>
      <c r="B38" s="27">
        <v>8</v>
      </c>
      <c r="C38" s="27">
        <v>6</v>
      </c>
      <c r="D38" s="27">
        <v>0</v>
      </c>
      <c r="E38" s="27">
        <v>178</v>
      </c>
      <c r="F38" s="27">
        <v>454</v>
      </c>
      <c r="G38" s="27">
        <v>429</v>
      </c>
      <c r="H38" s="27">
        <v>65</v>
      </c>
      <c r="I38" s="30">
        <v>75.666666666666671</v>
      </c>
      <c r="J38" s="30">
        <v>105.82750582750582</v>
      </c>
      <c r="K38" s="30">
        <v>6.6</v>
      </c>
      <c r="L38" s="31">
        <v>1</v>
      </c>
      <c r="M38" s="27">
        <v>3</v>
      </c>
      <c r="N38" s="27" t="s">
        <v>75</v>
      </c>
      <c r="O38" s="27"/>
      <c r="P38" s="27"/>
      <c r="Q38" s="27"/>
      <c r="R38" s="27"/>
      <c r="S38" s="27"/>
      <c r="T38" s="27"/>
      <c r="U38" s="30"/>
      <c r="V38" s="27"/>
      <c r="W38" s="30"/>
      <c r="X38" s="30"/>
      <c r="Y38" s="30"/>
    </row>
    <row r="39" spans="1:25">
      <c r="A39" s="25" t="s">
        <v>28</v>
      </c>
      <c r="B39" s="27">
        <v>7</v>
      </c>
      <c r="C39" s="27">
        <v>3</v>
      </c>
      <c r="D39" s="27">
        <v>1</v>
      </c>
      <c r="E39" s="27">
        <v>22</v>
      </c>
      <c r="F39" s="27">
        <v>41</v>
      </c>
      <c r="G39" s="27">
        <v>42</v>
      </c>
      <c r="H39" s="27">
        <v>3</v>
      </c>
      <c r="I39" s="30">
        <v>20.5</v>
      </c>
      <c r="J39" s="30">
        <v>97.61904761904762</v>
      </c>
      <c r="K39" s="30">
        <v>14</v>
      </c>
      <c r="L39" s="31"/>
      <c r="M39" s="27"/>
      <c r="N39" s="32">
        <v>3</v>
      </c>
      <c r="O39" s="32"/>
      <c r="P39" s="27">
        <v>48.5</v>
      </c>
      <c r="Q39" s="27">
        <v>293</v>
      </c>
      <c r="R39" s="27">
        <v>1</v>
      </c>
      <c r="S39" s="27">
        <v>251</v>
      </c>
      <c r="T39" s="27">
        <v>9</v>
      </c>
      <c r="U39" s="30">
        <v>27.888888888888889</v>
      </c>
      <c r="V39" s="27" t="s">
        <v>78</v>
      </c>
      <c r="W39" s="30">
        <v>5.1752577319587632</v>
      </c>
      <c r="X39" s="30">
        <v>85.665529010238899</v>
      </c>
      <c r="Y39" s="30">
        <v>32.555555555555557</v>
      </c>
    </row>
    <row r="40" spans="1:25">
      <c r="A40" s="29" t="s">
        <v>43</v>
      </c>
      <c r="B40" s="33">
        <f>SUM(B26:B39)</f>
        <v>88</v>
      </c>
      <c r="C40" s="33">
        <f>SUM(C26:C39)</f>
        <v>55</v>
      </c>
      <c r="D40" s="33">
        <f>SUM(D26:D39)</f>
        <v>9</v>
      </c>
      <c r="E40" s="33">
        <v>178</v>
      </c>
      <c r="F40" s="33">
        <f>SUM(F26:F39)</f>
        <v>1576</v>
      </c>
      <c r="G40" s="33">
        <f>SUM(G26:G39)</f>
        <v>1623</v>
      </c>
      <c r="H40" s="33">
        <f>SUM(H26:H39)</f>
        <v>190</v>
      </c>
      <c r="I40" s="15">
        <f>F40/(C40-D40)</f>
        <v>34.260869565217391</v>
      </c>
      <c r="J40" s="15">
        <f>(F40/G40)*100</f>
        <v>97.104128157732589</v>
      </c>
      <c r="K40" s="34">
        <f>G40/H40</f>
        <v>8.5421052631578949</v>
      </c>
      <c r="L40" s="33">
        <f>SUM(L26:L39)</f>
        <v>2</v>
      </c>
      <c r="M40" s="33">
        <f>SUM(M26:M39)</f>
        <v>12</v>
      </c>
      <c r="N40" s="33">
        <v>32</v>
      </c>
      <c r="O40" s="33"/>
      <c r="P40" s="33">
        <v>385</v>
      </c>
      <c r="Q40" s="33">
        <f>SUM(Q27:Q39)</f>
        <v>1982</v>
      </c>
      <c r="R40" s="33">
        <f>SUM(R27:R39)</f>
        <v>12</v>
      </c>
      <c r="S40" s="33">
        <f>SUM(S27:S39)</f>
        <v>2027</v>
      </c>
      <c r="T40" s="33">
        <f>SUM(T26:T39)</f>
        <v>45</v>
      </c>
      <c r="U40" s="34">
        <f>S40/T40</f>
        <v>45.044444444444444</v>
      </c>
      <c r="V40" s="35" t="s">
        <v>30</v>
      </c>
      <c r="W40" s="34">
        <f>S40/P40</f>
        <v>5.2649350649350648</v>
      </c>
      <c r="X40" s="15">
        <f t="shared" ref="X40" si="0">S40/(Q40/100)</f>
        <v>102.27043390514632</v>
      </c>
      <c r="Y40" s="34">
        <f>Q40/T40</f>
        <v>44.044444444444444</v>
      </c>
    </row>
    <row r="42" spans="1:25">
      <c r="A42" s="40" t="s">
        <v>83</v>
      </c>
    </row>
    <row r="43" spans="1:25">
      <c r="A43" s="2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12</v>
      </c>
      <c r="I43" s="1" t="s">
        <v>7</v>
      </c>
      <c r="J43" s="1" t="s">
        <v>8</v>
      </c>
      <c r="K43" s="1" t="s">
        <v>13</v>
      </c>
      <c r="L43" s="1">
        <v>100</v>
      </c>
      <c r="M43" s="1">
        <v>50</v>
      </c>
      <c r="N43" s="1" t="s">
        <v>14</v>
      </c>
      <c r="O43" s="1"/>
      <c r="P43" s="1" t="s">
        <v>15</v>
      </c>
      <c r="Q43" s="1" t="s">
        <v>6</v>
      </c>
      <c r="R43" s="1" t="s">
        <v>16</v>
      </c>
      <c r="S43" s="1" t="s">
        <v>5</v>
      </c>
      <c r="T43" s="1" t="s">
        <v>9</v>
      </c>
      <c r="U43" s="1" t="s">
        <v>7</v>
      </c>
      <c r="V43" s="1" t="s">
        <v>10</v>
      </c>
      <c r="W43" s="1" t="s">
        <v>11</v>
      </c>
      <c r="X43" s="1" t="s">
        <v>68</v>
      </c>
      <c r="Y43" s="1" t="s">
        <v>8</v>
      </c>
    </row>
    <row r="44" spans="1:25">
      <c r="A44" s="25" t="s">
        <v>63</v>
      </c>
      <c r="B44" s="23">
        <v>4</v>
      </c>
      <c r="C44" s="23">
        <v>2</v>
      </c>
      <c r="D44" s="23">
        <v>0</v>
      </c>
      <c r="E44" s="23">
        <v>12</v>
      </c>
      <c r="F44" s="23">
        <v>13</v>
      </c>
      <c r="G44" s="23">
        <v>23</v>
      </c>
      <c r="H44" s="23">
        <v>1</v>
      </c>
      <c r="I44" s="24">
        <v>6.5</v>
      </c>
      <c r="J44" s="24">
        <v>56.521739130434781</v>
      </c>
      <c r="K44" s="24">
        <v>23</v>
      </c>
      <c r="L44" s="23"/>
      <c r="M44" s="23"/>
      <c r="N44" s="23">
        <v>4</v>
      </c>
      <c r="O44" s="23"/>
      <c r="P44" s="23"/>
      <c r="Q44" s="23"/>
      <c r="R44" s="23"/>
      <c r="S44" s="23"/>
      <c r="T44" s="23"/>
      <c r="U44" s="30"/>
      <c r="V44" s="31"/>
      <c r="W44" s="30"/>
      <c r="X44" s="37"/>
      <c r="Y44" s="30"/>
    </row>
    <row r="45" spans="1:25">
      <c r="A45" s="28" t="s">
        <v>17</v>
      </c>
      <c r="B45" s="27">
        <v>32</v>
      </c>
      <c r="C45" s="27">
        <v>24</v>
      </c>
      <c r="D45" s="27">
        <v>7</v>
      </c>
      <c r="E45" s="27">
        <v>83</v>
      </c>
      <c r="F45" s="27">
        <v>503</v>
      </c>
      <c r="G45" s="27">
        <v>424</v>
      </c>
      <c r="H45" s="27">
        <v>62</v>
      </c>
      <c r="I45" s="37">
        <f t="shared" ref="I45:I47" si="1">F45/(C45-D45)</f>
        <v>29.588235294117649</v>
      </c>
      <c r="J45" s="37">
        <f t="shared" ref="J45:J47" si="2">(F45/G45)*100</f>
        <v>118.63207547169812</v>
      </c>
      <c r="K45" s="30">
        <f t="shared" ref="K45:K47" si="3">G45/H45</f>
        <v>6.838709677419355</v>
      </c>
      <c r="L45" s="27"/>
      <c r="M45" s="27">
        <v>4</v>
      </c>
      <c r="N45" s="27">
        <v>11</v>
      </c>
      <c r="O45" s="27"/>
      <c r="P45" s="27">
        <v>191</v>
      </c>
      <c r="Q45" s="27">
        <v>1146</v>
      </c>
      <c r="R45" s="27">
        <v>5</v>
      </c>
      <c r="S45" s="27">
        <v>1063</v>
      </c>
      <c r="T45" s="27">
        <v>21</v>
      </c>
      <c r="U45" s="30">
        <f t="shared" ref="U45:U53" si="4">S45/T45</f>
        <v>50.61904761904762</v>
      </c>
      <c r="V45" s="31" t="s">
        <v>91</v>
      </c>
      <c r="W45" s="30">
        <f t="shared" ref="W45:W54" si="5">S45/P45</f>
        <v>5.5654450261780104</v>
      </c>
      <c r="X45" s="37">
        <f t="shared" ref="X45:X57" si="6">S45/(Q45/100)</f>
        <v>92.757417102966841</v>
      </c>
      <c r="Y45" s="30">
        <f t="shared" ref="Y45:Y54" si="7">Q45/T45</f>
        <v>54.571428571428569</v>
      </c>
    </row>
    <row r="46" spans="1:25">
      <c r="A46" s="25" t="s">
        <v>37</v>
      </c>
      <c r="B46" s="27">
        <v>47</v>
      </c>
      <c r="C46" s="27">
        <v>16</v>
      </c>
      <c r="D46" s="27">
        <v>9</v>
      </c>
      <c r="E46" s="27" t="s">
        <v>79</v>
      </c>
      <c r="F46" s="27">
        <v>43</v>
      </c>
      <c r="G46" s="27">
        <v>78</v>
      </c>
      <c r="H46" s="27">
        <v>3</v>
      </c>
      <c r="I46" s="37">
        <f t="shared" si="1"/>
        <v>6.1428571428571432</v>
      </c>
      <c r="J46" s="37">
        <f t="shared" si="2"/>
        <v>55.128205128205131</v>
      </c>
      <c r="K46" s="30">
        <f t="shared" si="3"/>
        <v>26</v>
      </c>
      <c r="L46" s="27"/>
      <c r="M46" s="27"/>
      <c r="N46" s="32">
        <v>4</v>
      </c>
      <c r="O46" s="32"/>
      <c r="P46" s="27">
        <v>332.4</v>
      </c>
      <c r="Q46" s="27">
        <v>1984</v>
      </c>
      <c r="R46" s="27">
        <v>18</v>
      </c>
      <c r="S46" s="27">
        <v>1798</v>
      </c>
      <c r="T46" s="27">
        <v>55</v>
      </c>
      <c r="U46" s="30">
        <f t="shared" si="4"/>
        <v>32.690909090909088</v>
      </c>
      <c r="V46" s="31" t="s">
        <v>30</v>
      </c>
      <c r="W46" s="30">
        <f t="shared" si="5"/>
        <v>5.4091456077015652</v>
      </c>
      <c r="X46" s="37">
        <f t="shared" si="6"/>
        <v>90.625</v>
      </c>
      <c r="Y46" s="30">
        <f t="shared" si="7"/>
        <v>36.072727272727271</v>
      </c>
    </row>
    <row r="47" spans="1:25">
      <c r="A47" s="25" t="s">
        <v>64</v>
      </c>
      <c r="B47" s="27">
        <v>15</v>
      </c>
      <c r="C47" s="27">
        <v>12</v>
      </c>
      <c r="D47" s="27">
        <v>2</v>
      </c>
      <c r="E47" s="27">
        <v>117</v>
      </c>
      <c r="F47" s="27">
        <v>463</v>
      </c>
      <c r="G47" s="27">
        <v>504</v>
      </c>
      <c r="H47" s="27">
        <v>48</v>
      </c>
      <c r="I47" s="37">
        <f t="shared" si="1"/>
        <v>46.3</v>
      </c>
      <c r="J47" s="37">
        <f t="shared" si="2"/>
        <v>91.865079365079367</v>
      </c>
      <c r="K47" s="30">
        <f t="shared" si="3"/>
        <v>10.5</v>
      </c>
      <c r="L47" s="31">
        <v>1</v>
      </c>
      <c r="M47" s="27">
        <v>4</v>
      </c>
      <c r="N47" s="27">
        <v>4</v>
      </c>
      <c r="O47" s="27"/>
      <c r="P47" s="27">
        <v>6.2</v>
      </c>
      <c r="Q47" s="27">
        <v>38</v>
      </c>
      <c r="R47" s="27">
        <v>0</v>
      </c>
      <c r="S47" s="27">
        <v>37</v>
      </c>
      <c r="T47" s="27">
        <v>0</v>
      </c>
      <c r="U47" s="30"/>
      <c r="V47" s="31"/>
      <c r="W47" s="30">
        <f t="shared" si="5"/>
        <v>5.967741935483871</v>
      </c>
      <c r="X47" s="37">
        <f t="shared" si="6"/>
        <v>97.368421052631575</v>
      </c>
      <c r="Y47" s="30"/>
    </row>
    <row r="48" spans="1:25">
      <c r="A48" s="25" t="s">
        <v>65</v>
      </c>
      <c r="B48" s="27">
        <v>5</v>
      </c>
      <c r="C48" s="27">
        <v>2</v>
      </c>
      <c r="D48" s="27">
        <v>0</v>
      </c>
      <c r="E48" s="27">
        <v>22</v>
      </c>
      <c r="F48" s="27">
        <v>25</v>
      </c>
      <c r="G48" s="27">
        <v>48</v>
      </c>
      <c r="H48" s="36">
        <v>3</v>
      </c>
      <c r="I48" s="27">
        <v>12.5</v>
      </c>
      <c r="J48" s="30">
        <v>52.083333333333336</v>
      </c>
      <c r="K48" s="30">
        <v>16</v>
      </c>
      <c r="L48" s="31"/>
      <c r="M48" s="27"/>
      <c r="N48" s="27">
        <v>3</v>
      </c>
      <c r="O48" s="27"/>
      <c r="P48" s="27"/>
      <c r="Q48" s="27"/>
      <c r="R48" s="27"/>
      <c r="S48" s="27"/>
      <c r="T48" s="27"/>
      <c r="U48" s="30"/>
      <c r="V48" s="31"/>
      <c r="W48" s="30"/>
      <c r="X48" s="37"/>
      <c r="Y48" s="30"/>
    </row>
    <row r="49" spans="1:25">
      <c r="A49" s="25" t="s">
        <v>66</v>
      </c>
      <c r="B49" s="27">
        <v>10</v>
      </c>
      <c r="C49" s="27">
        <v>8</v>
      </c>
      <c r="D49" s="27">
        <v>2</v>
      </c>
      <c r="E49" s="27" t="s">
        <v>90</v>
      </c>
      <c r="F49" s="27">
        <v>262</v>
      </c>
      <c r="G49" s="27">
        <v>294</v>
      </c>
      <c r="H49" s="27">
        <v>30</v>
      </c>
      <c r="I49" s="37">
        <f t="shared" ref="I49:I58" si="8">F49/(C49-D49)</f>
        <v>43.666666666666664</v>
      </c>
      <c r="J49" s="37">
        <f t="shared" ref="J49:J58" si="9">(F49/G49)*100</f>
        <v>89.115646258503403</v>
      </c>
      <c r="K49" s="30">
        <f t="shared" ref="K49:K58" si="10">G49/H49</f>
        <v>9.8000000000000007</v>
      </c>
      <c r="L49" s="31">
        <v>1</v>
      </c>
      <c r="M49" s="27">
        <v>1</v>
      </c>
      <c r="N49" s="27">
        <v>2</v>
      </c>
      <c r="O49" s="27"/>
      <c r="P49" s="27">
        <v>19</v>
      </c>
      <c r="Q49" s="27">
        <v>114</v>
      </c>
      <c r="R49" s="27">
        <v>0</v>
      </c>
      <c r="S49" s="27">
        <v>93</v>
      </c>
      <c r="T49" s="27">
        <v>2</v>
      </c>
      <c r="U49" s="30">
        <f t="shared" si="4"/>
        <v>46.5</v>
      </c>
      <c r="V49" s="31" t="s">
        <v>69</v>
      </c>
      <c r="W49" s="30">
        <f t="shared" si="5"/>
        <v>4.8947368421052628</v>
      </c>
      <c r="X49" s="37">
        <f t="shared" si="6"/>
        <v>81.578947368421055</v>
      </c>
      <c r="Y49" s="30">
        <f t="shared" si="7"/>
        <v>57</v>
      </c>
    </row>
    <row r="50" spans="1:25">
      <c r="A50" s="25" t="s">
        <v>18</v>
      </c>
      <c r="B50" s="27">
        <v>69</v>
      </c>
      <c r="C50" s="27">
        <v>56</v>
      </c>
      <c r="D50" s="27">
        <v>11</v>
      </c>
      <c r="E50" s="27">
        <v>81</v>
      </c>
      <c r="F50" s="27">
        <v>1448</v>
      </c>
      <c r="G50" s="27">
        <v>1468</v>
      </c>
      <c r="H50" s="27">
        <v>163</v>
      </c>
      <c r="I50" s="37">
        <f t="shared" si="8"/>
        <v>32.177777777777777</v>
      </c>
      <c r="J50" s="37">
        <f t="shared" si="9"/>
        <v>98.63760217983652</v>
      </c>
      <c r="K50" s="30">
        <f t="shared" si="10"/>
        <v>9.0061349693251529</v>
      </c>
      <c r="L50" s="31"/>
      <c r="M50" s="27">
        <v>8</v>
      </c>
      <c r="N50" s="32">
        <v>19</v>
      </c>
      <c r="O50" s="32"/>
      <c r="P50" s="27">
        <v>462.1</v>
      </c>
      <c r="Q50" s="27">
        <v>2773</v>
      </c>
      <c r="R50" s="27">
        <v>30</v>
      </c>
      <c r="S50" s="27">
        <v>2412</v>
      </c>
      <c r="T50" s="27">
        <v>78</v>
      </c>
      <c r="U50" s="30">
        <v>30.923076923076923</v>
      </c>
      <c r="V50" s="31" t="s">
        <v>89</v>
      </c>
      <c r="W50" s="30">
        <f t="shared" si="5"/>
        <v>5.2196494265310536</v>
      </c>
      <c r="X50" s="37">
        <f t="shared" si="6"/>
        <v>86.981608366390191</v>
      </c>
      <c r="Y50" s="30">
        <f t="shared" si="7"/>
        <v>35.551282051282051</v>
      </c>
    </row>
    <row r="51" spans="1:25">
      <c r="A51" s="25" t="s">
        <v>19</v>
      </c>
      <c r="B51" s="27">
        <v>93</v>
      </c>
      <c r="C51" s="27">
        <v>86</v>
      </c>
      <c r="D51" s="27">
        <v>8</v>
      </c>
      <c r="E51" s="27" t="s">
        <v>88</v>
      </c>
      <c r="F51" s="27">
        <v>2744</v>
      </c>
      <c r="G51" s="27">
        <v>3607</v>
      </c>
      <c r="H51" s="27">
        <v>315</v>
      </c>
      <c r="I51" s="37">
        <f t="shared" si="8"/>
        <v>35.179487179487182</v>
      </c>
      <c r="J51" s="37">
        <f t="shared" si="9"/>
        <v>76.074299972276123</v>
      </c>
      <c r="K51" s="30">
        <f t="shared" si="10"/>
        <v>11.450793650793651</v>
      </c>
      <c r="L51" s="31">
        <v>2</v>
      </c>
      <c r="M51" s="27">
        <v>22</v>
      </c>
      <c r="N51" s="27">
        <v>44</v>
      </c>
      <c r="O51" s="27"/>
      <c r="P51" s="27">
        <v>3</v>
      </c>
      <c r="Q51" s="27">
        <v>18</v>
      </c>
      <c r="R51" s="27">
        <v>0</v>
      </c>
      <c r="S51" s="27">
        <v>25</v>
      </c>
      <c r="T51" s="27">
        <v>0</v>
      </c>
      <c r="U51" s="30"/>
      <c r="V51" s="31"/>
      <c r="W51" s="30">
        <f t="shared" si="5"/>
        <v>8.3333333333333339</v>
      </c>
      <c r="X51" s="37">
        <f t="shared" si="6"/>
        <v>138.88888888888889</v>
      </c>
      <c r="Y51" s="30"/>
    </row>
    <row r="52" spans="1:25">
      <c r="A52" s="25" t="s">
        <v>20</v>
      </c>
      <c r="B52" s="27">
        <v>21</v>
      </c>
      <c r="C52" s="27">
        <v>16</v>
      </c>
      <c r="D52" s="27">
        <v>6</v>
      </c>
      <c r="E52" s="27" t="s">
        <v>87</v>
      </c>
      <c r="F52" s="27">
        <v>183</v>
      </c>
      <c r="G52" s="27">
        <v>174</v>
      </c>
      <c r="H52" s="27">
        <v>22</v>
      </c>
      <c r="I52" s="37">
        <f t="shared" si="8"/>
        <v>18.3</v>
      </c>
      <c r="J52" s="37">
        <f t="shared" si="9"/>
        <v>105.17241379310344</v>
      </c>
      <c r="K52" s="30">
        <f t="shared" si="10"/>
        <v>7.9090909090909092</v>
      </c>
      <c r="L52" s="31"/>
      <c r="M52" s="27"/>
      <c r="N52" s="27">
        <v>6</v>
      </c>
      <c r="O52" s="27"/>
      <c r="P52" s="27">
        <v>154.19999999999999</v>
      </c>
      <c r="Q52" s="27">
        <v>926</v>
      </c>
      <c r="R52" s="27">
        <v>16</v>
      </c>
      <c r="S52" s="27">
        <v>819</v>
      </c>
      <c r="T52" s="27">
        <v>39</v>
      </c>
      <c r="U52" s="30">
        <v>21</v>
      </c>
      <c r="V52" s="31" t="s">
        <v>30</v>
      </c>
      <c r="W52" s="30">
        <f t="shared" si="5"/>
        <v>5.3112840466926077</v>
      </c>
      <c r="X52" s="37">
        <f t="shared" si="6"/>
        <v>88.444924406047519</v>
      </c>
      <c r="Y52" s="30">
        <f t="shared" si="7"/>
        <v>23.743589743589745</v>
      </c>
    </row>
    <row r="53" spans="1:25">
      <c r="A53" s="25" t="s">
        <v>42</v>
      </c>
      <c r="B53" s="27">
        <v>16</v>
      </c>
      <c r="C53" s="27">
        <v>11</v>
      </c>
      <c r="D53" s="27">
        <v>1</v>
      </c>
      <c r="E53" s="27">
        <v>23</v>
      </c>
      <c r="F53" s="27">
        <v>94</v>
      </c>
      <c r="G53" s="27">
        <v>133</v>
      </c>
      <c r="H53" s="27">
        <v>12</v>
      </c>
      <c r="I53" s="37">
        <f t="shared" si="8"/>
        <v>9.4</v>
      </c>
      <c r="J53" s="37">
        <f t="shared" si="9"/>
        <v>70.676691729323309</v>
      </c>
      <c r="K53" s="30">
        <f t="shared" si="10"/>
        <v>11.083333333333334</v>
      </c>
      <c r="L53" s="31"/>
      <c r="M53" s="27"/>
      <c r="N53" s="32">
        <v>4</v>
      </c>
      <c r="O53" s="32"/>
      <c r="P53" s="27">
        <v>76</v>
      </c>
      <c r="Q53" s="27">
        <v>456</v>
      </c>
      <c r="R53" s="27">
        <v>1</v>
      </c>
      <c r="S53" s="27">
        <v>460</v>
      </c>
      <c r="T53" s="27">
        <v>3</v>
      </c>
      <c r="U53" s="30">
        <f t="shared" si="4"/>
        <v>153.33333333333334</v>
      </c>
      <c r="V53" s="31" t="s">
        <v>74</v>
      </c>
      <c r="W53" s="30">
        <f t="shared" si="5"/>
        <v>6.0526315789473681</v>
      </c>
      <c r="X53" s="37">
        <f t="shared" si="6"/>
        <v>100.87719298245615</v>
      </c>
      <c r="Y53" s="30">
        <f t="shared" si="7"/>
        <v>152</v>
      </c>
    </row>
    <row r="54" spans="1:25">
      <c r="A54" s="25" t="s">
        <v>22</v>
      </c>
      <c r="B54" s="27">
        <v>6</v>
      </c>
      <c r="C54" s="27">
        <v>5</v>
      </c>
      <c r="D54" s="27">
        <v>1</v>
      </c>
      <c r="E54" s="27">
        <v>30</v>
      </c>
      <c r="F54" s="27">
        <v>46</v>
      </c>
      <c r="G54" s="27">
        <v>62</v>
      </c>
      <c r="H54" s="27">
        <v>4</v>
      </c>
      <c r="I54" s="37">
        <f t="shared" si="8"/>
        <v>11.5</v>
      </c>
      <c r="J54" s="37">
        <f t="shared" si="9"/>
        <v>74.193548387096769</v>
      </c>
      <c r="K54" s="30">
        <f t="shared" si="10"/>
        <v>15.5</v>
      </c>
      <c r="L54" s="31"/>
      <c r="M54" s="27"/>
      <c r="N54" s="27">
        <v>2</v>
      </c>
      <c r="O54" s="27"/>
      <c r="P54" s="27">
        <v>40.1</v>
      </c>
      <c r="Q54" s="27">
        <v>241</v>
      </c>
      <c r="R54" s="27">
        <v>0</v>
      </c>
      <c r="S54" s="27">
        <v>239</v>
      </c>
      <c r="T54" s="27">
        <v>5</v>
      </c>
      <c r="U54" s="30">
        <v>47.8</v>
      </c>
      <c r="V54" s="31" t="s">
        <v>86</v>
      </c>
      <c r="W54" s="30">
        <f t="shared" si="5"/>
        <v>5.9600997506234412</v>
      </c>
      <c r="X54" s="37">
        <f t="shared" si="6"/>
        <v>99.17012448132779</v>
      </c>
      <c r="Y54" s="30">
        <f t="shared" si="7"/>
        <v>48.2</v>
      </c>
    </row>
    <row r="55" spans="1:25">
      <c r="A55" s="28" t="s">
        <v>23</v>
      </c>
      <c r="B55" s="27">
        <v>32</v>
      </c>
      <c r="C55" s="27">
        <v>18</v>
      </c>
      <c r="D55" s="27">
        <v>7</v>
      </c>
      <c r="E55" s="27" t="s">
        <v>31</v>
      </c>
      <c r="F55" s="27">
        <v>51</v>
      </c>
      <c r="G55" s="27">
        <v>95</v>
      </c>
      <c r="H55" s="27">
        <v>3</v>
      </c>
      <c r="I55" s="37">
        <f t="shared" si="8"/>
        <v>4.6363636363636367</v>
      </c>
      <c r="J55" s="37">
        <f t="shared" si="9"/>
        <v>53.684210526315788</v>
      </c>
      <c r="K55" s="30">
        <f t="shared" si="10"/>
        <v>31.666666666666668</v>
      </c>
      <c r="L55" s="31"/>
      <c r="M55" s="27"/>
      <c r="N55" s="32">
        <v>12</v>
      </c>
      <c r="O55" s="32"/>
      <c r="P55" s="27">
        <v>210.4</v>
      </c>
      <c r="Q55" s="27">
        <v>1264</v>
      </c>
      <c r="R55" s="27">
        <v>14</v>
      </c>
      <c r="S55" s="27">
        <v>1160</v>
      </c>
      <c r="T55" s="27">
        <v>45</v>
      </c>
      <c r="U55" s="30">
        <f>S55/T55</f>
        <v>25.777777777777779</v>
      </c>
      <c r="V55" s="31" t="s">
        <v>85</v>
      </c>
      <c r="W55" s="30">
        <f>S55/P55</f>
        <v>5.5133079847908748</v>
      </c>
      <c r="X55" s="37">
        <f>S55/(Q55/100)</f>
        <v>91.77215189873418</v>
      </c>
      <c r="Y55" s="30">
        <f>Q55/T55</f>
        <v>28.088888888888889</v>
      </c>
    </row>
    <row r="56" spans="1:25">
      <c r="A56" s="25" t="s">
        <v>26</v>
      </c>
      <c r="B56" s="27">
        <v>30</v>
      </c>
      <c r="C56" s="27">
        <v>26</v>
      </c>
      <c r="D56" s="27">
        <v>2</v>
      </c>
      <c r="E56" s="27">
        <v>178</v>
      </c>
      <c r="F56" s="27">
        <v>977</v>
      </c>
      <c r="G56" s="27">
        <v>1107</v>
      </c>
      <c r="H56" s="27">
        <v>121</v>
      </c>
      <c r="I56" s="37">
        <f t="shared" si="8"/>
        <v>40.708333333333336</v>
      </c>
      <c r="J56" s="37">
        <f t="shared" si="9"/>
        <v>88.256549232158989</v>
      </c>
      <c r="K56" s="30">
        <f t="shared" si="10"/>
        <v>9.1487603305785132</v>
      </c>
      <c r="L56" s="31">
        <v>1</v>
      </c>
      <c r="M56" s="27">
        <v>7</v>
      </c>
      <c r="N56" s="27" t="s">
        <v>84</v>
      </c>
      <c r="O56" s="27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>
      <c r="A57" s="25" t="s">
        <v>28</v>
      </c>
      <c r="B57" s="27">
        <v>20</v>
      </c>
      <c r="C57" s="27">
        <v>11</v>
      </c>
      <c r="D57" s="27">
        <v>1</v>
      </c>
      <c r="E57" s="27">
        <v>33</v>
      </c>
      <c r="F57" s="27">
        <v>107</v>
      </c>
      <c r="G57" s="27">
        <v>136</v>
      </c>
      <c r="H57" s="27">
        <v>8</v>
      </c>
      <c r="I57" s="37">
        <f t="shared" si="8"/>
        <v>10.7</v>
      </c>
      <c r="J57" s="37">
        <f t="shared" si="9"/>
        <v>78.67647058823529</v>
      </c>
      <c r="K57" s="30">
        <f t="shared" si="10"/>
        <v>17</v>
      </c>
      <c r="L57" s="31"/>
      <c r="M57" s="27"/>
      <c r="N57" s="32">
        <v>13</v>
      </c>
      <c r="O57" s="32"/>
      <c r="P57" s="27">
        <v>107.1</v>
      </c>
      <c r="Q57" s="27">
        <v>643</v>
      </c>
      <c r="R57" s="27">
        <v>1</v>
      </c>
      <c r="S57" s="27">
        <v>610</v>
      </c>
      <c r="T57" s="27">
        <v>19</v>
      </c>
      <c r="U57" s="30">
        <f>S57/T57</f>
        <v>32.10526315789474</v>
      </c>
      <c r="V57" s="31" t="s">
        <v>48</v>
      </c>
      <c r="W57" s="30">
        <f>S57/P57</f>
        <v>5.6956115779645193</v>
      </c>
      <c r="X57" s="37">
        <f t="shared" si="6"/>
        <v>94.867807153965785</v>
      </c>
      <c r="Y57" s="30">
        <f>Q57/T57</f>
        <v>33.842105263157897</v>
      </c>
    </row>
    <row r="58" spans="1:25">
      <c r="A58" s="29" t="s">
        <v>43</v>
      </c>
      <c r="B58" s="33">
        <f>SUM(B44:B57)</f>
        <v>400</v>
      </c>
      <c r="C58" s="33">
        <f>SUM(C44:C57)</f>
        <v>293</v>
      </c>
      <c r="D58" s="33">
        <f>SUM(D44:D57)</f>
        <v>57</v>
      </c>
      <c r="E58" s="33">
        <v>178</v>
      </c>
      <c r="F58" s="33">
        <f>SUM(F44:F57)</f>
        <v>6959</v>
      </c>
      <c r="G58" s="33">
        <f>SUM(G44:G57)</f>
        <v>8153</v>
      </c>
      <c r="H58" s="33">
        <f>SUM(H44:H57)</f>
        <v>795</v>
      </c>
      <c r="I58" s="15">
        <f t="shared" si="8"/>
        <v>29.487288135593221</v>
      </c>
      <c r="J58" s="15">
        <f t="shared" si="9"/>
        <v>85.355084018152823</v>
      </c>
      <c r="K58" s="34">
        <f t="shared" si="10"/>
        <v>10.255345911949686</v>
      </c>
      <c r="L58" s="33">
        <f>SUM(L44:L57)</f>
        <v>5</v>
      </c>
      <c r="M58" s="33">
        <f>SUM(M44:M57)</f>
        <v>46</v>
      </c>
      <c r="N58" s="33" t="s">
        <v>92</v>
      </c>
      <c r="O58" s="33"/>
      <c r="P58" s="33">
        <v>385</v>
      </c>
      <c r="Q58" s="33">
        <f>SUM(Q45:Q57)</f>
        <v>9603</v>
      </c>
      <c r="R58" s="33">
        <f>SUM(R45:R57)</f>
        <v>85</v>
      </c>
      <c r="S58" s="33">
        <f>SUM(S45:S57)</f>
        <v>8716</v>
      </c>
      <c r="T58" s="33">
        <f>SUM(T44:T57)</f>
        <v>267</v>
      </c>
      <c r="U58" s="34">
        <f>S58/T58</f>
        <v>32.644194756554306</v>
      </c>
      <c r="V58" s="35" t="s">
        <v>85</v>
      </c>
      <c r="W58" s="34">
        <f>S58/P58</f>
        <v>22.638961038961039</v>
      </c>
      <c r="X58" s="15">
        <f t="shared" ref="X58" si="11">S58/(Q58/100)</f>
        <v>90.763303134437152</v>
      </c>
      <c r="Y58" s="34">
        <f>Q58/T58</f>
        <v>35.966292134831463</v>
      </c>
    </row>
    <row r="59" spans="1:25">
      <c r="A59" s="42"/>
      <c r="B59" s="43"/>
      <c r="C59" s="43"/>
      <c r="D59" s="43"/>
      <c r="E59" s="43"/>
      <c r="F59" s="43"/>
      <c r="G59" s="43"/>
      <c r="H59" s="43"/>
      <c r="I59" s="44"/>
      <c r="J59" s="44"/>
      <c r="K59" s="45"/>
      <c r="L59" s="43"/>
      <c r="M59" s="43"/>
      <c r="N59" s="43"/>
      <c r="O59" s="43"/>
      <c r="P59" s="43"/>
      <c r="Q59" s="43"/>
      <c r="R59" s="43"/>
      <c r="S59" s="43"/>
      <c r="T59" s="43"/>
      <c r="U59" s="45"/>
      <c r="V59" s="46"/>
      <c r="W59" s="45"/>
      <c r="X59" s="44"/>
      <c r="Y59" s="45"/>
    </row>
    <row r="60" spans="1:25">
      <c r="A60" s="42"/>
      <c r="B60" s="43"/>
      <c r="C60" s="43"/>
      <c r="D60" s="43"/>
      <c r="E60" s="43"/>
      <c r="F60" s="43"/>
      <c r="G60" s="43"/>
      <c r="H60" s="43"/>
      <c r="I60" s="44"/>
      <c r="J60" s="44"/>
      <c r="K60" s="45"/>
      <c r="L60" s="43"/>
      <c r="M60" s="43"/>
      <c r="N60" s="43"/>
      <c r="O60" s="43"/>
      <c r="P60" s="43"/>
      <c r="Q60" s="43"/>
      <c r="R60" s="43"/>
      <c r="S60" s="43"/>
      <c r="T60" s="43"/>
      <c r="U60" s="45"/>
      <c r="V60" s="46"/>
      <c r="W60" s="45"/>
      <c r="X60" s="44"/>
      <c r="Y60" s="45"/>
    </row>
    <row r="62" spans="1:25">
      <c r="A62" s="39" t="s">
        <v>93</v>
      </c>
    </row>
    <row r="63" spans="1:25">
      <c r="A63" s="29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12</v>
      </c>
      <c r="I63" s="1" t="s">
        <v>7</v>
      </c>
      <c r="J63" s="1" t="s">
        <v>8</v>
      </c>
      <c r="K63" s="1" t="s">
        <v>13</v>
      </c>
      <c r="L63" s="1">
        <v>100</v>
      </c>
      <c r="M63" s="1">
        <v>50</v>
      </c>
      <c r="N63" s="1" t="s">
        <v>14</v>
      </c>
      <c r="O63" s="1"/>
      <c r="P63" s="1" t="s">
        <v>15</v>
      </c>
      <c r="Q63" s="1" t="s">
        <v>6</v>
      </c>
      <c r="R63" s="1" t="s">
        <v>16</v>
      </c>
      <c r="S63" s="1" t="s">
        <v>5</v>
      </c>
      <c r="T63" s="1" t="s">
        <v>9</v>
      </c>
      <c r="U63" s="1" t="s">
        <v>7</v>
      </c>
      <c r="V63" s="1" t="s">
        <v>10</v>
      </c>
      <c r="W63" s="1" t="s">
        <v>11</v>
      </c>
      <c r="X63" s="1" t="s">
        <v>68</v>
      </c>
      <c r="Y63" s="1" t="s">
        <v>8</v>
      </c>
    </row>
    <row r="64" spans="1:25">
      <c r="A64" s="28" t="s">
        <v>17</v>
      </c>
      <c r="B64" s="23">
        <v>9</v>
      </c>
      <c r="C64" s="23">
        <v>8</v>
      </c>
      <c r="D64" s="23">
        <v>2</v>
      </c>
      <c r="E64" s="23">
        <v>65</v>
      </c>
      <c r="F64" s="23">
        <v>315</v>
      </c>
      <c r="G64" s="23">
        <v>404</v>
      </c>
      <c r="H64" s="23">
        <v>29</v>
      </c>
      <c r="I64" s="37">
        <f t="shared" ref="I64:I82" si="12">F64/(C64-D64)</f>
        <v>52.5</v>
      </c>
      <c r="J64" s="37">
        <f t="shared" ref="J64:J82" si="13">(F64/G64)*100</f>
        <v>77.970297029702976</v>
      </c>
      <c r="K64" s="30">
        <f t="shared" ref="K64:K82" si="14">G64/H64</f>
        <v>13.931034482758621</v>
      </c>
      <c r="L64" s="23"/>
      <c r="M64" s="23">
        <v>3</v>
      </c>
      <c r="N64" s="23">
        <v>2</v>
      </c>
      <c r="O64" s="23"/>
      <c r="P64" s="23">
        <v>59.5</v>
      </c>
      <c r="Q64" s="23">
        <v>359</v>
      </c>
      <c r="R64" s="23">
        <v>2</v>
      </c>
      <c r="S64" s="49">
        <v>290</v>
      </c>
      <c r="T64" s="49">
        <v>12</v>
      </c>
      <c r="U64" s="30">
        <f t="shared" ref="U64:U82" si="15">S64/T64</f>
        <v>24.166666666666668</v>
      </c>
      <c r="V64" s="31" t="s">
        <v>102</v>
      </c>
      <c r="W64" s="30">
        <f t="shared" ref="W64:W82" si="16">S64/P64</f>
        <v>4.8739495798319323</v>
      </c>
      <c r="X64" s="37">
        <f t="shared" ref="X64:X82" si="17">S64/(Q64/100)</f>
        <v>80.779944289693603</v>
      </c>
      <c r="Y64" s="30">
        <f t="shared" ref="Y64:Y82" si="18">Q64/T64</f>
        <v>29.916666666666668</v>
      </c>
    </row>
    <row r="65" spans="1:27">
      <c r="A65" s="25" t="s">
        <v>37</v>
      </c>
      <c r="B65" s="27">
        <v>4</v>
      </c>
      <c r="C65" s="27">
        <v>1</v>
      </c>
      <c r="D65" s="27">
        <v>0</v>
      </c>
      <c r="E65" s="27">
        <v>2</v>
      </c>
      <c r="F65" s="27">
        <v>2</v>
      </c>
      <c r="G65" s="27">
        <v>3</v>
      </c>
      <c r="H65" s="30"/>
      <c r="I65" s="37">
        <f t="shared" si="12"/>
        <v>2</v>
      </c>
      <c r="J65" s="37">
        <f t="shared" si="13"/>
        <v>66.666666666666657</v>
      </c>
      <c r="K65" s="30"/>
      <c r="L65" s="27"/>
      <c r="M65" s="27"/>
      <c r="N65" s="27"/>
      <c r="O65" s="27"/>
      <c r="P65" s="27">
        <v>26.1</v>
      </c>
      <c r="Q65" s="27">
        <v>157</v>
      </c>
      <c r="R65" s="27">
        <v>2</v>
      </c>
      <c r="S65" s="27">
        <v>124</v>
      </c>
      <c r="T65" s="27">
        <v>4</v>
      </c>
      <c r="U65" s="30">
        <f t="shared" si="15"/>
        <v>31</v>
      </c>
      <c r="V65" s="31" t="s">
        <v>104</v>
      </c>
      <c r="W65" s="30">
        <f t="shared" si="16"/>
        <v>4.7509578544061304</v>
      </c>
      <c r="X65" s="37">
        <f t="shared" si="17"/>
        <v>78.980891719745216</v>
      </c>
      <c r="Y65" s="30">
        <f t="shared" si="18"/>
        <v>39.25</v>
      </c>
    </row>
    <row r="66" spans="1:27">
      <c r="A66" s="25" t="s">
        <v>65</v>
      </c>
      <c r="B66" s="27">
        <v>8</v>
      </c>
      <c r="C66" s="27">
        <v>6</v>
      </c>
      <c r="D66" s="27">
        <v>0</v>
      </c>
      <c r="E66" s="27">
        <v>27</v>
      </c>
      <c r="F66" s="27">
        <v>40</v>
      </c>
      <c r="G66" s="27">
        <v>86</v>
      </c>
      <c r="H66" s="51">
        <v>4</v>
      </c>
      <c r="I66" s="37">
        <f t="shared" si="12"/>
        <v>6.666666666666667</v>
      </c>
      <c r="J66" s="37">
        <f t="shared" si="13"/>
        <v>46.511627906976742</v>
      </c>
      <c r="K66" s="30">
        <f t="shared" si="14"/>
        <v>21.5</v>
      </c>
      <c r="L66" s="27"/>
      <c r="M66" s="32"/>
      <c r="N66" s="27">
        <v>1</v>
      </c>
      <c r="O66" s="27"/>
      <c r="P66" s="41"/>
      <c r="Q66" s="27"/>
      <c r="R66" s="27"/>
      <c r="S66" s="27"/>
      <c r="T66" s="27"/>
      <c r="U66" s="30"/>
      <c r="V66" s="31"/>
      <c r="W66" s="30"/>
      <c r="X66" s="37"/>
      <c r="Y66" s="30"/>
    </row>
    <row r="67" spans="1:27">
      <c r="A67" s="25" t="s">
        <v>96</v>
      </c>
      <c r="B67" s="27">
        <v>4</v>
      </c>
      <c r="C67" s="27">
        <v>3</v>
      </c>
      <c r="D67" s="27">
        <v>0</v>
      </c>
      <c r="E67" s="27">
        <v>30</v>
      </c>
      <c r="F67" s="27">
        <v>36</v>
      </c>
      <c r="G67" s="27">
        <v>68</v>
      </c>
      <c r="H67" s="27">
        <v>2</v>
      </c>
      <c r="I67" s="37">
        <f t="shared" si="12"/>
        <v>12</v>
      </c>
      <c r="J67" s="37">
        <f t="shared" si="13"/>
        <v>52.941176470588239</v>
      </c>
      <c r="K67" s="30">
        <f t="shared" si="14"/>
        <v>34</v>
      </c>
      <c r="L67" s="31"/>
      <c r="M67" s="27"/>
      <c r="N67" s="27">
        <v>5</v>
      </c>
      <c r="O67" s="27"/>
      <c r="P67" s="27"/>
      <c r="Q67" s="27"/>
      <c r="R67" s="27"/>
      <c r="S67" s="27"/>
      <c r="T67" s="27"/>
      <c r="U67" s="30"/>
      <c r="V67" s="31"/>
      <c r="W67" s="30"/>
      <c r="X67" s="37"/>
      <c r="Y67" s="30"/>
    </row>
    <row r="68" spans="1:27">
      <c r="A68" s="25" t="s">
        <v>18</v>
      </c>
      <c r="B68" s="49">
        <v>11</v>
      </c>
      <c r="C68" s="49">
        <v>9</v>
      </c>
      <c r="D68" s="49">
        <v>4</v>
      </c>
      <c r="E68" s="49">
        <v>101</v>
      </c>
      <c r="F68" s="49">
        <v>359</v>
      </c>
      <c r="G68" s="49">
        <v>372</v>
      </c>
      <c r="H68" s="49">
        <v>47</v>
      </c>
      <c r="I68" s="37">
        <f t="shared" si="12"/>
        <v>71.8</v>
      </c>
      <c r="J68" s="37">
        <f t="shared" si="13"/>
        <v>96.505376344086031</v>
      </c>
      <c r="K68" s="30">
        <f t="shared" si="14"/>
        <v>7.9148936170212769</v>
      </c>
      <c r="L68" s="23">
        <v>1</v>
      </c>
      <c r="M68" s="49">
        <v>1</v>
      </c>
      <c r="N68" s="49">
        <v>6</v>
      </c>
      <c r="O68" s="49"/>
      <c r="P68" s="49">
        <v>64.3</v>
      </c>
      <c r="Q68" s="49">
        <v>387</v>
      </c>
      <c r="R68" s="49">
        <v>4</v>
      </c>
      <c r="S68" s="49">
        <v>339</v>
      </c>
      <c r="T68" s="49">
        <v>12</v>
      </c>
      <c r="U68" s="30">
        <f t="shared" si="15"/>
        <v>28.25</v>
      </c>
      <c r="V68" s="50" t="s">
        <v>117</v>
      </c>
      <c r="W68" s="30">
        <f t="shared" si="16"/>
        <v>5.2721617418351476</v>
      </c>
      <c r="X68" s="37">
        <f t="shared" si="17"/>
        <v>87.596899224806194</v>
      </c>
      <c r="Y68" s="30">
        <f t="shared" si="18"/>
        <v>32.25</v>
      </c>
      <c r="Z68" s="47"/>
      <c r="AA68" s="48"/>
    </row>
    <row r="69" spans="1:27">
      <c r="A69" s="25" t="s">
        <v>95</v>
      </c>
      <c r="B69" s="27">
        <v>11</v>
      </c>
      <c r="C69" s="27">
        <v>6</v>
      </c>
      <c r="D69" s="27">
        <v>2</v>
      </c>
      <c r="E69" s="27" t="s">
        <v>114</v>
      </c>
      <c r="F69" s="27">
        <v>123</v>
      </c>
      <c r="G69" s="27">
        <v>172</v>
      </c>
      <c r="H69" s="27">
        <v>11</v>
      </c>
      <c r="I69" s="37">
        <f t="shared" si="12"/>
        <v>30.75</v>
      </c>
      <c r="J69" s="37">
        <f t="shared" si="13"/>
        <v>71.511627906976756</v>
      </c>
      <c r="K69" s="30">
        <f t="shared" si="14"/>
        <v>15.636363636363637</v>
      </c>
      <c r="L69" s="31"/>
      <c r="M69" s="27"/>
      <c r="N69" s="31" t="s">
        <v>105</v>
      </c>
      <c r="O69" s="31"/>
      <c r="P69" s="27"/>
      <c r="Q69" s="27"/>
      <c r="R69" s="27"/>
      <c r="S69" s="27"/>
      <c r="T69" s="27"/>
      <c r="U69" s="30"/>
      <c r="V69" s="31"/>
      <c r="W69" s="30"/>
      <c r="X69" s="37"/>
      <c r="Y69" s="30"/>
    </row>
    <row r="70" spans="1:27">
      <c r="A70" s="25" t="s">
        <v>19</v>
      </c>
      <c r="B70" s="27">
        <v>11</v>
      </c>
      <c r="C70" s="27">
        <v>9</v>
      </c>
      <c r="D70" s="27">
        <v>0</v>
      </c>
      <c r="E70" s="27">
        <v>81</v>
      </c>
      <c r="F70" s="27">
        <v>239</v>
      </c>
      <c r="G70" s="27">
        <v>306</v>
      </c>
      <c r="H70" s="27">
        <v>28</v>
      </c>
      <c r="I70" s="37">
        <f t="shared" si="12"/>
        <v>26.555555555555557</v>
      </c>
      <c r="J70" s="37">
        <v>78.099999999999994</v>
      </c>
      <c r="K70" s="30">
        <f t="shared" si="14"/>
        <v>10.928571428571429</v>
      </c>
      <c r="L70" s="31"/>
      <c r="M70" s="27">
        <v>2</v>
      </c>
      <c r="N70" s="32">
        <v>6</v>
      </c>
      <c r="O70" s="32"/>
      <c r="P70" s="27"/>
      <c r="Q70" s="27"/>
      <c r="R70" s="27"/>
      <c r="S70" s="27"/>
      <c r="T70" s="27"/>
      <c r="U70" s="30"/>
      <c r="V70" s="31"/>
      <c r="W70" s="30"/>
      <c r="X70" s="37"/>
      <c r="Y70" s="30"/>
    </row>
    <row r="71" spans="1:27">
      <c r="A71" s="25" t="s">
        <v>20</v>
      </c>
      <c r="B71" s="27">
        <v>1</v>
      </c>
      <c r="C71" s="27">
        <v>1</v>
      </c>
      <c r="D71" s="27">
        <v>0</v>
      </c>
      <c r="E71" s="27">
        <v>10</v>
      </c>
      <c r="F71" s="27">
        <v>10</v>
      </c>
      <c r="G71" s="27">
        <v>8</v>
      </c>
      <c r="H71" s="27">
        <v>1</v>
      </c>
      <c r="I71" s="37">
        <f t="shared" si="12"/>
        <v>10</v>
      </c>
      <c r="J71" s="37">
        <f t="shared" si="13"/>
        <v>125</v>
      </c>
      <c r="K71" s="30">
        <f t="shared" si="14"/>
        <v>8</v>
      </c>
      <c r="L71" s="31"/>
      <c r="M71" s="27"/>
      <c r="N71" s="27">
        <v>1</v>
      </c>
      <c r="O71" s="27"/>
      <c r="P71" s="27">
        <v>8</v>
      </c>
      <c r="Q71" s="27">
        <v>48</v>
      </c>
      <c r="R71" s="27">
        <v>1</v>
      </c>
      <c r="S71" s="27">
        <v>32</v>
      </c>
      <c r="T71" s="27">
        <v>1</v>
      </c>
      <c r="U71" s="30">
        <f t="shared" si="15"/>
        <v>32</v>
      </c>
      <c r="V71" s="31" t="s">
        <v>106</v>
      </c>
      <c r="W71" s="30">
        <f t="shared" si="16"/>
        <v>4</v>
      </c>
      <c r="X71" s="37">
        <f t="shared" si="17"/>
        <v>66.666666666666671</v>
      </c>
      <c r="Y71" s="30">
        <f t="shared" si="18"/>
        <v>48</v>
      </c>
    </row>
    <row r="72" spans="1:27">
      <c r="A72" s="25" t="s">
        <v>42</v>
      </c>
      <c r="B72" s="27">
        <v>11</v>
      </c>
      <c r="C72" s="27">
        <v>9</v>
      </c>
      <c r="D72" s="27">
        <v>1</v>
      </c>
      <c r="E72" s="27" t="s">
        <v>115</v>
      </c>
      <c r="F72" s="27">
        <v>224</v>
      </c>
      <c r="G72" s="27">
        <v>247</v>
      </c>
      <c r="H72" s="27">
        <v>31</v>
      </c>
      <c r="I72" s="37">
        <f t="shared" si="12"/>
        <v>28</v>
      </c>
      <c r="J72" s="37">
        <f t="shared" si="13"/>
        <v>90.688259109311744</v>
      </c>
      <c r="K72" s="30">
        <f t="shared" si="14"/>
        <v>7.967741935483871</v>
      </c>
      <c r="L72" s="31"/>
      <c r="M72" s="27">
        <v>1</v>
      </c>
      <c r="N72" s="27">
        <v>6</v>
      </c>
      <c r="O72" s="27"/>
      <c r="P72" s="27">
        <v>41.3</v>
      </c>
      <c r="Q72" s="27">
        <v>249</v>
      </c>
      <c r="R72" s="27">
        <v>0</v>
      </c>
      <c r="S72" s="27">
        <v>212</v>
      </c>
      <c r="T72" s="27">
        <v>5</v>
      </c>
      <c r="U72" s="30">
        <f t="shared" si="15"/>
        <v>42.4</v>
      </c>
      <c r="V72" s="31" t="s">
        <v>118</v>
      </c>
      <c r="W72" s="30">
        <f t="shared" si="16"/>
        <v>5.1331719128329301</v>
      </c>
      <c r="X72" s="37">
        <f t="shared" si="17"/>
        <v>85.140562248995977</v>
      </c>
      <c r="Y72" s="30">
        <f t="shared" si="18"/>
        <v>49.8</v>
      </c>
    </row>
    <row r="73" spans="1:27">
      <c r="A73" s="25" t="s">
        <v>97</v>
      </c>
      <c r="B73" s="27">
        <v>7</v>
      </c>
      <c r="C73" s="27">
        <v>4</v>
      </c>
      <c r="D73" s="27">
        <v>3</v>
      </c>
      <c r="E73" s="27" t="s">
        <v>107</v>
      </c>
      <c r="F73" s="27">
        <v>28</v>
      </c>
      <c r="G73" s="27">
        <v>29</v>
      </c>
      <c r="H73" s="27">
        <v>2</v>
      </c>
      <c r="I73" s="37">
        <f t="shared" si="12"/>
        <v>28</v>
      </c>
      <c r="J73" s="37">
        <f t="shared" si="13"/>
        <v>96.551724137931032</v>
      </c>
      <c r="K73" s="30">
        <f t="shared" si="14"/>
        <v>14.5</v>
      </c>
      <c r="L73" s="31"/>
      <c r="M73" s="27"/>
      <c r="N73" s="27">
        <v>1</v>
      </c>
      <c r="O73" s="27"/>
      <c r="P73" s="27">
        <v>43.4</v>
      </c>
      <c r="Q73" s="27">
        <v>262</v>
      </c>
      <c r="R73" s="27">
        <v>4</v>
      </c>
      <c r="S73" s="27">
        <v>248</v>
      </c>
      <c r="T73" s="27">
        <v>10</v>
      </c>
      <c r="U73" s="30">
        <v>24.8</v>
      </c>
      <c r="V73" s="31" t="s">
        <v>108</v>
      </c>
      <c r="W73" s="30">
        <f t="shared" si="16"/>
        <v>5.7142857142857144</v>
      </c>
      <c r="X73" s="37">
        <f t="shared" si="17"/>
        <v>94.656488549618317</v>
      </c>
      <c r="Y73" s="30">
        <f t="shared" si="18"/>
        <v>26.2</v>
      </c>
    </row>
    <row r="74" spans="1:27">
      <c r="A74" s="25" t="s">
        <v>98</v>
      </c>
      <c r="B74" s="27">
        <v>1</v>
      </c>
      <c r="C74" s="27">
        <v>1</v>
      </c>
      <c r="D74" s="27">
        <v>0</v>
      </c>
      <c r="E74" s="27">
        <v>2</v>
      </c>
      <c r="F74" s="27">
        <v>2</v>
      </c>
      <c r="G74" s="27">
        <v>5</v>
      </c>
      <c r="H74" s="27"/>
      <c r="I74" s="37">
        <f t="shared" si="12"/>
        <v>2</v>
      </c>
      <c r="J74" s="37">
        <f t="shared" si="13"/>
        <v>40</v>
      </c>
      <c r="K74" s="30"/>
      <c r="L74" s="31"/>
      <c r="M74" s="27"/>
      <c r="N74" s="27"/>
      <c r="O74" s="27"/>
      <c r="P74" s="27">
        <v>10</v>
      </c>
      <c r="Q74" s="27">
        <v>60</v>
      </c>
      <c r="R74" s="27">
        <v>0</v>
      </c>
      <c r="S74" s="27">
        <v>39</v>
      </c>
      <c r="T74" s="27">
        <v>3</v>
      </c>
      <c r="U74" s="30">
        <f t="shared" si="15"/>
        <v>13</v>
      </c>
      <c r="V74" s="31" t="s">
        <v>109</v>
      </c>
      <c r="W74" s="30">
        <f t="shared" si="16"/>
        <v>3.9</v>
      </c>
      <c r="X74" s="37">
        <f t="shared" si="17"/>
        <v>65</v>
      </c>
      <c r="Y74" s="30">
        <f t="shared" si="18"/>
        <v>20</v>
      </c>
    </row>
    <row r="75" spans="1:27">
      <c r="A75" s="25" t="s">
        <v>21</v>
      </c>
      <c r="B75" s="27">
        <v>5</v>
      </c>
      <c r="C75" s="27">
        <v>4</v>
      </c>
      <c r="D75" s="27">
        <v>0</v>
      </c>
      <c r="E75" s="27">
        <v>126</v>
      </c>
      <c r="F75" s="27">
        <v>273</v>
      </c>
      <c r="G75" s="27">
        <v>310</v>
      </c>
      <c r="H75" s="27">
        <v>24</v>
      </c>
      <c r="I75" s="37">
        <f t="shared" si="12"/>
        <v>68.25</v>
      </c>
      <c r="J75" s="37">
        <f t="shared" si="13"/>
        <v>88.064516129032256</v>
      </c>
      <c r="K75" s="30">
        <f t="shared" si="14"/>
        <v>12.916666666666666</v>
      </c>
      <c r="L75" s="31">
        <v>1</v>
      </c>
      <c r="M75" s="27">
        <v>1</v>
      </c>
      <c r="N75" s="27">
        <v>6</v>
      </c>
      <c r="O75" s="27"/>
      <c r="P75" s="27"/>
      <c r="Q75" s="27"/>
      <c r="R75" s="27"/>
      <c r="S75" s="27"/>
      <c r="T75" s="27"/>
      <c r="U75" s="30"/>
      <c r="V75" s="31"/>
      <c r="W75" s="30"/>
      <c r="X75" s="37"/>
      <c r="Y75" s="30"/>
    </row>
    <row r="76" spans="1:27">
      <c r="A76" s="28" t="s">
        <v>99</v>
      </c>
      <c r="B76" s="27">
        <v>4</v>
      </c>
      <c r="C76" s="27">
        <v>2</v>
      </c>
      <c r="D76" s="27">
        <v>1</v>
      </c>
      <c r="E76" s="27" t="s">
        <v>110</v>
      </c>
      <c r="F76" s="49">
        <v>35</v>
      </c>
      <c r="G76" s="49">
        <v>54</v>
      </c>
      <c r="H76" s="49">
        <v>3</v>
      </c>
      <c r="I76" s="37">
        <f>F76/(C76-D76)</f>
        <v>35</v>
      </c>
      <c r="J76" s="37">
        <f>(F76/G76)*100</f>
        <v>64.81481481481481</v>
      </c>
      <c r="K76" s="37">
        <f>G76/H76</f>
        <v>18</v>
      </c>
      <c r="L76" s="31"/>
      <c r="M76" s="27"/>
      <c r="N76" s="27"/>
      <c r="O76" s="27"/>
      <c r="P76" s="27"/>
      <c r="Q76" s="27"/>
      <c r="R76" s="27"/>
      <c r="S76" s="27"/>
      <c r="T76" s="27"/>
      <c r="U76" s="30"/>
      <c r="V76" s="31"/>
      <c r="W76" s="30"/>
      <c r="X76" s="37"/>
      <c r="Y76" s="30"/>
    </row>
    <row r="77" spans="1:27">
      <c r="A77" s="25" t="s">
        <v>22</v>
      </c>
      <c r="B77" s="27">
        <v>10</v>
      </c>
      <c r="C77" s="27">
        <v>5</v>
      </c>
      <c r="D77" s="27">
        <v>0</v>
      </c>
      <c r="E77" s="27">
        <v>45</v>
      </c>
      <c r="F77" s="27">
        <v>90</v>
      </c>
      <c r="G77" s="27">
        <v>88</v>
      </c>
      <c r="H77" s="27">
        <v>8</v>
      </c>
      <c r="I77" s="37">
        <f t="shared" si="12"/>
        <v>18</v>
      </c>
      <c r="J77" s="37">
        <f t="shared" si="13"/>
        <v>102.27272727272727</v>
      </c>
      <c r="K77" s="30">
        <f t="shared" si="14"/>
        <v>11</v>
      </c>
      <c r="L77" s="31"/>
      <c r="M77" s="27"/>
      <c r="N77" s="27">
        <v>1</v>
      </c>
      <c r="O77" s="27"/>
      <c r="P77" s="27">
        <v>16</v>
      </c>
      <c r="Q77" s="27">
        <v>96</v>
      </c>
      <c r="R77" s="27">
        <v>0</v>
      </c>
      <c r="S77" s="27">
        <v>94</v>
      </c>
      <c r="T77" s="27">
        <v>3</v>
      </c>
      <c r="U77" s="30">
        <f t="shared" si="15"/>
        <v>31.333333333333332</v>
      </c>
      <c r="V77" s="31" t="s">
        <v>111</v>
      </c>
      <c r="W77" s="30">
        <f t="shared" si="16"/>
        <v>5.875</v>
      </c>
      <c r="X77" s="37">
        <f t="shared" si="17"/>
        <v>97.916666666666671</v>
      </c>
      <c r="Y77" s="30">
        <f t="shared" si="18"/>
        <v>32</v>
      </c>
    </row>
    <row r="78" spans="1:27">
      <c r="A78" s="25" t="s">
        <v>26</v>
      </c>
      <c r="B78" s="27">
        <v>3</v>
      </c>
      <c r="C78" s="27">
        <v>3</v>
      </c>
      <c r="D78" s="27">
        <v>0</v>
      </c>
      <c r="E78" s="27">
        <v>56</v>
      </c>
      <c r="F78" s="27">
        <v>114</v>
      </c>
      <c r="G78" s="27">
        <v>132</v>
      </c>
      <c r="H78" s="27">
        <v>12</v>
      </c>
      <c r="I78" s="37">
        <f t="shared" si="12"/>
        <v>38</v>
      </c>
      <c r="J78" s="37">
        <f t="shared" si="13"/>
        <v>86.36363636363636</v>
      </c>
      <c r="K78" s="30">
        <f t="shared" si="14"/>
        <v>11</v>
      </c>
      <c r="L78" s="31"/>
      <c r="M78" s="27">
        <v>1</v>
      </c>
      <c r="N78" s="27">
        <v>2</v>
      </c>
      <c r="O78" s="27"/>
      <c r="P78" s="27"/>
      <c r="Q78" s="27"/>
      <c r="R78" s="27"/>
      <c r="S78" s="27"/>
      <c r="T78" s="27"/>
      <c r="U78" s="30"/>
      <c r="V78" s="31"/>
      <c r="W78" s="30"/>
      <c r="X78" s="37"/>
      <c r="Y78" s="30"/>
    </row>
    <row r="79" spans="1:27">
      <c r="A79" s="25" t="s">
        <v>100</v>
      </c>
      <c r="B79" s="27">
        <v>10</v>
      </c>
      <c r="C79" s="27">
        <v>3</v>
      </c>
      <c r="D79" s="27">
        <v>1</v>
      </c>
      <c r="E79" s="27" t="s">
        <v>112</v>
      </c>
      <c r="F79" s="27">
        <v>3</v>
      </c>
      <c r="G79" s="27">
        <v>8</v>
      </c>
      <c r="H79" s="27"/>
      <c r="I79" s="37">
        <f t="shared" si="12"/>
        <v>1.5</v>
      </c>
      <c r="J79" s="37">
        <f t="shared" si="13"/>
        <v>37.5</v>
      </c>
      <c r="K79" s="30"/>
      <c r="L79" s="31"/>
      <c r="M79" s="27"/>
      <c r="N79" s="27">
        <v>3</v>
      </c>
      <c r="O79" s="27"/>
      <c r="P79" s="27">
        <v>69.3</v>
      </c>
      <c r="Q79" s="27">
        <v>417</v>
      </c>
      <c r="R79" s="27">
        <v>6</v>
      </c>
      <c r="S79" s="27">
        <v>336</v>
      </c>
      <c r="T79" s="27">
        <v>18</v>
      </c>
      <c r="U79" s="30">
        <f t="shared" si="15"/>
        <v>18.666666666666668</v>
      </c>
      <c r="V79" s="31" t="s">
        <v>113</v>
      </c>
      <c r="W79" s="30">
        <f t="shared" si="16"/>
        <v>4.8484848484848486</v>
      </c>
      <c r="X79" s="37">
        <f t="shared" si="17"/>
        <v>80.57553956834532</v>
      </c>
      <c r="Y79" s="30">
        <f t="shared" si="18"/>
        <v>23.166666666666668</v>
      </c>
    </row>
    <row r="80" spans="1:27">
      <c r="A80" s="25" t="s">
        <v>101</v>
      </c>
      <c r="B80" s="27">
        <v>1</v>
      </c>
      <c r="C80" s="27"/>
      <c r="D80" s="27"/>
      <c r="E80" s="27"/>
      <c r="F80" s="27"/>
      <c r="G80" s="27"/>
      <c r="H80" s="27"/>
      <c r="I80" s="37"/>
      <c r="J80" s="37"/>
      <c r="K80" s="30"/>
      <c r="L80" s="41"/>
      <c r="M80" s="41"/>
      <c r="N80" s="41"/>
      <c r="O80" s="41"/>
      <c r="P80" s="38">
        <v>3</v>
      </c>
      <c r="Q80" s="31">
        <v>18</v>
      </c>
      <c r="R80" s="27">
        <v>0</v>
      </c>
      <c r="S80" s="27">
        <v>33</v>
      </c>
      <c r="T80" s="27">
        <v>0</v>
      </c>
      <c r="U80" s="30"/>
      <c r="V80" s="31"/>
      <c r="W80" s="30">
        <f t="shared" si="16"/>
        <v>11</v>
      </c>
      <c r="X80" s="37">
        <f t="shared" si="17"/>
        <v>183.33333333333334</v>
      </c>
      <c r="Y80" s="30"/>
    </row>
    <row r="81" spans="1:25">
      <c r="A81" s="25" t="s">
        <v>28</v>
      </c>
      <c r="B81" s="27">
        <v>10</v>
      </c>
      <c r="C81" s="27">
        <v>5</v>
      </c>
      <c r="D81" s="27">
        <v>1</v>
      </c>
      <c r="E81" s="27">
        <v>17</v>
      </c>
      <c r="F81" s="27">
        <v>38</v>
      </c>
      <c r="G81" s="27">
        <v>50</v>
      </c>
      <c r="H81" s="27">
        <v>3</v>
      </c>
      <c r="I81" s="37">
        <f t="shared" si="12"/>
        <v>9.5</v>
      </c>
      <c r="J81" s="37">
        <f t="shared" si="13"/>
        <v>76</v>
      </c>
      <c r="K81" s="30">
        <f t="shared" si="14"/>
        <v>16.666666666666668</v>
      </c>
      <c r="L81" s="31"/>
      <c r="M81" s="27"/>
      <c r="N81" s="27">
        <v>5</v>
      </c>
      <c r="O81" s="27"/>
      <c r="P81" s="27">
        <v>45.3</v>
      </c>
      <c r="Q81" s="27">
        <v>273</v>
      </c>
      <c r="R81" s="27">
        <v>1</v>
      </c>
      <c r="S81" s="27">
        <v>269</v>
      </c>
      <c r="T81" s="27">
        <v>4</v>
      </c>
      <c r="U81" s="30">
        <f t="shared" si="15"/>
        <v>67.25</v>
      </c>
      <c r="V81" s="31" t="s">
        <v>103</v>
      </c>
      <c r="W81" s="30">
        <f t="shared" si="16"/>
        <v>5.9381898454746143</v>
      </c>
      <c r="X81" s="37">
        <f t="shared" si="17"/>
        <v>98.53479853479854</v>
      </c>
      <c r="Y81" s="30">
        <f t="shared" si="18"/>
        <v>68.25</v>
      </c>
    </row>
    <row r="82" spans="1:25">
      <c r="A82" s="29" t="s">
        <v>43</v>
      </c>
      <c r="B82" s="33">
        <f>SUM(B64:B81)</f>
        <v>121</v>
      </c>
      <c r="C82" s="33">
        <f>SUM(C64:C81)</f>
        <v>79</v>
      </c>
      <c r="D82" s="33">
        <f>SUM(D64:D81)</f>
        <v>15</v>
      </c>
      <c r="E82" s="33">
        <v>126</v>
      </c>
      <c r="F82" s="33">
        <f>SUM(F64:F81)</f>
        <v>1931</v>
      </c>
      <c r="G82" s="33">
        <f>SUM(G64:G81)</f>
        <v>2342</v>
      </c>
      <c r="H82" s="33">
        <f>SUM(H64:H81)</f>
        <v>205</v>
      </c>
      <c r="I82" s="15">
        <f t="shared" si="12"/>
        <v>30.171875</v>
      </c>
      <c r="J82" s="15">
        <f t="shared" si="13"/>
        <v>82.450896669513241</v>
      </c>
      <c r="K82" s="34">
        <f t="shared" si="14"/>
        <v>11.424390243902439</v>
      </c>
      <c r="L82" s="33">
        <f>SUM(L64:L81)</f>
        <v>2</v>
      </c>
      <c r="M82" s="33">
        <f>SUM(M64:M81)</f>
        <v>9</v>
      </c>
      <c r="N82" s="52" t="s">
        <v>116</v>
      </c>
      <c r="O82" s="52"/>
      <c r="P82" s="33">
        <v>391.4</v>
      </c>
      <c r="Q82" s="33">
        <f>SUM(Q64:Q81)</f>
        <v>2326</v>
      </c>
      <c r="R82" s="33">
        <f>SUM(R64:R81)</f>
        <v>20</v>
      </c>
      <c r="S82" s="33">
        <f>SUM(S64:S81)</f>
        <v>2016</v>
      </c>
      <c r="T82" s="33">
        <f>SUM(T64:T81)</f>
        <v>72</v>
      </c>
      <c r="U82" s="34">
        <f t="shared" si="15"/>
        <v>28</v>
      </c>
      <c r="V82" s="35" t="s">
        <v>113</v>
      </c>
      <c r="W82" s="34">
        <f t="shared" si="16"/>
        <v>5.1507409299948907</v>
      </c>
      <c r="X82" s="15">
        <f t="shared" si="17"/>
        <v>86.672398968185718</v>
      </c>
      <c r="Y82" s="34">
        <f t="shared" si="18"/>
        <v>32.305555555555557</v>
      </c>
    </row>
    <row r="83" spans="1:25">
      <c r="A83" s="42"/>
      <c r="B83" s="43"/>
      <c r="C83" s="43"/>
      <c r="D83" s="43"/>
      <c r="E83" s="43"/>
      <c r="F83" s="43"/>
      <c r="G83" s="43"/>
      <c r="H83" s="43"/>
      <c r="I83" s="44"/>
      <c r="J83" s="44"/>
      <c r="K83" s="45"/>
      <c r="L83" s="43"/>
      <c r="M83" s="43"/>
      <c r="N83" s="43"/>
      <c r="O83" s="43"/>
      <c r="P83" s="43"/>
      <c r="Q83" s="43"/>
      <c r="R83" s="43"/>
      <c r="S83" s="43"/>
      <c r="T83" s="43"/>
      <c r="U83" s="45"/>
      <c r="V83" s="46"/>
      <c r="W83" s="45"/>
      <c r="X83" s="44"/>
      <c r="Y83" s="45"/>
    </row>
    <row r="85" spans="1:25">
      <c r="A85" s="40" t="s">
        <v>94</v>
      </c>
    </row>
    <row r="86" spans="1:25">
      <c r="A86" s="2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12</v>
      </c>
      <c r="I86" s="1" t="s">
        <v>7</v>
      </c>
      <c r="J86" s="1" t="s">
        <v>8</v>
      </c>
      <c r="K86" s="1" t="s">
        <v>13</v>
      </c>
      <c r="L86" s="1">
        <v>100</v>
      </c>
      <c r="M86" s="1">
        <v>50</v>
      </c>
      <c r="N86" s="1" t="s">
        <v>14</v>
      </c>
      <c r="O86" s="1"/>
      <c r="P86" s="1" t="s">
        <v>15</v>
      </c>
      <c r="Q86" s="1" t="s">
        <v>6</v>
      </c>
      <c r="R86" s="1" t="s">
        <v>16</v>
      </c>
      <c r="S86" s="1" t="s">
        <v>5</v>
      </c>
      <c r="T86" s="1" t="s">
        <v>9</v>
      </c>
      <c r="U86" s="1" t="s">
        <v>7</v>
      </c>
      <c r="V86" s="1" t="s">
        <v>10</v>
      </c>
      <c r="W86" s="1" t="s">
        <v>11</v>
      </c>
      <c r="X86" s="1" t="s">
        <v>68</v>
      </c>
      <c r="Y86" s="1" t="s">
        <v>8</v>
      </c>
    </row>
    <row r="87" spans="1:25">
      <c r="A87" s="28" t="s">
        <v>17</v>
      </c>
      <c r="B87" s="23">
        <v>41</v>
      </c>
      <c r="C87" s="23">
        <v>32</v>
      </c>
      <c r="D87" s="23">
        <v>9</v>
      </c>
      <c r="E87" s="23">
        <v>83</v>
      </c>
      <c r="F87" s="23">
        <v>818</v>
      </c>
      <c r="G87" s="23">
        <v>828</v>
      </c>
      <c r="H87" s="23">
        <v>91</v>
      </c>
      <c r="I87" s="37">
        <f t="shared" ref="I87:I105" si="19">F87/(C87-D87)</f>
        <v>35.565217391304351</v>
      </c>
      <c r="J87" s="37">
        <f t="shared" ref="J87:J105" si="20">(F87/G87)*100</f>
        <v>98.792270531400959</v>
      </c>
      <c r="K87" s="37">
        <f t="shared" ref="K87:K105" si="21">G87/H87</f>
        <v>9.0989010989010985</v>
      </c>
      <c r="L87" s="27"/>
      <c r="M87" s="27">
        <v>7</v>
      </c>
      <c r="N87" s="27">
        <v>13</v>
      </c>
      <c r="O87" s="27"/>
      <c r="P87" s="27">
        <v>250.5</v>
      </c>
      <c r="Q87" s="27">
        <v>1505</v>
      </c>
      <c r="R87" s="27">
        <v>7</v>
      </c>
      <c r="S87" s="38">
        <v>1353</v>
      </c>
      <c r="T87" s="38">
        <v>33</v>
      </c>
      <c r="U87" s="30">
        <f t="shared" ref="U87:U105" si="22">S87/T87</f>
        <v>41</v>
      </c>
      <c r="V87" s="31" t="s">
        <v>102</v>
      </c>
      <c r="W87" s="30">
        <f t="shared" ref="W87:W88" si="23">S87/P87</f>
        <v>5.4011976047904193</v>
      </c>
      <c r="X87" s="37">
        <f t="shared" ref="X87:X88" si="24">S87/(Q87/100)</f>
        <v>89.900332225913616</v>
      </c>
      <c r="Y87" s="30">
        <f t="shared" ref="Y87:Y88" si="25">Q87/T87</f>
        <v>45.606060606060609</v>
      </c>
    </row>
    <row r="88" spans="1:25">
      <c r="A88" s="25" t="s">
        <v>37</v>
      </c>
      <c r="B88" s="27">
        <v>51</v>
      </c>
      <c r="C88" s="27">
        <v>17</v>
      </c>
      <c r="D88" s="27">
        <v>9</v>
      </c>
      <c r="E88" s="27" t="s">
        <v>79</v>
      </c>
      <c r="F88" s="27">
        <v>45</v>
      </c>
      <c r="G88" s="27">
        <v>81</v>
      </c>
      <c r="H88" s="27">
        <v>3</v>
      </c>
      <c r="I88" s="37">
        <f t="shared" si="19"/>
        <v>5.625</v>
      </c>
      <c r="J88" s="37">
        <f t="shared" si="20"/>
        <v>55.555555555555557</v>
      </c>
      <c r="K88" s="37">
        <f t="shared" si="21"/>
        <v>27</v>
      </c>
      <c r="L88" s="27"/>
      <c r="M88" s="27"/>
      <c r="N88" s="27">
        <v>4</v>
      </c>
      <c r="O88" s="27"/>
      <c r="P88" s="27">
        <v>356.5</v>
      </c>
      <c r="Q88" s="27">
        <v>2141</v>
      </c>
      <c r="R88" s="27">
        <v>20</v>
      </c>
      <c r="S88" s="38">
        <v>1922</v>
      </c>
      <c r="T88" s="38">
        <v>59</v>
      </c>
      <c r="U88" s="30">
        <f t="shared" si="22"/>
        <v>32.576271186440678</v>
      </c>
      <c r="V88" s="31" t="s">
        <v>30</v>
      </c>
      <c r="W88" s="30">
        <f t="shared" si="23"/>
        <v>5.3913043478260869</v>
      </c>
      <c r="X88" s="37">
        <f t="shared" si="24"/>
        <v>89.771134983652502</v>
      </c>
      <c r="Y88" s="30">
        <f t="shared" si="25"/>
        <v>36.288135593220339</v>
      </c>
    </row>
    <row r="89" spans="1:25">
      <c r="A89" s="25" t="s">
        <v>65</v>
      </c>
      <c r="B89" s="49">
        <v>13</v>
      </c>
      <c r="C89" s="49">
        <v>8</v>
      </c>
      <c r="D89" s="49">
        <v>0</v>
      </c>
      <c r="E89" s="49">
        <v>27</v>
      </c>
      <c r="F89" s="49">
        <v>65</v>
      </c>
      <c r="G89" s="49">
        <v>138</v>
      </c>
      <c r="H89" s="49">
        <v>7</v>
      </c>
      <c r="I89" s="37">
        <f t="shared" ref="I89" si="26">F89/(C89-D89)</f>
        <v>8.125</v>
      </c>
      <c r="J89" s="37">
        <f t="shared" ref="J89" si="27">(F89/G89)*100</f>
        <v>47.10144927536232</v>
      </c>
      <c r="K89" s="37">
        <f t="shared" ref="K89" si="28">G89/H89</f>
        <v>19.714285714285715</v>
      </c>
      <c r="L89" s="27"/>
      <c r="M89" s="27"/>
      <c r="N89" s="49">
        <v>4</v>
      </c>
      <c r="O89" s="49"/>
      <c r="P89" s="27"/>
      <c r="Q89" s="27"/>
      <c r="R89" s="27"/>
      <c r="S89" s="38"/>
      <c r="T89" s="38"/>
      <c r="U89" s="30"/>
      <c r="V89" s="31"/>
      <c r="W89" s="30"/>
      <c r="X89" s="37"/>
      <c r="Y89" s="30"/>
    </row>
    <row r="90" spans="1:25">
      <c r="A90" s="25" t="s">
        <v>96</v>
      </c>
      <c r="B90" s="27">
        <v>4</v>
      </c>
      <c r="C90" s="27">
        <v>3</v>
      </c>
      <c r="D90" s="27">
        <v>0</v>
      </c>
      <c r="E90" s="27">
        <v>30</v>
      </c>
      <c r="F90" s="27">
        <v>36</v>
      </c>
      <c r="G90" s="27">
        <v>68</v>
      </c>
      <c r="H90" s="27">
        <v>2</v>
      </c>
      <c r="I90" s="37">
        <f t="shared" si="19"/>
        <v>12</v>
      </c>
      <c r="J90" s="37">
        <f t="shared" si="20"/>
        <v>52.941176470588239</v>
      </c>
      <c r="K90" s="37">
        <f t="shared" si="21"/>
        <v>34</v>
      </c>
      <c r="L90" s="27"/>
      <c r="M90" s="27"/>
      <c r="N90" s="27">
        <v>5</v>
      </c>
      <c r="O90" s="27"/>
      <c r="P90" s="27"/>
      <c r="Q90" s="27"/>
      <c r="R90" s="27"/>
      <c r="S90" s="38"/>
      <c r="T90" s="38"/>
      <c r="U90" s="30"/>
      <c r="V90" s="31"/>
      <c r="W90" s="30"/>
      <c r="X90" s="37"/>
      <c r="Y90" s="30"/>
    </row>
    <row r="91" spans="1:25">
      <c r="A91" s="25" t="s">
        <v>18</v>
      </c>
      <c r="B91" s="27">
        <v>80</v>
      </c>
      <c r="C91" s="27">
        <v>65</v>
      </c>
      <c r="D91" s="27">
        <v>15</v>
      </c>
      <c r="E91" s="27">
        <v>101</v>
      </c>
      <c r="F91" s="27">
        <v>1807</v>
      </c>
      <c r="G91" s="27">
        <v>1840</v>
      </c>
      <c r="H91" s="27">
        <v>210</v>
      </c>
      <c r="I91" s="37">
        <f t="shared" si="19"/>
        <v>36.14</v>
      </c>
      <c r="J91" s="37">
        <f t="shared" si="20"/>
        <v>98.206521739130437</v>
      </c>
      <c r="K91" s="37">
        <f t="shared" si="21"/>
        <v>8.7619047619047628</v>
      </c>
      <c r="L91" s="27">
        <v>1</v>
      </c>
      <c r="M91" s="27">
        <v>9</v>
      </c>
      <c r="N91" s="27">
        <v>25</v>
      </c>
      <c r="O91" s="27"/>
      <c r="P91" s="27">
        <v>526.4</v>
      </c>
      <c r="Q91" s="27">
        <v>3160</v>
      </c>
      <c r="R91" s="27">
        <v>34</v>
      </c>
      <c r="S91" s="38">
        <v>2751</v>
      </c>
      <c r="T91" s="38">
        <v>90</v>
      </c>
      <c r="U91" s="30">
        <f t="shared" si="22"/>
        <v>30.566666666666666</v>
      </c>
      <c r="V91" s="37" t="s">
        <v>89</v>
      </c>
      <c r="W91" s="30">
        <f t="shared" ref="W91:W105" si="29">S91/P91</f>
        <v>5.2260638297872344</v>
      </c>
      <c r="X91" s="37">
        <f t="shared" ref="X91:X105" si="30">S91/(Q91/100)</f>
        <v>87.056962025316452</v>
      </c>
      <c r="Y91" s="30">
        <f t="shared" ref="Y91:Y105" si="31">Q91/T91</f>
        <v>35.111111111111114</v>
      </c>
    </row>
    <row r="92" spans="1:25">
      <c r="A92" s="25" t="s">
        <v>95</v>
      </c>
      <c r="B92" s="27">
        <v>11</v>
      </c>
      <c r="C92" s="27">
        <v>6</v>
      </c>
      <c r="D92" s="27">
        <v>2</v>
      </c>
      <c r="E92" s="27" t="s">
        <v>114</v>
      </c>
      <c r="F92" s="27">
        <v>123</v>
      </c>
      <c r="G92" s="27">
        <v>172</v>
      </c>
      <c r="H92" s="27">
        <v>11</v>
      </c>
      <c r="I92" s="37">
        <f t="shared" si="19"/>
        <v>30.75</v>
      </c>
      <c r="J92" s="37">
        <f t="shared" si="20"/>
        <v>71.511627906976756</v>
      </c>
      <c r="K92" s="37">
        <f t="shared" si="21"/>
        <v>15.636363636363637</v>
      </c>
      <c r="L92" s="27"/>
      <c r="M92" s="27"/>
      <c r="N92" s="31" t="s">
        <v>105</v>
      </c>
      <c r="O92" s="31"/>
      <c r="P92" s="27"/>
      <c r="Q92" s="27"/>
      <c r="R92" s="27"/>
      <c r="S92" s="38"/>
      <c r="T92" s="38"/>
      <c r="U92" s="30"/>
      <c r="V92" s="31"/>
      <c r="W92" s="30"/>
      <c r="X92" s="37"/>
      <c r="Y92" s="30"/>
    </row>
    <row r="93" spans="1:25">
      <c r="A93" s="25" t="s">
        <v>19</v>
      </c>
      <c r="B93" s="27">
        <v>104</v>
      </c>
      <c r="C93" s="27">
        <v>95</v>
      </c>
      <c r="D93" s="27">
        <v>8</v>
      </c>
      <c r="E93" s="27" t="s">
        <v>88</v>
      </c>
      <c r="F93" s="27">
        <v>2983</v>
      </c>
      <c r="G93" s="27">
        <v>3913</v>
      </c>
      <c r="H93" s="27">
        <v>343</v>
      </c>
      <c r="I93" s="37">
        <f t="shared" si="19"/>
        <v>34.287356321839077</v>
      </c>
      <c r="J93" s="37">
        <f t="shared" si="20"/>
        <v>76.233069256325066</v>
      </c>
      <c r="K93" s="37">
        <f t="shared" si="21"/>
        <v>11.408163265306122</v>
      </c>
      <c r="L93" s="27">
        <v>2</v>
      </c>
      <c r="M93" s="27">
        <v>24</v>
      </c>
      <c r="N93" s="27">
        <v>50</v>
      </c>
      <c r="O93" s="27"/>
      <c r="P93" s="27">
        <v>3</v>
      </c>
      <c r="Q93" s="27">
        <v>18</v>
      </c>
      <c r="R93" s="38">
        <v>0</v>
      </c>
      <c r="S93" s="32">
        <v>25</v>
      </c>
      <c r="T93" s="38">
        <v>0</v>
      </c>
      <c r="U93" s="30"/>
      <c r="V93" s="31"/>
      <c r="W93" s="30">
        <f t="shared" ref="W93" si="32">S93/P93</f>
        <v>8.3333333333333339</v>
      </c>
      <c r="X93" s="37">
        <f t="shared" ref="X93" si="33">S93/(Q93/100)</f>
        <v>138.88888888888889</v>
      </c>
      <c r="Y93" s="30"/>
    </row>
    <row r="94" spans="1:25">
      <c r="A94" s="25" t="s">
        <v>20</v>
      </c>
      <c r="B94" s="27">
        <v>22</v>
      </c>
      <c r="C94" s="27">
        <v>17</v>
      </c>
      <c r="D94" s="27">
        <v>6</v>
      </c>
      <c r="E94" s="27" t="s">
        <v>87</v>
      </c>
      <c r="F94" s="27">
        <v>193</v>
      </c>
      <c r="G94" s="27">
        <v>182</v>
      </c>
      <c r="H94" s="27">
        <v>23</v>
      </c>
      <c r="I94" s="37">
        <f t="shared" si="19"/>
        <v>17.545454545454547</v>
      </c>
      <c r="J94" s="37">
        <f t="shared" si="20"/>
        <v>106.04395604395604</v>
      </c>
      <c r="K94" s="37">
        <f t="shared" si="21"/>
        <v>7.9130434782608692</v>
      </c>
      <c r="L94" s="27"/>
      <c r="M94" s="27"/>
      <c r="N94" s="27">
        <v>7</v>
      </c>
      <c r="O94" s="27"/>
      <c r="P94" s="27">
        <v>162.19999999999999</v>
      </c>
      <c r="Q94" s="27">
        <v>974</v>
      </c>
      <c r="R94" s="27">
        <v>17</v>
      </c>
      <c r="S94" s="38">
        <v>851</v>
      </c>
      <c r="T94" s="38">
        <v>40</v>
      </c>
      <c r="U94" s="30">
        <f t="shared" si="22"/>
        <v>21.274999999999999</v>
      </c>
      <c r="V94" s="31" t="s">
        <v>30</v>
      </c>
      <c r="W94" s="30">
        <f t="shared" si="29"/>
        <v>5.2466091245376081</v>
      </c>
      <c r="X94" s="37">
        <f t="shared" si="30"/>
        <v>87.371663244353186</v>
      </c>
      <c r="Y94" s="30">
        <f t="shared" si="31"/>
        <v>24.35</v>
      </c>
    </row>
    <row r="95" spans="1:25">
      <c r="A95" s="25" t="s">
        <v>42</v>
      </c>
      <c r="B95" s="32">
        <v>27</v>
      </c>
      <c r="C95" s="27">
        <v>20</v>
      </c>
      <c r="D95" s="27">
        <v>2</v>
      </c>
      <c r="E95" s="27" t="s">
        <v>115</v>
      </c>
      <c r="F95" s="27">
        <v>318</v>
      </c>
      <c r="G95" s="27">
        <v>380</v>
      </c>
      <c r="H95" s="27">
        <v>43</v>
      </c>
      <c r="I95" s="37">
        <f t="shared" si="19"/>
        <v>17.666666666666668</v>
      </c>
      <c r="J95" s="37">
        <f t="shared" si="20"/>
        <v>83.684210526315795</v>
      </c>
      <c r="K95" s="37">
        <f t="shared" si="21"/>
        <v>8.8372093023255811</v>
      </c>
      <c r="L95" s="27"/>
      <c r="M95" s="27">
        <v>1</v>
      </c>
      <c r="N95" s="32">
        <v>10</v>
      </c>
      <c r="O95" s="32"/>
      <c r="P95" s="27">
        <v>117.3</v>
      </c>
      <c r="Q95" s="27">
        <v>705</v>
      </c>
      <c r="R95" s="27">
        <v>1</v>
      </c>
      <c r="S95" s="38">
        <v>672</v>
      </c>
      <c r="T95" s="38">
        <v>8</v>
      </c>
      <c r="U95" s="30">
        <f t="shared" si="22"/>
        <v>84</v>
      </c>
      <c r="V95" s="31" t="s">
        <v>118</v>
      </c>
      <c r="W95" s="30">
        <f t="shared" si="29"/>
        <v>5.7289002557544757</v>
      </c>
      <c r="X95" s="37">
        <f t="shared" si="30"/>
        <v>95.319148936170208</v>
      </c>
      <c r="Y95" s="30">
        <f t="shared" si="31"/>
        <v>88.125</v>
      </c>
    </row>
    <row r="96" spans="1:25">
      <c r="A96" s="25" t="s">
        <v>97</v>
      </c>
      <c r="B96" s="27">
        <v>8</v>
      </c>
      <c r="C96" s="27">
        <v>4</v>
      </c>
      <c r="D96" s="27">
        <v>3</v>
      </c>
      <c r="E96" s="27" t="s">
        <v>107</v>
      </c>
      <c r="F96" s="27">
        <v>28</v>
      </c>
      <c r="G96" s="27">
        <v>29</v>
      </c>
      <c r="H96" s="27">
        <v>2</v>
      </c>
      <c r="I96" s="37">
        <f t="shared" si="19"/>
        <v>28</v>
      </c>
      <c r="J96" s="37">
        <f t="shared" si="20"/>
        <v>96.551724137931032</v>
      </c>
      <c r="K96" s="37">
        <f t="shared" si="21"/>
        <v>14.5</v>
      </c>
      <c r="L96" s="27"/>
      <c r="M96" s="27"/>
      <c r="N96" s="27">
        <v>1</v>
      </c>
      <c r="O96" s="27"/>
      <c r="P96" s="27">
        <v>47.4</v>
      </c>
      <c r="Q96" s="27">
        <v>286</v>
      </c>
      <c r="R96" s="27">
        <v>4</v>
      </c>
      <c r="S96" s="38">
        <v>271</v>
      </c>
      <c r="T96" s="38">
        <v>10</v>
      </c>
      <c r="U96" s="30">
        <f t="shared" si="22"/>
        <v>27.1</v>
      </c>
      <c r="V96" s="31" t="s">
        <v>108</v>
      </c>
      <c r="W96" s="30">
        <f t="shared" si="29"/>
        <v>5.7172995780590723</v>
      </c>
      <c r="X96" s="37">
        <f t="shared" si="30"/>
        <v>94.75524475524476</v>
      </c>
      <c r="Y96" s="30">
        <f t="shared" si="31"/>
        <v>28.6</v>
      </c>
    </row>
    <row r="97" spans="1:28">
      <c r="A97" s="25" t="s">
        <v>98</v>
      </c>
      <c r="B97" s="27">
        <v>2</v>
      </c>
      <c r="C97" s="27">
        <v>2</v>
      </c>
      <c r="D97" s="27">
        <v>0</v>
      </c>
      <c r="E97" s="32">
        <v>9</v>
      </c>
      <c r="F97" s="32">
        <v>11</v>
      </c>
      <c r="G97" s="27">
        <v>14</v>
      </c>
      <c r="H97" s="27">
        <v>2</v>
      </c>
      <c r="I97" s="37">
        <f t="shared" si="19"/>
        <v>5.5</v>
      </c>
      <c r="J97" s="37">
        <f t="shared" si="20"/>
        <v>78.571428571428569</v>
      </c>
      <c r="K97" s="37">
        <f t="shared" si="21"/>
        <v>7</v>
      </c>
      <c r="L97" s="27"/>
      <c r="M97" s="27"/>
      <c r="N97" s="27">
        <v>1</v>
      </c>
      <c r="O97" s="27"/>
      <c r="P97" s="27">
        <v>16</v>
      </c>
      <c r="Q97" s="27">
        <v>96</v>
      </c>
      <c r="R97" s="32">
        <v>1</v>
      </c>
      <c r="S97" s="38">
        <v>66</v>
      </c>
      <c r="T97" s="38">
        <v>4</v>
      </c>
      <c r="U97" s="30">
        <f t="shared" si="22"/>
        <v>16.5</v>
      </c>
      <c r="V97" s="31"/>
      <c r="W97" s="30">
        <f t="shared" si="29"/>
        <v>4.125</v>
      </c>
      <c r="X97" s="37">
        <f t="shared" si="30"/>
        <v>68.75</v>
      </c>
      <c r="Y97" s="30">
        <f t="shared" si="31"/>
        <v>24</v>
      </c>
    </row>
    <row r="98" spans="1:28">
      <c r="A98" s="25" t="s">
        <v>21</v>
      </c>
      <c r="B98" s="27">
        <v>29</v>
      </c>
      <c r="C98" s="27">
        <v>27</v>
      </c>
      <c r="D98" s="27">
        <v>2</v>
      </c>
      <c r="E98" s="27">
        <v>130</v>
      </c>
      <c r="F98" s="27">
        <v>1138</v>
      </c>
      <c r="G98" s="27">
        <v>1289</v>
      </c>
      <c r="H98" s="27">
        <v>135</v>
      </c>
      <c r="I98" s="37">
        <f t="shared" si="19"/>
        <v>45.52</v>
      </c>
      <c r="J98" s="37">
        <f t="shared" si="20"/>
        <v>88.285492629945693</v>
      </c>
      <c r="K98" s="37">
        <f t="shared" si="21"/>
        <v>9.5481481481481474</v>
      </c>
      <c r="L98" s="27">
        <v>2</v>
      </c>
      <c r="M98" s="27">
        <v>6</v>
      </c>
      <c r="N98" s="31" t="s">
        <v>120</v>
      </c>
      <c r="O98" s="31"/>
      <c r="P98" s="27"/>
      <c r="Q98" s="27"/>
      <c r="R98" s="27"/>
      <c r="S98" s="38"/>
      <c r="T98" s="38"/>
      <c r="U98" s="30"/>
      <c r="V98" s="31"/>
      <c r="W98" s="30"/>
      <c r="X98" s="37"/>
      <c r="Y98" s="30"/>
    </row>
    <row r="99" spans="1:28">
      <c r="A99" s="28" t="s">
        <v>99</v>
      </c>
      <c r="B99" s="27">
        <v>4</v>
      </c>
      <c r="C99" s="27">
        <v>2</v>
      </c>
      <c r="D99" s="27">
        <v>1</v>
      </c>
      <c r="E99" s="27" t="s">
        <v>110</v>
      </c>
      <c r="F99" s="27">
        <v>35</v>
      </c>
      <c r="G99" s="27">
        <v>54</v>
      </c>
      <c r="H99" s="27">
        <v>3</v>
      </c>
      <c r="I99" s="37">
        <f t="shared" si="19"/>
        <v>35</v>
      </c>
      <c r="J99" s="37">
        <f t="shared" si="20"/>
        <v>64.81481481481481</v>
      </c>
      <c r="K99" s="37">
        <f t="shared" si="21"/>
        <v>18</v>
      </c>
      <c r="L99" s="27"/>
      <c r="M99" s="27"/>
      <c r="N99" s="27"/>
      <c r="O99" s="27"/>
      <c r="P99" s="27"/>
      <c r="Q99" s="27"/>
      <c r="R99" s="27"/>
      <c r="S99" s="38"/>
      <c r="T99" s="38"/>
      <c r="U99" s="30"/>
      <c r="V99" s="31"/>
      <c r="W99" s="30"/>
      <c r="X99" s="37"/>
      <c r="Y99" s="30"/>
    </row>
    <row r="100" spans="1:28">
      <c r="A100" s="25" t="s">
        <v>22</v>
      </c>
      <c r="B100" s="27">
        <v>16</v>
      </c>
      <c r="C100" s="27">
        <v>10</v>
      </c>
      <c r="D100" s="27">
        <v>1</v>
      </c>
      <c r="E100" s="27">
        <v>45</v>
      </c>
      <c r="F100" s="27">
        <v>136</v>
      </c>
      <c r="G100" s="27">
        <v>150</v>
      </c>
      <c r="H100" s="27">
        <v>6</v>
      </c>
      <c r="I100" s="37">
        <f t="shared" si="19"/>
        <v>15.111111111111111</v>
      </c>
      <c r="J100" s="37">
        <f t="shared" si="20"/>
        <v>90.666666666666657</v>
      </c>
      <c r="K100" s="37">
        <f t="shared" si="21"/>
        <v>25</v>
      </c>
      <c r="L100" s="27"/>
      <c r="M100" s="27"/>
      <c r="N100" s="27">
        <v>3</v>
      </c>
      <c r="O100" s="27"/>
      <c r="P100" s="27">
        <v>56.1</v>
      </c>
      <c r="Q100" s="27">
        <v>337</v>
      </c>
      <c r="R100" s="27">
        <v>0</v>
      </c>
      <c r="S100" s="38">
        <v>333</v>
      </c>
      <c r="T100" s="38">
        <v>8</v>
      </c>
      <c r="U100" s="30">
        <f t="shared" si="22"/>
        <v>41.625</v>
      </c>
      <c r="V100" s="31" t="s">
        <v>86</v>
      </c>
      <c r="W100" s="30">
        <f t="shared" si="29"/>
        <v>5.9358288770053473</v>
      </c>
      <c r="X100" s="37">
        <f t="shared" si="30"/>
        <v>98.813056379821958</v>
      </c>
      <c r="Y100" s="30">
        <f t="shared" si="31"/>
        <v>42.125</v>
      </c>
    </row>
    <row r="101" spans="1:28">
      <c r="A101" s="25" t="s">
        <v>26</v>
      </c>
      <c r="B101" s="27">
        <v>33</v>
      </c>
      <c r="C101" s="27">
        <v>29</v>
      </c>
      <c r="D101" s="27">
        <v>2</v>
      </c>
      <c r="E101" s="27">
        <v>178</v>
      </c>
      <c r="F101" s="27">
        <v>1091</v>
      </c>
      <c r="G101" s="27">
        <v>1239</v>
      </c>
      <c r="H101" s="27">
        <v>133</v>
      </c>
      <c r="I101" s="37">
        <f t="shared" si="19"/>
        <v>40.407407407407405</v>
      </c>
      <c r="J101" s="37">
        <f t="shared" si="20"/>
        <v>88.0548829701372</v>
      </c>
      <c r="K101" s="37">
        <f t="shared" si="21"/>
        <v>9.3157894736842106</v>
      </c>
      <c r="L101" s="27">
        <v>1</v>
      </c>
      <c r="M101" s="27">
        <v>8</v>
      </c>
      <c r="N101" s="27">
        <v>15</v>
      </c>
      <c r="O101" s="27"/>
      <c r="P101" s="27"/>
      <c r="Q101" s="41"/>
      <c r="R101" s="27"/>
      <c r="S101" s="38"/>
      <c r="T101" s="38"/>
      <c r="U101" s="30"/>
      <c r="V101" s="31"/>
      <c r="W101" s="30"/>
      <c r="X101" s="37"/>
      <c r="Y101" s="30"/>
    </row>
    <row r="102" spans="1:28">
      <c r="A102" s="25" t="s">
        <v>100</v>
      </c>
      <c r="B102" s="27">
        <v>11</v>
      </c>
      <c r="C102" s="27">
        <v>4</v>
      </c>
      <c r="D102" s="27">
        <v>2</v>
      </c>
      <c r="E102" s="27" t="s">
        <v>112</v>
      </c>
      <c r="F102" s="27">
        <v>4</v>
      </c>
      <c r="G102" s="27">
        <v>9</v>
      </c>
      <c r="H102" s="27"/>
      <c r="I102" s="37">
        <f t="shared" si="19"/>
        <v>2</v>
      </c>
      <c r="J102" s="37">
        <f t="shared" si="20"/>
        <v>44.444444444444443</v>
      </c>
      <c r="K102" s="37"/>
      <c r="L102" s="27"/>
      <c r="M102" s="27"/>
      <c r="N102" s="27">
        <v>4</v>
      </c>
      <c r="O102" s="27"/>
      <c r="P102" s="27">
        <v>75.3</v>
      </c>
      <c r="Q102" s="27">
        <v>453</v>
      </c>
      <c r="R102" s="27">
        <v>6</v>
      </c>
      <c r="S102" s="38">
        <v>361</v>
      </c>
      <c r="T102" s="38">
        <v>20</v>
      </c>
      <c r="U102" s="30">
        <f t="shared" si="22"/>
        <v>18.05</v>
      </c>
      <c r="V102" s="31" t="s">
        <v>113</v>
      </c>
      <c r="W102" s="30">
        <f t="shared" si="29"/>
        <v>4.7941567065073043</v>
      </c>
      <c r="X102" s="37">
        <f t="shared" si="30"/>
        <v>79.690949227373068</v>
      </c>
      <c r="Y102" s="30">
        <f t="shared" si="31"/>
        <v>22.65</v>
      </c>
    </row>
    <row r="103" spans="1:28">
      <c r="A103" s="25" t="s">
        <v>101</v>
      </c>
      <c r="B103" s="32">
        <v>1</v>
      </c>
      <c r="C103" s="27"/>
      <c r="D103" s="27"/>
      <c r="E103" s="27"/>
      <c r="F103" s="27"/>
      <c r="G103" s="27"/>
      <c r="H103" s="27"/>
      <c r="I103" s="37"/>
      <c r="J103" s="37"/>
      <c r="K103" s="37"/>
      <c r="L103" s="27"/>
      <c r="M103" s="27"/>
      <c r="N103" s="27"/>
      <c r="O103" s="27"/>
      <c r="P103" s="27">
        <v>3</v>
      </c>
      <c r="Q103" s="27">
        <v>18</v>
      </c>
      <c r="R103" s="27">
        <v>0</v>
      </c>
      <c r="S103" s="38">
        <v>33</v>
      </c>
      <c r="T103" s="38">
        <f t="shared" ref="T103" si="34">R103/S103</f>
        <v>0</v>
      </c>
      <c r="U103" s="30"/>
      <c r="V103" s="30"/>
      <c r="W103" s="30">
        <f t="shared" si="29"/>
        <v>11</v>
      </c>
      <c r="X103" s="37">
        <f t="shared" si="30"/>
        <v>183.33333333333334</v>
      </c>
      <c r="Y103" s="30"/>
    </row>
    <row r="104" spans="1:28">
      <c r="A104" s="25" t="s">
        <v>28</v>
      </c>
      <c r="B104" s="27">
        <v>30</v>
      </c>
      <c r="C104" s="27">
        <v>16</v>
      </c>
      <c r="D104" s="27">
        <v>2</v>
      </c>
      <c r="E104" s="27">
        <v>33</v>
      </c>
      <c r="F104" s="27">
        <v>145</v>
      </c>
      <c r="G104" s="27">
        <v>186</v>
      </c>
      <c r="H104" s="27">
        <v>10</v>
      </c>
      <c r="I104" s="37">
        <f t="shared" si="19"/>
        <v>10.357142857142858</v>
      </c>
      <c r="J104" s="37">
        <f t="shared" si="20"/>
        <v>77.956989247311824</v>
      </c>
      <c r="K104" s="37">
        <f t="shared" si="21"/>
        <v>18.600000000000001</v>
      </c>
      <c r="L104" s="27"/>
      <c r="M104" s="27"/>
      <c r="N104" s="27">
        <v>18</v>
      </c>
      <c r="O104" s="27"/>
      <c r="P104" s="27">
        <v>152.4</v>
      </c>
      <c r="Q104" s="27">
        <v>916</v>
      </c>
      <c r="R104" s="27">
        <v>2</v>
      </c>
      <c r="S104" s="38">
        <v>879</v>
      </c>
      <c r="T104" s="38">
        <v>23</v>
      </c>
      <c r="U104" s="30">
        <f t="shared" si="22"/>
        <v>38.217391304347828</v>
      </c>
      <c r="V104" s="31" t="s">
        <v>48</v>
      </c>
      <c r="W104" s="30">
        <f t="shared" si="29"/>
        <v>5.7677165354330704</v>
      </c>
      <c r="X104" s="37">
        <f t="shared" si="30"/>
        <v>95.960698689956331</v>
      </c>
      <c r="Y104" s="30">
        <f t="shared" si="31"/>
        <v>39.826086956521742</v>
      </c>
    </row>
    <row r="105" spans="1:28">
      <c r="A105" s="29" t="s">
        <v>43</v>
      </c>
      <c r="B105" s="33">
        <f>SUM(B87:B104)</f>
        <v>487</v>
      </c>
      <c r="C105" s="33">
        <f>SUM(C87:C104)</f>
        <v>357</v>
      </c>
      <c r="D105" s="33">
        <f>SUM(D87:D104)</f>
        <v>64</v>
      </c>
      <c r="E105" s="33">
        <v>178</v>
      </c>
      <c r="F105" s="33">
        <f>SUM(F87:F104)</f>
        <v>8976</v>
      </c>
      <c r="G105" s="33">
        <f>SUM(G87:G104)</f>
        <v>10572</v>
      </c>
      <c r="H105" s="33">
        <f>SUM(H87:H104)</f>
        <v>1024</v>
      </c>
      <c r="I105" s="15">
        <f t="shared" si="19"/>
        <v>30.634812286689421</v>
      </c>
      <c r="J105" s="15">
        <f t="shared" si="20"/>
        <v>84.903518728717358</v>
      </c>
      <c r="K105" s="15">
        <f t="shared" si="21"/>
        <v>10.32421875</v>
      </c>
      <c r="L105" s="33">
        <f>SUM(L87:L104)</f>
        <v>6</v>
      </c>
      <c r="M105" s="33">
        <f>SUM(M87:M104)</f>
        <v>55</v>
      </c>
      <c r="N105" s="33" t="s">
        <v>119</v>
      </c>
      <c r="O105" s="33"/>
      <c r="P105" s="33">
        <v>1768.1</v>
      </c>
      <c r="Q105" s="33">
        <f>SUM(Q87:Q104)</f>
        <v>10609</v>
      </c>
      <c r="R105" s="33">
        <f>SUM(R87:R104)</f>
        <v>92</v>
      </c>
      <c r="S105" s="53">
        <f>SUM(S87:S104)</f>
        <v>9517</v>
      </c>
      <c r="T105" s="53">
        <f>SUM(T87:T104)</f>
        <v>295</v>
      </c>
      <c r="U105" s="34">
        <f t="shared" si="22"/>
        <v>32.261016949152541</v>
      </c>
      <c r="V105" s="35" t="s">
        <v>30</v>
      </c>
      <c r="W105" s="34">
        <f t="shared" si="29"/>
        <v>5.3826141055370176</v>
      </c>
      <c r="X105" s="15">
        <f t="shared" si="30"/>
        <v>89.706852672259402</v>
      </c>
      <c r="Y105" s="34">
        <f t="shared" si="31"/>
        <v>35.962711864406778</v>
      </c>
    </row>
    <row r="106" spans="1:28">
      <c r="N106" s="9"/>
      <c r="O106" s="9"/>
      <c r="P106" s="54"/>
      <c r="Q106" s="54"/>
      <c r="R106" s="55"/>
      <c r="S106" s="9"/>
    </row>
    <row r="107" spans="1:28">
      <c r="A107" s="62" t="s">
        <v>144</v>
      </c>
      <c r="N107" s="9"/>
      <c r="O107" s="9"/>
      <c r="P107" s="54"/>
      <c r="Q107" s="54"/>
      <c r="R107" s="54"/>
      <c r="S107" s="9"/>
    </row>
    <row r="108" spans="1:28">
      <c r="A108" s="63" t="s">
        <v>0</v>
      </c>
      <c r="B108" s="21" t="s">
        <v>1</v>
      </c>
      <c r="C108" s="21" t="s">
        <v>2</v>
      </c>
      <c r="D108" s="21" t="s">
        <v>3</v>
      </c>
      <c r="E108" s="21" t="s">
        <v>4</v>
      </c>
      <c r="F108" s="21" t="s">
        <v>5</v>
      </c>
      <c r="G108" s="21" t="s">
        <v>6</v>
      </c>
      <c r="H108" s="21" t="s">
        <v>12</v>
      </c>
      <c r="I108" s="21" t="s">
        <v>7</v>
      </c>
      <c r="J108" s="21" t="s">
        <v>8</v>
      </c>
      <c r="K108" s="21" t="s">
        <v>13</v>
      </c>
      <c r="L108" s="21">
        <v>100</v>
      </c>
      <c r="M108" s="21">
        <v>50</v>
      </c>
      <c r="N108" s="21" t="s">
        <v>14</v>
      </c>
      <c r="O108" s="21"/>
      <c r="P108" s="21" t="s">
        <v>15</v>
      </c>
      <c r="Q108" s="21" t="s">
        <v>6</v>
      </c>
      <c r="R108" s="21" t="s">
        <v>16</v>
      </c>
      <c r="S108" s="21" t="s">
        <v>5</v>
      </c>
      <c r="T108" s="21" t="s">
        <v>9</v>
      </c>
      <c r="U108" s="21" t="s">
        <v>7</v>
      </c>
      <c r="V108" s="21" t="s">
        <v>10</v>
      </c>
      <c r="W108" s="21" t="s">
        <v>11</v>
      </c>
      <c r="X108" s="21" t="s">
        <v>68</v>
      </c>
      <c r="Y108" s="21" t="s">
        <v>8</v>
      </c>
    </row>
    <row r="109" spans="1:28">
      <c r="A109" s="71" t="s">
        <v>17</v>
      </c>
      <c r="B109" s="49">
        <v>9</v>
      </c>
      <c r="C109" s="49">
        <v>8</v>
      </c>
      <c r="D109" s="49">
        <v>1</v>
      </c>
      <c r="E109" s="49">
        <v>61</v>
      </c>
      <c r="F109" s="49">
        <v>241</v>
      </c>
      <c r="G109" s="49">
        <v>275</v>
      </c>
      <c r="H109" s="49">
        <v>21</v>
      </c>
      <c r="I109" s="37">
        <f t="shared" ref="I109" si="35">F109/(C109-D109)</f>
        <v>34.428571428571431</v>
      </c>
      <c r="J109" s="37">
        <f t="shared" ref="J109" si="36">(F109/G109)*100</f>
        <v>87.63636363636364</v>
      </c>
      <c r="K109" s="24">
        <f t="shared" ref="K109" si="37">G109/H109</f>
        <v>13.095238095238095</v>
      </c>
      <c r="L109" s="23"/>
      <c r="M109" s="23">
        <v>2</v>
      </c>
      <c r="N109" s="23">
        <v>4</v>
      </c>
      <c r="O109" s="23"/>
      <c r="P109" s="23">
        <v>76</v>
      </c>
      <c r="Q109" s="23">
        <v>456</v>
      </c>
      <c r="R109" s="23">
        <v>0</v>
      </c>
      <c r="S109" s="23">
        <v>388</v>
      </c>
      <c r="T109" s="23">
        <v>12</v>
      </c>
      <c r="U109" s="24">
        <f t="shared" ref="U109" si="38">S109/T109</f>
        <v>32.333333333333336</v>
      </c>
      <c r="V109" s="65" t="s">
        <v>121</v>
      </c>
      <c r="W109" s="24">
        <f t="shared" ref="W109" si="39">S109/P109</f>
        <v>5.1052631578947372</v>
      </c>
      <c r="X109" s="24">
        <f>S109/(Q109/100)</f>
        <v>85.087719298245617</v>
      </c>
      <c r="Y109" s="24">
        <f>Q109/T109</f>
        <v>38</v>
      </c>
      <c r="Z109" s="70"/>
      <c r="AA109" s="70"/>
      <c r="AB109" s="9"/>
    </row>
    <row r="110" spans="1:28">
      <c r="A110" s="71" t="s">
        <v>122</v>
      </c>
      <c r="B110" s="49">
        <v>9</v>
      </c>
      <c r="C110" s="49">
        <v>9</v>
      </c>
      <c r="D110" s="49">
        <v>0</v>
      </c>
      <c r="E110" s="49">
        <v>84</v>
      </c>
      <c r="F110" s="49">
        <v>207</v>
      </c>
      <c r="G110" s="51">
        <v>251</v>
      </c>
      <c r="H110" s="49">
        <v>28</v>
      </c>
      <c r="I110" s="37">
        <f>F110/(C110-D110)</f>
        <v>23</v>
      </c>
      <c r="J110" s="37">
        <f>(F110/G110)*100</f>
        <v>82.470119521912352</v>
      </c>
      <c r="K110" s="37">
        <f>G110/H110</f>
        <v>8.9642857142857135</v>
      </c>
      <c r="L110" s="49"/>
      <c r="M110" s="49">
        <v>2</v>
      </c>
      <c r="N110" s="49">
        <v>4</v>
      </c>
      <c r="O110" s="49"/>
      <c r="P110" s="27"/>
      <c r="Q110" s="27"/>
      <c r="R110" s="27"/>
      <c r="S110" s="38"/>
      <c r="T110" s="38"/>
      <c r="U110" s="30"/>
      <c r="V110" s="31"/>
      <c r="W110" s="30"/>
      <c r="X110" s="37"/>
      <c r="Y110" s="30"/>
      <c r="Z110" s="9"/>
      <c r="AA110" s="9"/>
      <c r="AB110" s="9"/>
    </row>
    <row r="111" spans="1:28">
      <c r="A111" s="71" t="s">
        <v>123</v>
      </c>
      <c r="B111" s="49">
        <v>6</v>
      </c>
      <c r="C111" s="49">
        <v>6</v>
      </c>
      <c r="D111" s="49">
        <v>0</v>
      </c>
      <c r="E111" s="49">
        <v>68</v>
      </c>
      <c r="F111" s="49">
        <v>200</v>
      </c>
      <c r="G111" s="51">
        <v>299</v>
      </c>
      <c r="H111" s="49">
        <v>20</v>
      </c>
      <c r="I111" s="37">
        <f>F111/(C111-D111)</f>
        <v>33.333333333333336</v>
      </c>
      <c r="J111" s="37">
        <f>(F111/G111)*100</f>
        <v>66.889632107023417</v>
      </c>
      <c r="K111" s="24">
        <f>G111/H111</f>
        <v>14.95</v>
      </c>
      <c r="L111" s="49"/>
      <c r="M111" s="49">
        <v>1</v>
      </c>
      <c r="N111" s="49">
        <v>2</v>
      </c>
      <c r="O111" s="49"/>
      <c r="P111" s="27"/>
      <c r="Q111" s="27"/>
      <c r="R111" s="27"/>
      <c r="S111" s="38"/>
      <c r="T111" s="38"/>
      <c r="U111" s="30"/>
      <c r="V111" s="31"/>
      <c r="W111" s="30"/>
      <c r="X111" s="37"/>
      <c r="Y111" s="30"/>
    </row>
    <row r="112" spans="1:28">
      <c r="A112" s="71" t="s">
        <v>125</v>
      </c>
      <c r="B112" s="49">
        <v>1</v>
      </c>
      <c r="C112" s="49">
        <v>1</v>
      </c>
      <c r="D112" s="49">
        <v>1</v>
      </c>
      <c r="E112" s="49" t="s">
        <v>124</v>
      </c>
      <c r="F112" s="49">
        <v>4</v>
      </c>
      <c r="G112" s="51">
        <v>7</v>
      </c>
      <c r="H112" s="49"/>
      <c r="I112" s="37"/>
      <c r="J112" s="37">
        <f>(F112/G112)*100</f>
        <v>57.142857142857139</v>
      </c>
      <c r="K112" s="37"/>
      <c r="L112" s="49"/>
      <c r="M112" s="27"/>
      <c r="N112" s="27"/>
      <c r="O112" s="27"/>
      <c r="P112" s="27"/>
      <c r="Q112" s="27"/>
      <c r="R112" s="27"/>
      <c r="S112" s="38"/>
      <c r="T112" s="38"/>
      <c r="U112" s="30"/>
      <c r="V112" s="31"/>
      <c r="W112" s="30"/>
      <c r="X112" s="37"/>
      <c r="Y112" s="30"/>
    </row>
    <row r="113" spans="1:29">
      <c r="A113" s="71" t="s">
        <v>18</v>
      </c>
      <c r="B113" s="49">
        <v>6</v>
      </c>
      <c r="C113" s="49">
        <v>4</v>
      </c>
      <c r="D113" s="49">
        <v>1</v>
      </c>
      <c r="E113" s="49" t="s">
        <v>126</v>
      </c>
      <c r="F113" s="49">
        <v>38</v>
      </c>
      <c r="G113" s="49">
        <v>25</v>
      </c>
      <c r="H113" s="49">
        <v>5</v>
      </c>
      <c r="I113" s="37">
        <f t="shared" ref="I113" si="40">F113/(C113-D113)</f>
        <v>12.666666666666666</v>
      </c>
      <c r="J113" s="37">
        <f t="shared" ref="J113" si="41">(F113/G113)*100</f>
        <v>152</v>
      </c>
      <c r="K113" s="24">
        <f t="shared" ref="K113" si="42">G113/H113</f>
        <v>5</v>
      </c>
      <c r="L113" s="23"/>
      <c r="M113" s="23"/>
      <c r="N113" s="23">
        <v>4</v>
      </c>
      <c r="O113" s="23"/>
      <c r="P113" s="23">
        <v>48</v>
      </c>
      <c r="Q113" s="51">
        <v>288</v>
      </c>
      <c r="R113" s="23">
        <v>3</v>
      </c>
      <c r="S113" s="23">
        <v>209</v>
      </c>
      <c r="T113" s="23">
        <v>12</v>
      </c>
      <c r="U113" s="24">
        <f t="shared" ref="U113:U125" si="43">S113/T113</f>
        <v>17.416666666666668</v>
      </c>
      <c r="V113" s="65" t="s">
        <v>127</v>
      </c>
      <c r="W113" s="24">
        <f t="shared" ref="W113:W125" si="44">S113/P113</f>
        <v>4.354166666666667</v>
      </c>
      <c r="X113" s="24">
        <f>S113/(Q113/100)</f>
        <v>72.569444444444443</v>
      </c>
      <c r="Y113" s="24">
        <f>Q113/T113</f>
        <v>24</v>
      </c>
    </row>
    <row r="114" spans="1:29">
      <c r="A114" s="71" t="s">
        <v>95</v>
      </c>
      <c r="B114" s="49">
        <v>7</v>
      </c>
      <c r="C114" s="49">
        <v>7</v>
      </c>
      <c r="D114" s="49">
        <v>2</v>
      </c>
      <c r="E114" s="49" t="s">
        <v>128</v>
      </c>
      <c r="F114" s="49">
        <v>93</v>
      </c>
      <c r="G114" s="49">
        <v>112</v>
      </c>
      <c r="H114" s="49">
        <v>6</v>
      </c>
      <c r="I114" s="37">
        <f>F114/(C114-D114)</f>
        <v>18.600000000000001</v>
      </c>
      <c r="J114" s="37">
        <f>(F114/G114)*100</f>
        <v>83.035714285714292</v>
      </c>
      <c r="K114" s="37">
        <f>G114/H114</f>
        <v>18.666666666666668</v>
      </c>
      <c r="L114" s="23"/>
      <c r="M114" s="23"/>
      <c r="N114" s="65" t="s">
        <v>129</v>
      </c>
      <c r="O114" s="65"/>
      <c r="P114" s="23"/>
      <c r="Q114" s="23"/>
      <c r="R114" s="23"/>
      <c r="S114" s="38"/>
      <c r="T114" s="38"/>
      <c r="U114" s="30"/>
      <c r="V114" s="31"/>
      <c r="W114" s="30"/>
      <c r="X114" s="37"/>
      <c r="Y114" s="30"/>
    </row>
    <row r="115" spans="1:29">
      <c r="A115" s="71" t="s">
        <v>19</v>
      </c>
      <c r="B115" s="49">
        <v>9</v>
      </c>
      <c r="C115" s="49">
        <v>9</v>
      </c>
      <c r="D115" s="49">
        <v>1</v>
      </c>
      <c r="E115" s="49" t="s">
        <v>130</v>
      </c>
      <c r="F115" s="49">
        <v>291</v>
      </c>
      <c r="G115" s="49">
        <v>285</v>
      </c>
      <c r="H115" s="49">
        <v>39</v>
      </c>
      <c r="I115" s="37">
        <f>F115/(C115-D115)</f>
        <v>36.375</v>
      </c>
      <c r="J115" s="37">
        <f>(F115/G115)*100</f>
        <v>102.10526315789474</v>
      </c>
      <c r="K115" s="24">
        <f t="shared" ref="K115:K116" si="45">G115/H115</f>
        <v>7.3076923076923075</v>
      </c>
      <c r="L115" s="23">
        <v>1</v>
      </c>
      <c r="M115" s="23">
        <v>1</v>
      </c>
      <c r="N115" s="27">
        <v>2</v>
      </c>
      <c r="O115" s="27"/>
      <c r="P115" s="27"/>
      <c r="Q115" s="27"/>
      <c r="R115" s="27"/>
      <c r="S115" s="38"/>
      <c r="T115" s="38"/>
      <c r="U115" s="30"/>
      <c r="V115" s="31"/>
      <c r="W115" s="30"/>
      <c r="X115" s="37"/>
      <c r="Y115" s="30"/>
    </row>
    <row r="116" spans="1:29">
      <c r="A116" s="71" t="s">
        <v>20</v>
      </c>
      <c r="B116" s="49">
        <v>5</v>
      </c>
      <c r="C116" s="49">
        <v>4</v>
      </c>
      <c r="D116" s="49">
        <v>1</v>
      </c>
      <c r="E116" s="49" t="s">
        <v>79</v>
      </c>
      <c r="F116" s="49">
        <v>29</v>
      </c>
      <c r="G116" s="49">
        <v>29</v>
      </c>
      <c r="H116" s="49">
        <v>3</v>
      </c>
      <c r="I116" s="37">
        <f t="shared" ref="I116" si="46">F116/(C116-D116)</f>
        <v>9.6666666666666661</v>
      </c>
      <c r="J116" s="37">
        <f t="shared" ref="J116" si="47">(F116/G116)*100</f>
        <v>100</v>
      </c>
      <c r="K116" s="24">
        <f t="shared" si="45"/>
        <v>9.6666666666666661</v>
      </c>
      <c r="L116" s="23"/>
      <c r="M116" s="23"/>
      <c r="N116" s="27">
        <v>4</v>
      </c>
      <c r="O116" s="27"/>
      <c r="P116" s="66">
        <v>41.3</v>
      </c>
      <c r="Q116" s="23">
        <v>249</v>
      </c>
      <c r="R116" s="23">
        <v>3</v>
      </c>
      <c r="S116" s="23">
        <v>227</v>
      </c>
      <c r="T116" s="23">
        <v>6</v>
      </c>
      <c r="U116" s="24">
        <f t="shared" si="43"/>
        <v>37.833333333333336</v>
      </c>
      <c r="V116" s="65" t="s">
        <v>131</v>
      </c>
      <c r="W116" s="24">
        <f t="shared" si="44"/>
        <v>5.4963680387409202</v>
      </c>
      <c r="X116" s="23">
        <f t="shared" ref="X116:X125" si="48">S116/(Q116/100)</f>
        <v>91.164658634538142</v>
      </c>
      <c r="Y116" s="24">
        <f t="shared" ref="Y116:Y125" si="49">Q116/T116</f>
        <v>41.5</v>
      </c>
    </row>
    <row r="117" spans="1:29">
      <c r="A117" s="71" t="s">
        <v>97</v>
      </c>
      <c r="B117" s="32">
        <v>2</v>
      </c>
      <c r="C117" s="32">
        <v>0</v>
      </c>
      <c r="D117" s="32"/>
      <c r="E117" s="32"/>
      <c r="F117" s="32"/>
      <c r="G117" s="32"/>
      <c r="H117" s="32"/>
      <c r="I117" s="37"/>
      <c r="J117" s="37"/>
      <c r="K117" s="37"/>
      <c r="L117" s="27"/>
      <c r="M117" s="27"/>
      <c r="N117" s="27"/>
      <c r="O117" s="27"/>
      <c r="P117" s="23">
        <v>6.2</v>
      </c>
      <c r="Q117" s="23">
        <v>38</v>
      </c>
      <c r="R117" s="23">
        <v>1</v>
      </c>
      <c r="S117" s="23">
        <v>41</v>
      </c>
      <c r="T117" s="23">
        <v>2</v>
      </c>
      <c r="U117" s="37">
        <f>S117/T117</f>
        <v>20.5</v>
      </c>
      <c r="V117" s="65" t="s">
        <v>132</v>
      </c>
      <c r="W117" s="37">
        <v>6.5</v>
      </c>
      <c r="X117" s="37">
        <f>S117/(Q117/100)</f>
        <v>107.89473684210526</v>
      </c>
      <c r="Y117" s="37">
        <f>Q117/T117</f>
        <v>19</v>
      </c>
    </row>
    <row r="118" spans="1:29">
      <c r="A118" s="71" t="s">
        <v>98</v>
      </c>
      <c r="B118" s="49">
        <v>9</v>
      </c>
      <c r="C118" s="49">
        <v>9</v>
      </c>
      <c r="D118" s="49">
        <v>4</v>
      </c>
      <c r="E118" s="49" t="s">
        <v>133</v>
      </c>
      <c r="F118" s="49">
        <v>91</v>
      </c>
      <c r="G118" s="49">
        <v>56</v>
      </c>
      <c r="H118" s="49">
        <v>13</v>
      </c>
      <c r="I118" s="37">
        <f>F118/(C118-D118)</f>
        <v>18.2</v>
      </c>
      <c r="J118" s="37">
        <f>(F118/G118)*100</f>
        <v>162.5</v>
      </c>
      <c r="K118" s="37"/>
      <c r="L118" s="49"/>
      <c r="M118" s="49"/>
      <c r="N118" s="27">
        <v>2</v>
      </c>
      <c r="O118" s="27"/>
      <c r="P118" s="49">
        <v>65</v>
      </c>
      <c r="Q118" s="49">
        <v>390</v>
      </c>
      <c r="R118" s="49">
        <v>1</v>
      </c>
      <c r="S118" s="49">
        <v>323</v>
      </c>
      <c r="T118" s="49">
        <v>14</v>
      </c>
      <c r="U118" s="37">
        <f>S118/T118</f>
        <v>23.071428571428573</v>
      </c>
      <c r="V118" s="50" t="s">
        <v>134</v>
      </c>
      <c r="W118" s="37">
        <f>S118/P118</f>
        <v>4.9692307692307693</v>
      </c>
      <c r="X118" s="37">
        <f>S118/(Q118/100)</f>
        <v>82.820512820512818</v>
      </c>
      <c r="Y118" s="37">
        <f>Q118/T118</f>
        <v>27.857142857142858</v>
      </c>
    </row>
    <row r="119" spans="1:29">
      <c r="A119" s="71" t="s">
        <v>21</v>
      </c>
      <c r="B119" s="49">
        <v>3</v>
      </c>
      <c r="C119" s="49">
        <v>3</v>
      </c>
      <c r="D119" s="49">
        <v>0</v>
      </c>
      <c r="E119" s="49">
        <v>59</v>
      </c>
      <c r="F119" s="49">
        <v>100</v>
      </c>
      <c r="G119" s="49">
        <v>131</v>
      </c>
      <c r="H119" s="49">
        <v>13</v>
      </c>
      <c r="I119" s="37">
        <f t="shared" ref="I119:I121" si="50">F119/(C119-D119)</f>
        <v>33.333333333333336</v>
      </c>
      <c r="J119" s="37">
        <f t="shared" ref="J119:J121" si="51">(F119/G119)*100</f>
        <v>76.335877862595424</v>
      </c>
      <c r="K119" s="24">
        <f t="shared" ref="K119" si="52">G119/H119</f>
        <v>10.076923076923077</v>
      </c>
      <c r="L119" s="23"/>
      <c r="M119" s="23">
        <v>1</v>
      </c>
      <c r="N119" s="31" t="s">
        <v>135</v>
      </c>
      <c r="O119" s="31"/>
      <c r="P119" s="27"/>
      <c r="Q119" s="27"/>
      <c r="R119" s="27"/>
      <c r="S119" s="38"/>
      <c r="T119" s="38"/>
      <c r="U119" s="30"/>
      <c r="V119" s="31"/>
      <c r="W119" s="30"/>
      <c r="X119" s="37"/>
      <c r="Y119" s="30"/>
    </row>
    <row r="120" spans="1:29">
      <c r="A120" s="71" t="s">
        <v>22</v>
      </c>
      <c r="B120" s="49">
        <v>9</v>
      </c>
      <c r="C120" s="49">
        <v>7</v>
      </c>
      <c r="D120" s="49">
        <v>3</v>
      </c>
      <c r="E120" s="49" t="s">
        <v>136</v>
      </c>
      <c r="F120" s="49">
        <v>197</v>
      </c>
      <c r="G120" s="49">
        <v>211</v>
      </c>
      <c r="H120" s="49">
        <v>15</v>
      </c>
      <c r="I120" s="37">
        <f t="shared" si="50"/>
        <v>49.25</v>
      </c>
      <c r="J120" s="37">
        <f t="shared" si="51"/>
        <v>93.36492890995261</v>
      </c>
      <c r="K120" s="37">
        <f>G120/H120</f>
        <v>14.066666666666666</v>
      </c>
      <c r="L120" s="23"/>
      <c r="M120" s="23">
        <v>1</v>
      </c>
      <c r="N120" s="27">
        <v>4</v>
      </c>
      <c r="O120" s="27"/>
      <c r="P120" s="23">
        <v>30.2</v>
      </c>
      <c r="Q120" s="23">
        <v>182</v>
      </c>
      <c r="R120" s="23">
        <v>0</v>
      </c>
      <c r="S120" s="23">
        <v>214</v>
      </c>
      <c r="T120" s="23">
        <v>3</v>
      </c>
      <c r="U120" s="37">
        <f>S120/T120</f>
        <v>71.333333333333329</v>
      </c>
      <c r="V120" s="65" t="s">
        <v>137</v>
      </c>
      <c r="W120" s="24">
        <f>S120/P120</f>
        <v>7.0860927152317883</v>
      </c>
      <c r="X120" s="24">
        <f>S120/(Q120/100)</f>
        <v>117.58241758241758</v>
      </c>
      <c r="Y120" s="37">
        <f>Q120/T120</f>
        <v>60.666666666666664</v>
      </c>
    </row>
    <row r="121" spans="1:29">
      <c r="A121" s="71" t="s">
        <v>26</v>
      </c>
      <c r="B121" s="49">
        <v>6</v>
      </c>
      <c r="C121" s="49">
        <v>6</v>
      </c>
      <c r="D121" s="49">
        <v>0</v>
      </c>
      <c r="E121" s="49">
        <v>140</v>
      </c>
      <c r="F121" s="49">
        <v>381</v>
      </c>
      <c r="G121" s="49">
        <v>415</v>
      </c>
      <c r="H121" s="49">
        <v>48</v>
      </c>
      <c r="I121" s="37">
        <f t="shared" si="50"/>
        <v>63.5</v>
      </c>
      <c r="J121" s="37">
        <f t="shared" si="51"/>
        <v>91.807228915662648</v>
      </c>
      <c r="K121" s="24">
        <f t="shared" ref="K121" si="53">G121/H121</f>
        <v>8.6458333333333339</v>
      </c>
      <c r="L121" s="23">
        <v>1</v>
      </c>
      <c r="M121" s="23">
        <v>3</v>
      </c>
      <c r="N121" s="27">
        <v>3</v>
      </c>
      <c r="O121" s="27"/>
      <c r="P121" s="27"/>
      <c r="Q121" s="27"/>
      <c r="R121" s="27"/>
      <c r="S121" s="38"/>
      <c r="T121" s="38"/>
      <c r="U121" s="30"/>
      <c r="V121" s="31"/>
      <c r="W121" s="30"/>
      <c r="X121" s="37"/>
      <c r="Y121" s="30"/>
    </row>
    <row r="122" spans="1:29">
      <c r="A122" s="71" t="s">
        <v>101</v>
      </c>
      <c r="B122" s="51">
        <v>5</v>
      </c>
      <c r="C122" s="51">
        <v>3</v>
      </c>
      <c r="D122" s="51">
        <v>0</v>
      </c>
      <c r="E122" s="51">
        <v>18</v>
      </c>
      <c r="F122" s="51">
        <v>32</v>
      </c>
      <c r="G122" s="51">
        <v>42</v>
      </c>
      <c r="H122" s="51">
        <v>3</v>
      </c>
      <c r="I122" s="37">
        <f>F122/C122</f>
        <v>10.666666666666666</v>
      </c>
      <c r="J122" s="37">
        <f>(F122/G122)*100</f>
        <v>76.19047619047619</v>
      </c>
      <c r="K122" s="37">
        <f>G122/H122</f>
        <v>14</v>
      </c>
      <c r="L122" s="51"/>
      <c r="M122" s="27"/>
      <c r="N122" s="27">
        <v>1</v>
      </c>
      <c r="O122" s="27"/>
      <c r="P122" s="51">
        <v>31</v>
      </c>
      <c r="Q122" s="51">
        <v>186</v>
      </c>
      <c r="R122" s="51">
        <v>1</v>
      </c>
      <c r="S122" s="51">
        <v>156</v>
      </c>
      <c r="T122" s="51">
        <v>3</v>
      </c>
      <c r="U122" s="37">
        <f>S122/T122</f>
        <v>52</v>
      </c>
      <c r="V122" s="50" t="s">
        <v>138</v>
      </c>
      <c r="W122" s="37">
        <f>S122/P122</f>
        <v>5.032258064516129</v>
      </c>
      <c r="X122" s="37">
        <f>S122/(Q122/100)</f>
        <v>83.870967741935473</v>
      </c>
      <c r="Y122" s="37">
        <f>Q122/T122</f>
        <v>62</v>
      </c>
    </row>
    <row r="123" spans="1:29">
      <c r="A123" s="71" t="s">
        <v>28</v>
      </c>
      <c r="B123" s="49">
        <v>8</v>
      </c>
      <c r="C123" s="49">
        <v>4</v>
      </c>
      <c r="D123" s="49">
        <v>1</v>
      </c>
      <c r="E123" s="49">
        <v>6</v>
      </c>
      <c r="F123" s="49">
        <v>18</v>
      </c>
      <c r="G123" s="49">
        <v>28</v>
      </c>
      <c r="H123" s="49">
        <v>2</v>
      </c>
      <c r="I123" s="37">
        <f t="shared" ref="I123" si="54">F123/(C123-D123)</f>
        <v>6</v>
      </c>
      <c r="J123" s="37">
        <f t="shared" ref="J123" si="55">(F123/G123)*100</f>
        <v>64.285714285714292</v>
      </c>
      <c r="K123" s="24">
        <f t="shared" ref="K123" si="56">G123/H123</f>
        <v>14</v>
      </c>
      <c r="L123" s="22"/>
      <c r="M123" s="22"/>
      <c r="N123" s="27">
        <v>3</v>
      </c>
      <c r="O123" s="27"/>
      <c r="P123" s="23">
        <v>48</v>
      </c>
      <c r="Q123" s="23">
        <v>288</v>
      </c>
      <c r="R123" s="23">
        <v>2</v>
      </c>
      <c r="S123" s="23">
        <v>280</v>
      </c>
      <c r="T123" s="23">
        <v>10</v>
      </c>
      <c r="U123" s="24">
        <f t="shared" ref="U123" si="57">S123/T123</f>
        <v>28</v>
      </c>
      <c r="V123" s="65" t="s">
        <v>139</v>
      </c>
      <c r="W123" s="24">
        <f t="shared" ref="W123" si="58">S123/P123</f>
        <v>5.833333333333333</v>
      </c>
      <c r="X123" s="24">
        <f t="shared" ref="X123" si="59">S123/(Q123/100)</f>
        <v>97.222222222222229</v>
      </c>
      <c r="Y123" s="24">
        <f t="shared" ref="Y123" si="60">Q123/T123</f>
        <v>28.8</v>
      </c>
      <c r="Z123" s="9"/>
      <c r="AA123" s="9"/>
      <c r="AB123" s="9"/>
      <c r="AC123" s="9"/>
    </row>
    <row r="124" spans="1:29">
      <c r="A124" s="67" t="s">
        <v>142</v>
      </c>
      <c r="B124" s="49">
        <v>5</v>
      </c>
      <c r="C124" s="49">
        <v>1</v>
      </c>
      <c r="D124" s="49">
        <v>1</v>
      </c>
      <c r="E124" s="49" t="s">
        <v>140</v>
      </c>
      <c r="F124" s="49">
        <v>9</v>
      </c>
      <c r="G124" s="51">
        <v>10</v>
      </c>
      <c r="H124" s="49"/>
      <c r="I124" s="37"/>
      <c r="J124" s="37">
        <f>(F124/G124)*100</f>
        <v>90</v>
      </c>
      <c r="K124" s="37"/>
      <c r="L124" s="27"/>
      <c r="M124" s="27"/>
      <c r="N124" s="27"/>
      <c r="O124" s="27"/>
      <c r="P124" s="50" t="s">
        <v>141</v>
      </c>
      <c r="Q124" s="51">
        <v>162</v>
      </c>
      <c r="R124" s="51">
        <v>1</v>
      </c>
      <c r="S124" s="51">
        <v>112</v>
      </c>
      <c r="T124" s="51">
        <v>3</v>
      </c>
      <c r="U124" s="37">
        <f>S124/T124</f>
        <v>37.333333333333336</v>
      </c>
      <c r="V124" s="65" t="s">
        <v>109</v>
      </c>
      <c r="W124" s="37">
        <f>S124/P124</f>
        <v>4.1481481481481479</v>
      </c>
      <c r="X124" s="37">
        <f>S124/(Q124/100)</f>
        <v>69.135802469135797</v>
      </c>
      <c r="Y124" s="37">
        <f>Q124/T124</f>
        <v>54</v>
      </c>
      <c r="Z124" s="9"/>
      <c r="AA124" s="9"/>
      <c r="AB124" s="9"/>
      <c r="AC124" s="9"/>
    </row>
    <row r="125" spans="1:29">
      <c r="A125" s="72" t="s">
        <v>43</v>
      </c>
      <c r="B125" s="73">
        <f t="shared" ref="B125:H125" si="61">SUM(B109:B124)</f>
        <v>99</v>
      </c>
      <c r="C125" s="73">
        <f t="shared" si="61"/>
        <v>81</v>
      </c>
      <c r="D125" s="73">
        <f t="shared" si="61"/>
        <v>16</v>
      </c>
      <c r="E125" s="74">
        <f t="shared" si="61"/>
        <v>436</v>
      </c>
      <c r="F125" s="74">
        <f t="shared" si="61"/>
        <v>1931</v>
      </c>
      <c r="G125" s="74">
        <f t="shared" si="61"/>
        <v>2176</v>
      </c>
      <c r="H125" s="74">
        <f t="shared" si="61"/>
        <v>216</v>
      </c>
      <c r="I125" s="15">
        <f t="shared" ref="I125" si="62">F125/(C125-D125)</f>
        <v>29.707692307692309</v>
      </c>
      <c r="J125" s="15">
        <f t="shared" ref="J125" si="63">(F125/G125)*100</f>
        <v>88.74080882352942</v>
      </c>
      <c r="K125" s="15">
        <f t="shared" ref="K125" si="64">G125/H125</f>
        <v>10.074074074074074</v>
      </c>
      <c r="L125" s="33">
        <f>SUM(L109:L124)</f>
        <v>2</v>
      </c>
      <c r="M125" s="33">
        <f>SUM(M109:M124)</f>
        <v>11</v>
      </c>
      <c r="N125" s="33" t="s">
        <v>143</v>
      </c>
      <c r="O125" s="33"/>
      <c r="P125" s="33">
        <v>373.1</v>
      </c>
      <c r="Q125" s="33">
        <f>SUM(Q109:Q124)</f>
        <v>2239</v>
      </c>
      <c r="R125" s="33">
        <f>SUM(R109:R124)</f>
        <v>12</v>
      </c>
      <c r="S125" s="53">
        <f>SUM(S109:S124)</f>
        <v>1950</v>
      </c>
      <c r="T125" s="53">
        <f>SUM(T109:T124)</f>
        <v>65</v>
      </c>
      <c r="U125" s="34">
        <f t="shared" si="43"/>
        <v>30</v>
      </c>
      <c r="V125" s="35" t="s">
        <v>127</v>
      </c>
      <c r="W125" s="34">
        <f t="shared" si="44"/>
        <v>5.2264808362369335</v>
      </c>
      <c r="X125" s="15">
        <f t="shared" si="48"/>
        <v>87.092451987494414</v>
      </c>
      <c r="Y125" s="34">
        <f t="shared" si="49"/>
        <v>34.446153846153848</v>
      </c>
      <c r="Z125" s="56"/>
      <c r="AA125" s="56"/>
      <c r="AB125" s="56"/>
      <c r="AC125" s="9"/>
    </row>
    <row r="126" spans="1:29">
      <c r="D126" s="57"/>
      <c r="E126" s="58"/>
      <c r="F126" s="58"/>
      <c r="G126" s="58"/>
      <c r="H126" s="58"/>
      <c r="I126" s="58"/>
      <c r="J126" s="58"/>
      <c r="K126" s="58"/>
      <c r="L126" s="48"/>
      <c r="M126" s="48"/>
      <c r="N126" s="59"/>
      <c r="O126" s="59"/>
      <c r="P126" s="58"/>
      <c r="Q126" s="58"/>
      <c r="R126" s="58"/>
      <c r="S126" s="58"/>
      <c r="T126" s="58"/>
      <c r="U126" s="58"/>
      <c r="V126" s="60"/>
      <c r="W126" s="60"/>
      <c r="X126" s="59"/>
      <c r="Y126" s="61"/>
      <c r="Z126" s="59"/>
      <c r="AA126" s="48"/>
      <c r="AB126" s="59"/>
      <c r="AC126" s="9"/>
    </row>
    <row r="127" spans="1:29">
      <c r="A127" s="40" t="s">
        <v>152</v>
      </c>
      <c r="Z127" s="59"/>
      <c r="AA127" s="48"/>
      <c r="AB127" s="59"/>
      <c r="AC127" s="9"/>
    </row>
    <row r="128" spans="1:29">
      <c r="A128" s="69" t="s">
        <v>0</v>
      </c>
      <c r="B128" s="64" t="s">
        <v>1</v>
      </c>
      <c r="C128" s="64" t="s">
        <v>2</v>
      </c>
      <c r="D128" s="64" t="s">
        <v>3</v>
      </c>
      <c r="E128" s="64" t="s">
        <v>4</v>
      </c>
      <c r="F128" s="64" t="s">
        <v>5</v>
      </c>
      <c r="G128" s="64" t="s">
        <v>6</v>
      </c>
      <c r="H128" s="64" t="s">
        <v>12</v>
      </c>
      <c r="I128" s="64" t="s">
        <v>7</v>
      </c>
      <c r="J128" s="64" t="s">
        <v>8</v>
      </c>
      <c r="K128" s="64" t="s">
        <v>13</v>
      </c>
      <c r="L128" s="64">
        <v>100</v>
      </c>
      <c r="M128" s="64">
        <v>50</v>
      </c>
      <c r="N128" s="64" t="s">
        <v>14</v>
      </c>
      <c r="O128" s="64"/>
      <c r="P128" s="64" t="s">
        <v>15</v>
      </c>
      <c r="Q128" s="64" t="s">
        <v>6</v>
      </c>
      <c r="R128" s="64" t="s">
        <v>16</v>
      </c>
      <c r="S128" s="64" t="s">
        <v>5</v>
      </c>
      <c r="T128" s="64" t="s">
        <v>9</v>
      </c>
      <c r="U128" s="64" t="s">
        <v>7</v>
      </c>
      <c r="V128" s="64" t="s">
        <v>10</v>
      </c>
      <c r="W128" s="64" t="s">
        <v>11</v>
      </c>
      <c r="X128" s="64" t="s">
        <v>68</v>
      </c>
      <c r="Y128" s="64" t="s">
        <v>8</v>
      </c>
      <c r="Z128" s="59"/>
      <c r="AA128" s="48"/>
      <c r="AB128" s="59"/>
      <c r="AC128" s="9"/>
    </row>
    <row r="129" spans="1:29">
      <c r="A129" s="26" t="s">
        <v>17</v>
      </c>
      <c r="B129" s="49">
        <v>50</v>
      </c>
      <c r="C129" s="49">
        <v>40</v>
      </c>
      <c r="D129" s="49">
        <v>10</v>
      </c>
      <c r="E129" s="49">
        <v>83</v>
      </c>
      <c r="F129" s="49">
        <v>1059</v>
      </c>
      <c r="G129" s="49">
        <v>1103</v>
      </c>
      <c r="H129" s="49">
        <v>112</v>
      </c>
      <c r="I129" s="37">
        <v>35.299999999999997</v>
      </c>
      <c r="J129" s="37">
        <v>96.010879419764279</v>
      </c>
      <c r="K129" s="37">
        <v>9.8482142857142865</v>
      </c>
      <c r="L129" s="49"/>
      <c r="M129" s="49">
        <v>9</v>
      </c>
      <c r="N129" s="49">
        <v>17</v>
      </c>
      <c r="O129" s="49"/>
      <c r="P129" s="27">
        <v>326.5</v>
      </c>
      <c r="Q129" s="27">
        <v>1961</v>
      </c>
      <c r="R129" s="27">
        <v>7</v>
      </c>
      <c r="S129" s="38">
        <v>1741</v>
      </c>
      <c r="T129" s="38">
        <v>45</v>
      </c>
      <c r="U129" s="30">
        <v>38.68888888888889</v>
      </c>
      <c r="V129" s="31" t="s">
        <v>102</v>
      </c>
      <c r="W129" s="30">
        <v>5.3323124042879018</v>
      </c>
      <c r="X129" s="37">
        <v>88.781234064252928</v>
      </c>
      <c r="Y129" s="30">
        <v>43.577777777777776</v>
      </c>
      <c r="Z129" s="59"/>
      <c r="AA129" s="48"/>
      <c r="AB129" s="59"/>
      <c r="AC129" s="9"/>
    </row>
    <row r="130" spans="1:29">
      <c r="A130" s="26" t="s">
        <v>122</v>
      </c>
      <c r="B130" s="49">
        <v>9</v>
      </c>
      <c r="C130" s="49">
        <v>9</v>
      </c>
      <c r="D130" s="49">
        <v>0</v>
      </c>
      <c r="E130" s="49">
        <v>84</v>
      </c>
      <c r="F130" s="49">
        <v>207</v>
      </c>
      <c r="G130" s="51">
        <v>251</v>
      </c>
      <c r="H130" s="49">
        <v>28</v>
      </c>
      <c r="I130" s="37">
        <f>F130/(C130-D130)</f>
        <v>23</v>
      </c>
      <c r="J130" s="37">
        <f>(F130/G130)*100</f>
        <v>82.470119521912352</v>
      </c>
      <c r="K130" s="37">
        <f>G130/H130</f>
        <v>8.9642857142857135</v>
      </c>
      <c r="L130" s="49"/>
      <c r="M130" s="49">
        <v>2</v>
      </c>
      <c r="N130" s="49">
        <v>4</v>
      </c>
      <c r="O130" s="49"/>
      <c r="P130" s="27"/>
      <c r="Q130" s="27"/>
      <c r="R130" s="27"/>
      <c r="S130" s="38"/>
      <c r="T130" s="38"/>
      <c r="U130" s="30"/>
      <c r="V130" s="31"/>
      <c r="W130" s="30"/>
      <c r="X130" s="37"/>
      <c r="Y130" s="30"/>
      <c r="Z130" s="59"/>
      <c r="AA130" s="48"/>
      <c r="AB130" s="59"/>
      <c r="AC130" s="9"/>
    </row>
    <row r="131" spans="1:29">
      <c r="A131" s="26" t="s">
        <v>123</v>
      </c>
      <c r="B131" s="49">
        <v>6</v>
      </c>
      <c r="C131" s="49">
        <v>6</v>
      </c>
      <c r="D131" s="49">
        <v>0</v>
      </c>
      <c r="E131" s="49">
        <v>68</v>
      </c>
      <c r="F131" s="49">
        <v>200</v>
      </c>
      <c r="G131" s="51">
        <v>299</v>
      </c>
      <c r="H131" s="49">
        <v>20</v>
      </c>
      <c r="I131" s="37">
        <f>F131/(C131-D131)</f>
        <v>33.333333333333336</v>
      </c>
      <c r="J131" s="37">
        <f>(F131/G131)*100</f>
        <v>66.889632107023417</v>
      </c>
      <c r="K131" s="37">
        <f>G131/H131</f>
        <v>14.95</v>
      </c>
      <c r="L131" s="49"/>
      <c r="M131" s="49">
        <v>1</v>
      </c>
      <c r="N131" s="49">
        <v>2</v>
      </c>
      <c r="O131" s="49"/>
      <c r="P131" s="27"/>
      <c r="Q131" s="27"/>
      <c r="R131" s="27"/>
      <c r="S131" s="38"/>
      <c r="T131" s="38"/>
      <c r="U131" s="30"/>
      <c r="V131" s="31"/>
      <c r="W131" s="30"/>
      <c r="X131" s="37"/>
      <c r="Y131" s="30"/>
      <c r="Z131" s="59"/>
      <c r="AA131" s="48"/>
      <c r="AB131" s="59"/>
      <c r="AC131" s="9"/>
    </row>
    <row r="132" spans="1:29">
      <c r="A132" s="26" t="s">
        <v>125</v>
      </c>
      <c r="B132" s="49">
        <v>1</v>
      </c>
      <c r="C132" s="49">
        <v>1</v>
      </c>
      <c r="D132" s="49">
        <v>1</v>
      </c>
      <c r="E132" s="49" t="s">
        <v>124</v>
      </c>
      <c r="F132" s="49">
        <v>4</v>
      </c>
      <c r="G132" s="37">
        <v>7</v>
      </c>
      <c r="H132" s="49"/>
      <c r="I132" s="37"/>
      <c r="J132" s="37">
        <f>(F132/G132)*100</f>
        <v>57.142857142857139</v>
      </c>
      <c r="K132" s="37"/>
      <c r="L132" s="49"/>
      <c r="M132" s="27"/>
      <c r="N132" s="27"/>
      <c r="O132" s="27"/>
      <c r="P132" s="27"/>
      <c r="Q132" s="27"/>
      <c r="R132" s="27"/>
      <c r="S132" s="38"/>
      <c r="T132" s="38"/>
      <c r="U132" s="30"/>
      <c r="V132" s="31"/>
      <c r="W132" s="30"/>
      <c r="X132" s="37"/>
      <c r="Y132" s="30"/>
      <c r="Z132" s="59"/>
      <c r="AA132" s="48"/>
      <c r="AB132" s="59"/>
      <c r="AC132" s="9"/>
    </row>
    <row r="133" spans="1:29">
      <c r="A133" s="26" t="s">
        <v>18</v>
      </c>
      <c r="B133" s="27">
        <v>86</v>
      </c>
      <c r="C133" s="27">
        <v>69</v>
      </c>
      <c r="D133" s="27">
        <v>16</v>
      </c>
      <c r="E133" s="27">
        <v>101</v>
      </c>
      <c r="F133" s="32">
        <v>1845</v>
      </c>
      <c r="G133" s="32">
        <v>1865</v>
      </c>
      <c r="H133" s="32">
        <v>215</v>
      </c>
      <c r="I133" s="37">
        <v>34.811320754716981</v>
      </c>
      <c r="J133" s="37">
        <v>98.927613941018762</v>
      </c>
      <c r="K133" s="37">
        <v>8.6744186046511622</v>
      </c>
      <c r="L133" s="27">
        <v>1</v>
      </c>
      <c r="M133" s="27">
        <v>9</v>
      </c>
      <c r="N133" s="27">
        <v>29</v>
      </c>
      <c r="O133" s="27"/>
      <c r="P133" s="68">
        <v>574.4</v>
      </c>
      <c r="Q133" s="51">
        <v>3448</v>
      </c>
      <c r="R133" s="49">
        <v>37</v>
      </c>
      <c r="S133" s="49">
        <v>2960</v>
      </c>
      <c r="T133" s="49">
        <v>102</v>
      </c>
      <c r="U133" s="37">
        <v>29.019607843137255</v>
      </c>
      <c r="V133" s="50" t="s">
        <v>89</v>
      </c>
      <c r="W133" s="37">
        <v>5.1460361613351875</v>
      </c>
      <c r="X133" s="37">
        <v>85.846867749419957</v>
      </c>
      <c r="Y133" s="37">
        <v>33.803921568627452</v>
      </c>
      <c r="Z133" s="59"/>
      <c r="AA133" s="48"/>
      <c r="AB133" s="59"/>
      <c r="AC133" s="9"/>
    </row>
    <row r="134" spans="1:29">
      <c r="A134" s="26" t="s">
        <v>95</v>
      </c>
      <c r="B134" s="27">
        <v>18</v>
      </c>
      <c r="C134" s="27">
        <v>13</v>
      </c>
      <c r="D134" s="27">
        <v>4</v>
      </c>
      <c r="E134" s="27" t="s">
        <v>114</v>
      </c>
      <c r="F134" s="32">
        <v>216</v>
      </c>
      <c r="G134" s="32">
        <v>284</v>
      </c>
      <c r="H134" s="32">
        <v>17</v>
      </c>
      <c r="I134" s="37">
        <v>24</v>
      </c>
      <c r="J134" s="37">
        <v>76.056338028169009</v>
      </c>
      <c r="K134" s="37">
        <v>16.705882352941178</v>
      </c>
      <c r="L134" s="27"/>
      <c r="M134" s="27"/>
      <c r="N134" s="31" t="s">
        <v>145</v>
      </c>
      <c r="O134" s="31"/>
      <c r="P134" s="27"/>
      <c r="Q134" s="27"/>
      <c r="R134" s="27"/>
      <c r="S134" s="38"/>
      <c r="T134" s="38"/>
      <c r="U134" s="30"/>
      <c r="V134" s="31"/>
      <c r="W134" s="30"/>
      <c r="X134" s="37"/>
      <c r="Y134" s="30"/>
      <c r="Z134" s="59"/>
      <c r="AA134" s="48"/>
      <c r="AB134" s="59"/>
      <c r="AC134" s="9"/>
    </row>
    <row r="135" spans="1:29">
      <c r="A135" s="26" t="s">
        <v>19</v>
      </c>
      <c r="B135" s="27">
        <v>113</v>
      </c>
      <c r="C135" s="27">
        <v>104</v>
      </c>
      <c r="D135" s="27">
        <v>9</v>
      </c>
      <c r="E135" s="27" t="s">
        <v>130</v>
      </c>
      <c r="F135" s="32">
        <v>3274</v>
      </c>
      <c r="G135" s="32">
        <v>4198</v>
      </c>
      <c r="H135" s="32">
        <v>382</v>
      </c>
      <c r="I135" s="37">
        <v>34.463157894736845</v>
      </c>
      <c r="J135" s="37">
        <v>77.989518818484996</v>
      </c>
      <c r="K135" s="37">
        <v>10.989528795811518</v>
      </c>
      <c r="L135" s="27">
        <v>3</v>
      </c>
      <c r="M135" s="27">
        <v>25</v>
      </c>
      <c r="N135" s="27">
        <v>52</v>
      </c>
      <c r="O135" s="27"/>
      <c r="P135" s="27"/>
      <c r="Q135" s="27"/>
      <c r="R135" s="27"/>
      <c r="S135" s="38"/>
      <c r="T135" s="38"/>
      <c r="U135" s="30"/>
      <c r="V135" s="31"/>
      <c r="W135" s="30"/>
      <c r="X135" s="37"/>
      <c r="Y135" s="30"/>
      <c r="Z135" s="59"/>
      <c r="AA135" s="48"/>
      <c r="AB135" s="59"/>
      <c r="AC135" s="9"/>
    </row>
    <row r="136" spans="1:29">
      <c r="A136" s="26" t="s">
        <v>20</v>
      </c>
      <c r="B136" s="27">
        <v>27</v>
      </c>
      <c r="C136" s="27">
        <v>21</v>
      </c>
      <c r="D136" s="27">
        <v>7</v>
      </c>
      <c r="E136" s="27" t="s">
        <v>87</v>
      </c>
      <c r="F136" s="32">
        <v>222</v>
      </c>
      <c r="G136" s="32">
        <v>211</v>
      </c>
      <c r="H136" s="32">
        <v>26</v>
      </c>
      <c r="I136" s="37">
        <v>15.857142857142858</v>
      </c>
      <c r="J136" s="37">
        <v>105.21327014218009</v>
      </c>
      <c r="K136" s="37">
        <v>8.115384615384615</v>
      </c>
      <c r="L136" s="27"/>
      <c r="M136" s="27"/>
      <c r="N136" s="27">
        <v>11</v>
      </c>
      <c r="O136" s="27"/>
      <c r="P136" s="27">
        <v>203.5</v>
      </c>
      <c r="Q136" s="27">
        <v>1223</v>
      </c>
      <c r="R136" s="27">
        <v>20</v>
      </c>
      <c r="S136" s="38">
        <v>1078</v>
      </c>
      <c r="T136" s="38">
        <v>46</v>
      </c>
      <c r="U136" s="30">
        <v>23.434782608695652</v>
      </c>
      <c r="V136" s="31" t="s">
        <v>30</v>
      </c>
      <c r="W136" s="30">
        <v>5.2972972972972974</v>
      </c>
      <c r="X136" s="37">
        <v>88.143908421913324</v>
      </c>
      <c r="Y136" s="30">
        <v>26.586956521739129</v>
      </c>
      <c r="Z136" s="59"/>
      <c r="AA136" s="48"/>
      <c r="AB136" s="59"/>
      <c r="AC136" s="9"/>
    </row>
    <row r="137" spans="1:29">
      <c r="A137" s="26" t="s">
        <v>97</v>
      </c>
      <c r="B137" s="32">
        <v>10</v>
      </c>
      <c r="C137" s="27">
        <v>4</v>
      </c>
      <c r="D137" s="27">
        <v>3</v>
      </c>
      <c r="E137" s="27" t="s">
        <v>107</v>
      </c>
      <c r="F137" s="32">
        <v>28</v>
      </c>
      <c r="G137" s="32">
        <v>29</v>
      </c>
      <c r="H137" s="32">
        <v>2</v>
      </c>
      <c r="I137" s="37">
        <v>28</v>
      </c>
      <c r="J137" s="37">
        <v>96.551724137931032</v>
      </c>
      <c r="K137" s="37">
        <v>14.5</v>
      </c>
      <c r="L137" s="27"/>
      <c r="M137" s="27"/>
      <c r="N137" s="27">
        <v>1</v>
      </c>
      <c r="O137" s="27"/>
      <c r="P137" s="49">
        <v>54</v>
      </c>
      <c r="Q137" s="49">
        <v>324</v>
      </c>
      <c r="R137" s="49">
        <v>5</v>
      </c>
      <c r="S137" s="49">
        <v>312</v>
      </c>
      <c r="T137" s="49">
        <v>12</v>
      </c>
      <c r="U137" s="37">
        <v>26</v>
      </c>
      <c r="V137" s="50" t="s">
        <v>108</v>
      </c>
      <c r="W137" s="37">
        <v>5.7777777777777777</v>
      </c>
      <c r="X137" s="37">
        <v>96.296296296296291</v>
      </c>
      <c r="Y137" s="37">
        <v>27</v>
      </c>
      <c r="Z137" s="59"/>
      <c r="AA137" s="48"/>
      <c r="AB137" s="59"/>
      <c r="AC137" s="9"/>
    </row>
    <row r="138" spans="1:29">
      <c r="A138" s="26" t="s">
        <v>98</v>
      </c>
      <c r="B138" s="27">
        <v>11</v>
      </c>
      <c r="C138" s="27">
        <v>11</v>
      </c>
      <c r="D138" s="27">
        <v>4</v>
      </c>
      <c r="E138" s="27" t="s">
        <v>133</v>
      </c>
      <c r="F138" s="32">
        <v>102</v>
      </c>
      <c r="G138" s="32">
        <v>70</v>
      </c>
      <c r="H138" s="32">
        <v>15</v>
      </c>
      <c r="I138" s="37">
        <v>14.571428571428571</v>
      </c>
      <c r="J138" s="37">
        <v>145.71428571428569</v>
      </c>
      <c r="K138" s="37">
        <v>4.666666666666667</v>
      </c>
      <c r="L138" s="27"/>
      <c r="M138" s="27"/>
      <c r="N138" s="27">
        <v>2</v>
      </c>
      <c r="O138" s="27"/>
      <c r="P138" s="27">
        <v>81</v>
      </c>
      <c r="Q138" s="27">
        <v>486</v>
      </c>
      <c r="R138" s="27">
        <v>2</v>
      </c>
      <c r="S138" s="38">
        <v>389</v>
      </c>
      <c r="T138" s="38">
        <v>18</v>
      </c>
      <c r="U138" s="30">
        <v>21.611111111111111</v>
      </c>
      <c r="V138" s="31" t="s">
        <v>134</v>
      </c>
      <c r="W138" s="30">
        <v>4.8024691358024691</v>
      </c>
      <c r="X138" s="37">
        <v>80.041152263374485</v>
      </c>
      <c r="Y138" s="30">
        <v>27</v>
      </c>
      <c r="Z138" s="59"/>
      <c r="AA138" s="48"/>
      <c r="AB138" s="59"/>
      <c r="AC138" s="9"/>
    </row>
    <row r="139" spans="1:29">
      <c r="A139" s="26" t="s">
        <v>21</v>
      </c>
      <c r="B139" s="27">
        <v>32</v>
      </c>
      <c r="C139" s="27">
        <v>30</v>
      </c>
      <c r="D139" s="27">
        <v>2</v>
      </c>
      <c r="E139" s="32">
        <v>130</v>
      </c>
      <c r="F139" s="32">
        <v>1238</v>
      </c>
      <c r="G139" s="32">
        <v>1420</v>
      </c>
      <c r="H139" s="32">
        <v>148</v>
      </c>
      <c r="I139" s="37">
        <v>44.214285714285715</v>
      </c>
      <c r="J139" s="37">
        <v>87.183098591549296</v>
      </c>
      <c r="K139" s="37">
        <v>9.5945945945945947</v>
      </c>
      <c r="L139" s="27">
        <v>2</v>
      </c>
      <c r="M139" s="27">
        <v>7</v>
      </c>
      <c r="N139" s="31" t="s">
        <v>146</v>
      </c>
      <c r="O139" s="31"/>
      <c r="P139" s="27"/>
      <c r="Q139" s="27"/>
      <c r="R139" s="27"/>
      <c r="S139" s="38"/>
      <c r="T139" s="38"/>
      <c r="U139" s="30"/>
      <c r="V139" s="31"/>
      <c r="W139" s="30"/>
      <c r="X139" s="37"/>
      <c r="Y139" s="30"/>
      <c r="Z139" s="59"/>
      <c r="AA139" s="48"/>
      <c r="AB139" s="59"/>
      <c r="AC139" s="9"/>
    </row>
    <row r="140" spans="1:29">
      <c r="A140" s="26" t="s">
        <v>22</v>
      </c>
      <c r="B140" s="27">
        <v>25</v>
      </c>
      <c r="C140" s="27">
        <v>17</v>
      </c>
      <c r="D140" s="27">
        <v>4</v>
      </c>
      <c r="E140" s="27" t="s">
        <v>136</v>
      </c>
      <c r="F140" s="32">
        <v>333</v>
      </c>
      <c r="G140" s="32">
        <v>361</v>
      </c>
      <c r="H140" s="32">
        <v>29</v>
      </c>
      <c r="I140" s="37">
        <v>25.615384615384617</v>
      </c>
      <c r="J140" s="37">
        <v>92.24376731301939</v>
      </c>
      <c r="K140" s="37">
        <v>12.448275862068966</v>
      </c>
      <c r="L140" s="27"/>
      <c r="M140" s="27">
        <v>1</v>
      </c>
      <c r="N140" s="27">
        <v>7</v>
      </c>
      <c r="O140" s="27"/>
      <c r="P140" s="27">
        <v>86.3</v>
      </c>
      <c r="Q140" s="27">
        <v>519</v>
      </c>
      <c r="R140" s="27">
        <v>0</v>
      </c>
      <c r="S140" s="38">
        <v>547</v>
      </c>
      <c r="T140" s="38">
        <v>11</v>
      </c>
      <c r="U140" s="30">
        <v>49.727272727272727</v>
      </c>
      <c r="V140" s="31" t="s">
        <v>86</v>
      </c>
      <c r="W140" s="30">
        <v>6.3383545770567791</v>
      </c>
      <c r="X140" s="37">
        <v>105.39499036608862</v>
      </c>
      <c r="Y140" s="30">
        <v>47.18181818181818</v>
      </c>
      <c r="Z140" s="59"/>
      <c r="AA140" s="48"/>
      <c r="AB140" s="59"/>
      <c r="AC140" s="9"/>
    </row>
    <row r="141" spans="1:29">
      <c r="A141" s="26" t="s">
        <v>26</v>
      </c>
      <c r="B141" s="27">
        <v>39</v>
      </c>
      <c r="C141" s="27">
        <v>35</v>
      </c>
      <c r="D141" s="27">
        <v>2</v>
      </c>
      <c r="E141" s="27">
        <v>178</v>
      </c>
      <c r="F141" s="32">
        <v>1472</v>
      </c>
      <c r="G141" s="32">
        <v>1654</v>
      </c>
      <c r="H141" s="32">
        <v>181</v>
      </c>
      <c r="I141" s="37">
        <v>44.606060606060609</v>
      </c>
      <c r="J141" s="37">
        <v>88.996372430471581</v>
      </c>
      <c r="K141" s="37">
        <v>9.1381215469613259</v>
      </c>
      <c r="L141" s="27">
        <v>2</v>
      </c>
      <c r="M141" s="27">
        <v>11</v>
      </c>
      <c r="N141" s="27">
        <v>18</v>
      </c>
      <c r="O141" s="27"/>
      <c r="P141" s="27"/>
      <c r="Q141" s="27"/>
      <c r="R141" s="27"/>
      <c r="S141" s="38"/>
      <c r="T141" s="38"/>
      <c r="U141" s="30"/>
      <c r="V141" s="31"/>
      <c r="W141" s="30"/>
      <c r="X141" s="37"/>
      <c r="Y141" s="30"/>
      <c r="Z141" s="59"/>
      <c r="AA141" s="48"/>
      <c r="AB141" s="59"/>
      <c r="AC141" s="9"/>
    </row>
    <row r="142" spans="1:29">
      <c r="A142" s="26" t="s">
        <v>101</v>
      </c>
      <c r="B142" s="27">
        <v>6</v>
      </c>
      <c r="C142" s="27">
        <v>3</v>
      </c>
      <c r="D142" s="27">
        <v>0</v>
      </c>
      <c r="E142" s="27">
        <v>18</v>
      </c>
      <c r="F142" s="32">
        <v>32</v>
      </c>
      <c r="G142" s="32">
        <v>42</v>
      </c>
      <c r="H142" s="32" t="s">
        <v>147</v>
      </c>
      <c r="I142" s="37">
        <v>10.666666666666666</v>
      </c>
      <c r="J142" s="37">
        <v>76.19047619047619</v>
      </c>
      <c r="K142" s="37">
        <v>14</v>
      </c>
      <c r="L142" s="27"/>
      <c r="M142" s="27"/>
      <c r="N142" s="27">
        <v>1</v>
      </c>
      <c r="O142" s="27"/>
      <c r="P142" s="27" t="s">
        <v>148</v>
      </c>
      <c r="Q142" s="27" t="s">
        <v>149</v>
      </c>
      <c r="R142" s="27" t="s">
        <v>150</v>
      </c>
      <c r="S142" s="38" t="s">
        <v>151</v>
      </c>
      <c r="T142" s="38">
        <v>3</v>
      </c>
      <c r="U142" s="30">
        <v>63</v>
      </c>
      <c r="V142" s="31" t="s">
        <v>138</v>
      </c>
      <c r="W142" s="30">
        <v>5.5588235294117645</v>
      </c>
      <c r="X142" s="37">
        <v>92.647058823529406</v>
      </c>
      <c r="Y142" s="30">
        <v>68</v>
      </c>
      <c r="Z142" s="59"/>
      <c r="AA142" s="48"/>
      <c r="AB142" s="59"/>
      <c r="AC142" s="9"/>
    </row>
    <row r="143" spans="1:29">
      <c r="A143" s="26" t="s">
        <v>28</v>
      </c>
      <c r="B143" s="27">
        <v>38</v>
      </c>
      <c r="C143" s="27">
        <v>20</v>
      </c>
      <c r="D143" s="27">
        <v>3</v>
      </c>
      <c r="E143" s="27">
        <v>33</v>
      </c>
      <c r="F143" s="27">
        <v>163</v>
      </c>
      <c r="G143" s="27">
        <v>214</v>
      </c>
      <c r="H143" s="27">
        <v>12</v>
      </c>
      <c r="I143" s="37">
        <v>9.5882352941176467</v>
      </c>
      <c r="J143" s="37">
        <v>76.168224299065429</v>
      </c>
      <c r="K143" s="37">
        <v>17.833333333333332</v>
      </c>
      <c r="L143" s="27"/>
      <c r="M143" s="27"/>
      <c r="N143" s="27">
        <v>21</v>
      </c>
      <c r="O143" s="27"/>
      <c r="P143" s="27">
        <v>200.4</v>
      </c>
      <c r="Q143" s="27">
        <v>1204</v>
      </c>
      <c r="R143" s="27">
        <v>4</v>
      </c>
      <c r="S143" s="38">
        <v>1159</v>
      </c>
      <c r="T143" s="38">
        <v>33</v>
      </c>
      <c r="U143" s="30">
        <v>35.121212121212125</v>
      </c>
      <c r="V143" s="31" t="s">
        <v>48</v>
      </c>
      <c r="W143" s="30">
        <v>5.7834331337325349</v>
      </c>
      <c r="X143" s="37">
        <v>96.262458471760809</v>
      </c>
      <c r="Y143" s="30">
        <v>36.484848484848484</v>
      </c>
      <c r="Z143" s="59"/>
      <c r="AA143" s="48"/>
      <c r="AB143" s="59"/>
      <c r="AC143" s="9"/>
    </row>
    <row r="144" spans="1:29">
      <c r="A144" s="67" t="s">
        <v>142</v>
      </c>
      <c r="B144" s="27">
        <v>5</v>
      </c>
      <c r="C144" s="27">
        <v>1</v>
      </c>
      <c r="D144" s="27">
        <v>1</v>
      </c>
      <c r="E144" s="27" t="s">
        <v>140</v>
      </c>
      <c r="F144" s="27">
        <v>9</v>
      </c>
      <c r="G144" s="27">
        <v>10</v>
      </c>
      <c r="H144" s="27"/>
      <c r="I144" s="37"/>
      <c r="J144" s="37">
        <v>90</v>
      </c>
      <c r="K144" s="37" t="e">
        <f t="shared" ref="K144:K145" si="65">G144/H144</f>
        <v>#DIV/0!</v>
      </c>
      <c r="L144" s="27"/>
      <c r="M144" s="27"/>
      <c r="N144" s="27"/>
      <c r="O144" s="27"/>
      <c r="P144" s="27" t="s">
        <v>141</v>
      </c>
      <c r="Q144" s="27">
        <v>162</v>
      </c>
      <c r="R144" s="27">
        <v>1</v>
      </c>
      <c r="S144" s="38">
        <v>112</v>
      </c>
      <c r="T144" s="38">
        <v>3</v>
      </c>
      <c r="U144" s="30">
        <v>37.333333333333336</v>
      </c>
      <c r="V144" s="31" t="s">
        <v>109</v>
      </c>
      <c r="W144" s="30">
        <v>4.1481481481481479</v>
      </c>
      <c r="X144" s="37">
        <v>69.135802469135797</v>
      </c>
      <c r="Y144" s="30">
        <v>54</v>
      </c>
      <c r="Z144" s="45"/>
      <c r="AA144" s="44"/>
      <c r="AB144" s="45"/>
      <c r="AC144" s="9"/>
    </row>
    <row r="145" spans="1:26">
      <c r="A145" s="29" t="s">
        <v>43</v>
      </c>
      <c r="B145" s="33">
        <f>SUM(B129:B144)</f>
        <v>476</v>
      </c>
      <c r="C145" s="33">
        <f>SUM(C129:C144)</f>
        <v>384</v>
      </c>
      <c r="D145" s="33">
        <f>SUM(D129:D144)</f>
        <v>66</v>
      </c>
      <c r="E145" s="33">
        <v>130</v>
      </c>
      <c r="F145" s="33">
        <f>SUM(F129:F144)</f>
        <v>10404</v>
      </c>
      <c r="G145" s="33">
        <f>SUM(G129:G144)</f>
        <v>12018</v>
      </c>
      <c r="H145" s="33">
        <f>SUM(H129:H144)</f>
        <v>1187</v>
      </c>
      <c r="I145" s="15">
        <f t="shared" ref="I145" si="66">F145/(C145-D145)</f>
        <v>32.716981132075475</v>
      </c>
      <c r="J145" s="15">
        <f t="shared" ref="J145" si="67">(F145/G145)*100</f>
        <v>86.570144782825764</v>
      </c>
      <c r="K145" s="15">
        <f t="shared" si="65"/>
        <v>10.124684077506318</v>
      </c>
      <c r="L145" s="33">
        <f t="shared" ref="L145:T145" si="68">SUM(L129:L144)</f>
        <v>8</v>
      </c>
      <c r="M145" s="33">
        <f t="shared" si="68"/>
        <v>65</v>
      </c>
      <c r="N145" s="33">
        <f t="shared" si="68"/>
        <v>165</v>
      </c>
      <c r="O145" s="33"/>
      <c r="P145" s="33">
        <f t="shared" si="68"/>
        <v>1526.1000000000001</v>
      </c>
      <c r="Q145" s="33">
        <f t="shared" si="68"/>
        <v>9327</v>
      </c>
      <c r="R145" s="33">
        <f t="shared" si="68"/>
        <v>76</v>
      </c>
      <c r="S145" s="53">
        <f t="shared" si="68"/>
        <v>8298</v>
      </c>
      <c r="T145" s="53">
        <f t="shared" si="68"/>
        <v>273</v>
      </c>
      <c r="U145" s="34">
        <f t="shared" ref="U145" si="69">S145/T145</f>
        <v>30.395604395604394</v>
      </c>
      <c r="V145" s="35" t="s">
        <v>89</v>
      </c>
      <c r="W145" s="34">
        <f t="shared" ref="W145" si="70">S145/P145</f>
        <v>5.4373894240220162</v>
      </c>
      <c r="X145" s="15">
        <f t="shared" ref="X145" si="71">S145/(Q145/100)</f>
        <v>88.967513669990353</v>
      </c>
      <c r="Y145" s="34">
        <f t="shared" ref="Y145" si="72">Q145/T145</f>
        <v>34.164835164835168</v>
      </c>
    </row>
    <row r="147" spans="1:26">
      <c r="A147" s="62" t="s">
        <v>153</v>
      </c>
      <c r="N147" s="9"/>
      <c r="O147" s="9"/>
      <c r="P147" s="54"/>
      <c r="Q147" s="54"/>
      <c r="R147" s="54"/>
      <c r="S147" s="9"/>
    </row>
    <row r="148" spans="1:26">
      <c r="A148" s="63" t="s">
        <v>0</v>
      </c>
      <c r="B148" s="21" t="s">
        <v>1</v>
      </c>
      <c r="C148" s="21" t="s">
        <v>2</v>
      </c>
      <c r="D148" s="21" t="s">
        <v>3</v>
      </c>
      <c r="E148" s="21" t="s">
        <v>4</v>
      </c>
      <c r="F148" s="21" t="s">
        <v>5</v>
      </c>
      <c r="G148" s="21" t="s">
        <v>6</v>
      </c>
      <c r="H148" s="21" t="s">
        <v>12</v>
      </c>
      <c r="I148" s="21" t="s">
        <v>7</v>
      </c>
      <c r="J148" s="21" t="s">
        <v>8</v>
      </c>
      <c r="K148" s="21" t="s">
        <v>13</v>
      </c>
      <c r="L148" s="21">
        <v>100</v>
      </c>
      <c r="M148" s="21">
        <v>50</v>
      </c>
      <c r="N148" s="21" t="s">
        <v>14</v>
      </c>
      <c r="O148" s="21" t="s">
        <v>176</v>
      </c>
      <c r="P148" s="21" t="s">
        <v>15</v>
      </c>
      <c r="Q148" s="21" t="s">
        <v>6</v>
      </c>
      <c r="R148" s="21" t="s">
        <v>16</v>
      </c>
      <c r="S148" s="21" t="s">
        <v>5</v>
      </c>
      <c r="T148" s="21" t="s">
        <v>9</v>
      </c>
      <c r="U148" s="21" t="s">
        <v>7</v>
      </c>
      <c r="V148" s="21" t="s">
        <v>10</v>
      </c>
      <c r="W148" s="21" t="s">
        <v>11</v>
      </c>
      <c r="X148" s="21" t="s">
        <v>68</v>
      </c>
      <c r="Y148" s="21" t="s">
        <v>8</v>
      </c>
    </row>
    <row r="149" spans="1:26">
      <c r="A149" s="71" t="s">
        <v>17</v>
      </c>
      <c r="B149" s="23">
        <v>8</v>
      </c>
      <c r="C149" s="23">
        <v>6</v>
      </c>
      <c r="D149" s="23">
        <v>0</v>
      </c>
      <c r="E149" s="23">
        <v>62</v>
      </c>
      <c r="F149" s="49">
        <v>231</v>
      </c>
      <c r="G149" s="49">
        <v>303</v>
      </c>
      <c r="H149" s="49">
        <v>22</v>
      </c>
      <c r="I149" s="37">
        <f t="shared" ref="I149" si="73">F149/(C149-D149)</f>
        <v>38.5</v>
      </c>
      <c r="J149" s="37">
        <f t="shared" ref="J149" si="74">(F149/G149)*100</f>
        <v>76.237623762376245</v>
      </c>
      <c r="K149" s="37">
        <f t="shared" ref="K149" si="75">G149/H149</f>
        <v>13.772727272727273</v>
      </c>
      <c r="L149" s="49"/>
      <c r="M149" s="23">
        <v>3</v>
      </c>
      <c r="N149" s="49">
        <v>2</v>
      </c>
      <c r="O149" s="49"/>
      <c r="P149" s="23">
        <v>77</v>
      </c>
      <c r="Q149" s="23">
        <v>462</v>
      </c>
      <c r="R149" s="23">
        <v>0</v>
      </c>
      <c r="S149" s="23">
        <v>404</v>
      </c>
      <c r="T149" s="23">
        <v>12</v>
      </c>
      <c r="U149" s="24">
        <v>33.666666666666664</v>
      </c>
      <c r="V149" s="65" t="s">
        <v>169</v>
      </c>
      <c r="W149" s="24">
        <v>5.2467532467532472</v>
      </c>
      <c r="X149" s="24">
        <v>87.44588744588745</v>
      </c>
      <c r="Y149" s="24">
        <v>38.5</v>
      </c>
    </row>
    <row r="150" spans="1:26">
      <c r="A150" s="71" t="s">
        <v>154</v>
      </c>
      <c r="B150" s="49">
        <v>3</v>
      </c>
      <c r="C150" s="49">
        <v>3</v>
      </c>
      <c r="D150" s="49">
        <v>2</v>
      </c>
      <c r="E150" s="49" t="s">
        <v>170</v>
      </c>
      <c r="F150" s="49">
        <v>44</v>
      </c>
      <c r="G150" s="49">
        <v>55</v>
      </c>
      <c r="H150" s="49">
        <v>4</v>
      </c>
      <c r="I150" s="37">
        <v>44</v>
      </c>
      <c r="J150" s="37">
        <v>80</v>
      </c>
      <c r="K150" s="37">
        <v>13.75</v>
      </c>
      <c r="L150" s="49"/>
      <c r="M150" s="23"/>
      <c r="N150" s="23"/>
      <c r="O150" s="23"/>
      <c r="P150" s="23" t="s">
        <v>171</v>
      </c>
      <c r="Q150" s="23">
        <v>135</v>
      </c>
      <c r="R150" s="23">
        <v>0</v>
      </c>
      <c r="S150" s="23">
        <v>127</v>
      </c>
      <c r="T150" s="23">
        <v>1</v>
      </c>
      <c r="U150" s="24">
        <v>127</v>
      </c>
      <c r="V150" s="65" t="s">
        <v>172</v>
      </c>
      <c r="W150" s="24">
        <v>5.64</v>
      </c>
      <c r="X150" s="24">
        <v>94.074074074074062</v>
      </c>
      <c r="Y150" s="24">
        <v>135</v>
      </c>
    </row>
    <row r="151" spans="1:26">
      <c r="A151" s="71" t="s">
        <v>122</v>
      </c>
      <c r="B151" s="49">
        <v>7</v>
      </c>
      <c r="C151" s="49">
        <v>7</v>
      </c>
      <c r="D151" s="49">
        <v>2</v>
      </c>
      <c r="E151" s="49" t="s">
        <v>181</v>
      </c>
      <c r="F151" s="49">
        <v>200</v>
      </c>
      <c r="G151" s="51">
        <v>239</v>
      </c>
      <c r="H151" s="49">
        <v>28</v>
      </c>
      <c r="I151" s="37">
        <v>40</v>
      </c>
      <c r="J151" s="37">
        <v>83.682008368200826</v>
      </c>
      <c r="K151" s="37">
        <v>8.5357142857142865</v>
      </c>
      <c r="L151" s="49">
        <v>1</v>
      </c>
      <c r="M151" s="49"/>
      <c r="N151" s="49">
        <v>7</v>
      </c>
      <c r="O151" s="49"/>
      <c r="P151" s="27"/>
      <c r="Q151" s="27"/>
      <c r="R151" s="27"/>
      <c r="S151" s="38"/>
      <c r="T151" s="38"/>
      <c r="U151" s="30"/>
      <c r="V151" s="31"/>
      <c r="W151" s="30"/>
      <c r="X151" s="37"/>
      <c r="Y151" s="30"/>
    </row>
    <row r="152" spans="1:26">
      <c r="A152" s="71" t="s">
        <v>65</v>
      </c>
      <c r="B152" s="49">
        <v>1</v>
      </c>
      <c r="C152" s="49">
        <v>1</v>
      </c>
      <c r="D152" s="49">
        <v>0</v>
      </c>
      <c r="E152" s="49">
        <v>0</v>
      </c>
      <c r="F152" s="49">
        <v>0</v>
      </c>
      <c r="G152" s="51">
        <v>3</v>
      </c>
      <c r="H152" s="49">
        <v>0</v>
      </c>
      <c r="I152" s="37">
        <v>0</v>
      </c>
      <c r="J152" s="37">
        <f>(F152/G152)*100</f>
        <v>0</v>
      </c>
      <c r="K152" s="37"/>
      <c r="L152" s="49"/>
      <c r="M152" s="49"/>
      <c r="N152" s="49"/>
      <c r="O152" s="49"/>
      <c r="P152" s="27"/>
      <c r="Q152" s="27"/>
      <c r="R152" s="27"/>
      <c r="S152" s="38"/>
      <c r="T152" s="38"/>
      <c r="U152" s="30"/>
      <c r="V152" s="31"/>
      <c r="W152" s="30"/>
      <c r="X152" s="37"/>
      <c r="Y152" s="30"/>
    </row>
    <row r="153" spans="1:26">
      <c r="A153" s="71" t="s">
        <v>96</v>
      </c>
      <c r="B153" s="49">
        <v>4</v>
      </c>
      <c r="C153" s="49">
        <v>4</v>
      </c>
      <c r="D153" s="49">
        <v>0</v>
      </c>
      <c r="E153" s="49">
        <v>33</v>
      </c>
      <c r="F153" s="49">
        <v>88</v>
      </c>
      <c r="G153" s="51">
        <v>102</v>
      </c>
      <c r="H153" s="49">
        <v>15</v>
      </c>
      <c r="I153" s="37">
        <v>22</v>
      </c>
      <c r="J153" s="37">
        <v>86.274509803921575</v>
      </c>
      <c r="K153" s="37">
        <v>6.8</v>
      </c>
      <c r="L153" s="49"/>
      <c r="M153" s="27"/>
      <c r="N153" s="27"/>
      <c r="O153" s="27"/>
      <c r="P153" s="27"/>
      <c r="Q153" s="27"/>
      <c r="R153" s="27"/>
      <c r="S153" s="38"/>
      <c r="T153" s="38"/>
      <c r="U153" s="30"/>
      <c r="V153" s="31"/>
      <c r="W153" s="30"/>
      <c r="X153" s="37"/>
      <c r="Y153" s="30"/>
    </row>
    <row r="154" spans="1:26">
      <c r="A154" s="71" t="s">
        <v>18</v>
      </c>
      <c r="B154" s="49">
        <v>5</v>
      </c>
      <c r="C154" s="49">
        <v>4</v>
      </c>
      <c r="D154" s="49">
        <v>1</v>
      </c>
      <c r="E154" s="49" t="s">
        <v>174</v>
      </c>
      <c r="F154" s="49">
        <v>184</v>
      </c>
      <c r="G154" s="49">
        <v>193</v>
      </c>
      <c r="H154" s="49">
        <v>14</v>
      </c>
      <c r="I154" s="37">
        <v>61.333333333333336</v>
      </c>
      <c r="J154" s="37">
        <v>95.336787564766837</v>
      </c>
      <c r="K154" s="37">
        <v>13.785714285714286</v>
      </c>
      <c r="L154" s="49"/>
      <c r="M154" s="23">
        <v>2</v>
      </c>
      <c r="N154" s="23">
        <v>1</v>
      </c>
      <c r="O154" s="23"/>
      <c r="P154" s="23">
        <v>28.4</v>
      </c>
      <c r="Q154" s="51">
        <v>172</v>
      </c>
      <c r="R154" s="23">
        <v>0</v>
      </c>
      <c r="S154" s="23">
        <v>179</v>
      </c>
      <c r="T154" s="23">
        <v>7</v>
      </c>
      <c r="U154" s="24">
        <v>25.571428571428573</v>
      </c>
      <c r="V154" s="65" t="s">
        <v>91</v>
      </c>
      <c r="W154" s="24">
        <v>6.24</v>
      </c>
      <c r="X154" s="24">
        <v>104.06976744186046</v>
      </c>
      <c r="Y154" s="24">
        <v>24.571428571428573</v>
      </c>
    </row>
    <row r="155" spans="1:26">
      <c r="A155" s="71" t="s">
        <v>95</v>
      </c>
      <c r="B155" s="23">
        <v>9</v>
      </c>
      <c r="C155" s="23">
        <v>7</v>
      </c>
      <c r="D155" s="23">
        <v>1</v>
      </c>
      <c r="E155" s="23">
        <v>53</v>
      </c>
      <c r="F155" s="49">
        <v>151</v>
      </c>
      <c r="G155" s="49">
        <v>218</v>
      </c>
      <c r="H155" s="49">
        <v>7</v>
      </c>
      <c r="I155" s="37">
        <f>F155/(C155-D155)</f>
        <v>25.166666666666668</v>
      </c>
      <c r="J155" s="37">
        <f>(F155/G155)*100</f>
        <v>69.266055045871553</v>
      </c>
      <c r="K155" s="37">
        <f>G155/H155</f>
        <v>31.142857142857142</v>
      </c>
      <c r="L155" s="49"/>
      <c r="M155" s="23">
        <v>1</v>
      </c>
      <c r="N155" s="23" t="s">
        <v>175</v>
      </c>
      <c r="O155" s="23">
        <v>1</v>
      </c>
      <c r="P155" s="23"/>
      <c r="Q155" s="23"/>
      <c r="R155" s="23"/>
      <c r="S155" s="38"/>
      <c r="T155" s="38"/>
      <c r="U155" s="30"/>
      <c r="V155" s="31"/>
      <c r="W155" s="30"/>
      <c r="X155" s="37"/>
      <c r="Y155" s="30"/>
    </row>
    <row r="156" spans="1:26">
      <c r="A156" s="71" t="s">
        <v>20</v>
      </c>
      <c r="B156" s="49">
        <v>7</v>
      </c>
      <c r="C156" s="49">
        <v>4</v>
      </c>
      <c r="D156" s="49">
        <v>0</v>
      </c>
      <c r="E156" s="49">
        <v>9</v>
      </c>
      <c r="F156" s="49">
        <v>18</v>
      </c>
      <c r="G156" s="49">
        <v>17</v>
      </c>
      <c r="H156" s="49">
        <v>2</v>
      </c>
      <c r="I156" s="37">
        <v>4.5</v>
      </c>
      <c r="J156" s="37">
        <v>105.88235294117648</v>
      </c>
      <c r="K156" s="37">
        <v>8.5</v>
      </c>
      <c r="L156" s="49"/>
      <c r="M156" s="23"/>
      <c r="N156" s="27">
        <v>3</v>
      </c>
      <c r="O156" s="27"/>
      <c r="P156" s="66">
        <v>63.2</v>
      </c>
      <c r="Q156" s="23">
        <v>380</v>
      </c>
      <c r="R156" s="23">
        <v>6</v>
      </c>
      <c r="S156" s="23">
        <v>301</v>
      </c>
      <c r="T156" s="23">
        <v>12</v>
      </c>
      <c r="U156" s="24">
        <v>25.083333333333332</v>
      </c>
      <c r="V156" s="65" t="s">
        <v>177</v>
      </c>
      <c r="W156" s="24">
        <v>4.7626582278481013</v>
      </c>
      <c r="X156" s="23">
        <v>79.21052631578948</v>
      </c>
      <c r="Y156" s="24">
        <v>31.666666666666668</v>
      </c>
    </row>
    <row r="157" spans="1:26">
      <c r="A157" s="71" t="s">
        <v>97</v>
      </c>
      <c r="B157" s="32">
        <v>6</v>
      </c>
      <c r="C157" s="32">
        <v>4</v>
      </c>
      <c r="D157" s="32">
        <v>0</v>
      </c>
      <c r="E157" s="32">
        <v>67</v>
      </c>
      <c r="F157" s="32">
        <v>89</v>
      </c>
      <c r="G157" s="32">
        <v>77</v>
      </c>
      <c r="H157" s="32">
        <v>10</v>
      </c>
      <c r="I157" s="37">
        <v>22.25</v>
      </c>
      <c r="J157" s="37">
        <v>115.58441558441559</v>
      </c>
      <c r="K157" s="37">
        <v>7.7</v>
      </c>
      <c r="L157" s="32"/>
      <c r="M157" s="27">
        <v>1</v>
      </c>
      <c r="N157" s="27">
        <v>3</v>
      </c>
      <c r="O157" s="27"/>
      <c r="P157" s="23">
        <v>36.5</v>
      </c>
      <c r="Q157" s="23">
        <v>221</v>
      </c>
      <c r="R157" s="23">
        <v>4</v>
      </c>
      <c r="S157" s="23">
        <v>185</v>
      </c>
      <c r="T157" s="23">
        <v>6</v>
      </c>
      <c r="U157" s="37">
        <v>30.83</v>
      </c>
      <c r="V157" s="65" t="s">
        <v>178</v>
      </c>
      <c r="W157" s="37">
        <v>5.0199999999999996</v>
      </c>
      <c r="X157" s="37">
        <v>83.710407239819006</v>
      </c>
      <c r="Y157" s="37">
        <v>36.833333333333336</v>
      </c>
    </row>
    <row r="158" spans="1:26">
      <c r="A158" s="71" t="s">
        <v>98</v>
      </c>
      <c r="B158" s="49">
        <v>9</v>
      </c>
      <c r="C158" s="49">
        <v>6</v>
      </c>
      <c r="D158" s="49">
        <v>0</v>
      </c>
      <c r="E158" s="49">
        <v>32</v>
      </c>
      <c r="F158" s="49">
        <v>75</v>
      </c>
      <c r="G158" s="49">
        <v>54</v>
      </c>
      <c r="H158" s="49">
        <v>12</v>
      </c>
      <c r="I158" s="37">
        <v>12.5</v>
      </c>
      <c r="J158" s="37">
        <v>138.88888888888889</v>
      </c>
      <c r="K158" s="37">
        <v>4.5</v>
      </c>
      <c r="L158" s="49"/>
      <c r="M158" s="49"/>
      <c r="N158" s="27">
        <v>2</v>
      </c>
      <c r="O158" s="27"/>
      <c r="P158" s="49">
        <v>79</v>
      </c>
      <c r="Q158" s="49">
        <v>474</v>
      </c>
      <c r="R158" s="49">
        <v>2</v>
      </c>
      <c r="S158" s="49">
        <v>394</v>
      </c>
      <c r="T158" s="49">
        <v>12</v>
      </c>
      <c r="U158" s="37">
        <v>32.833333333333336</v>
      </c>
      <c r="V158" s="50" t="s">
        <v>182</v>
      </c>
      <c r="W158" s="37">
        <v>4.9873417721518987</v>
      </c>
      <c r="X158" s="37">
        <v>83.122362869198312</v>
      </c>
      <c r="Y158" s="37">
        <v>39.5</v>
      </c>
    </row>
    <row r="159" spans="1:26">
      <c r="A159" s="71" t="s">
        <v>21</v>
      </c>
      <c r="B159" s="49">
        <v>6</v>
      </c>
      <c r="C159" s="49">
        <v>5</v>
      </c>
      <c r="D159" s="49">
        <v>1</v>
      </c>
      <c r="E159" s="49" t="s">
        <v>179</v>
      </c>
      <c r="F159" s="49">
        <v>117</v>
      </c>
      <c r="G159" s="49">
        <v>143</v>
      </c>
      <c r="H159" s="49">
        <v>9</v>
      </c>
      <c r="I159" s="37">
        <v>29.25</v>
      </c>
      <c r="J159" s="37">
        <v>81.818181818181827</v>
      </c>
      <c r="K159" s="37">
        <v>15.888888888888889</v>
      </c>
      <c r="L159" s="49"/>
      <c r="M159" s="23"/>
      <c r="N159" s="31" t="s">
        <v>180</v>
      </c>
      <c r="O159" s="31">
        <v>1</v>
      </c>
      <c r="P159" s="27"/>
      <c r="Q159" s="27"/>
      <c r="R159" s="27"/>
      <c r="S159" s="38"/>
      <c r="T159" s="38"/>
      <c r="U159" s="30"/>
      <c r="V159" s="31"/>
      <c r="W159" s="30"/>
      <c r="X159" s="37"/>
      <c r="Y159" s="30"/>
    </row>
    <row r="160" spans="1:26">
      <c r="A160" s="71" t="s">
        <v>22</v>
      </c>
      <c r="B160" s="49">
        <v>5</v>
      </c>
      <c r="C160" s="49">
        <v>4</v>
      </c>
      <c r="D160" s="49">
        <v>0</v>
      </c>
      <c r="E160" s="49">
        <v>40</v>
      </c>
      <c r="F160" s="49">
        <v>59</v>
      </c>
      <c r="G160" s="49">
        <v>79</v>
      </c>
      <c r="H160" s="49">
        <v>4</v>
      </c>
      <c r="I160" s="37">
        <v>14.75</v>
      </c>
      <c r="J160" s="37">
        <v>74.683544303797461</v>
      </c>
      <c r="K160" s="37">
        <v>19.75</v>
      </c>
      <c r="L160" s="49"/>
      <c r="M160" s="23"/>
      <c r="N160" s="27">
        <v>2</v>
      </c>
      <c r="O160" s="27"/>
      <c r="P160" s="23">
        <v>4.3</v>
      </c>
      <c r="Q160" s="23">
        <v>27</v>
      </c>
      <c r="R160" s="23">
        <v>0</v>
      </c>
      <c r="S160" s="23">
        <v>44</v>
      </c>
      <c r="T160" s="23">
        <v>1</v>
      </c>
      <c r="U160" s="37">
        <v>44</v>
      </c>
      <c r="V160" s="65" t="s">
        <v>173</v>
      </c>
      <c r="W160" s="24">
        <v>9.77</v>
      </c>
      <c r="X160" s="24">
        <v>162.96296296296296</v>
      </c>
      <c r="Y160" s="37">
        <v>27</v>
      </c>
      <c r="Z160" s="9"/>
    </row>
    <row r="161" spans="1:29">
      <c r="A161" s="71" t="s">
        <v>26</v>
      </c>
      <c r="B161" s="49">
        <v>6</v>
      </c>
      <c r="C161" s="49">
        <v>5</v>
      </c>
      <c r="D161" s="49">
        <v>0</v>
      </c>
      <c r="E161" s="49">
        <v>122</v>
      </c>
      <c r="F161" s="49">
        <v>231</v>
      </c>
      <c r="G161" s="49">
        <v>264</v>
      </c>
      <c r="H161" s="49">
        <v>24</v>
      </c>
      <c r="I161" s="37">
        <v>46.2</v>
      </c>
      <c r="J161" s="37">
        <v>87.5</v>
      </c>
      <c r="K161" s="37">
        <v>11</v>
      </c>
      <c r="L161" s="49">
        <v>1</v>
      </c>
      <c r="M161" s="23">
        <v>1</v>
      </c>
      <c r="N161" s="27">
        <v>4</v>
      </c>
      <c r="O161" s="27"/>
      <c r="P161" s="27">
        <v>2</v>
      </c>
      <c r="Q161" s="27">
        <v>12</v>
      </c>
      <c r="R161" s="27">
        <v>0</v>
      </c>
      <c r="S161" s="38">
        <v>17</v>
      </c>
      <c r="T161" s="38">
        <v>0</v>
      </c>
      <c r="U161" s="30"/>
      <c r="V161" s="31"/>
      <c r="W161" s="30">
        <v>8.5</v>
      </c>
      <c r="X161" s="37">
        <v>141.66666666666669</v>
      </c>
      <c r="Y161" s="30"/>
      <c r="Z161" s="9"/>
    </row>
    <row r="162" spans="1:29">
      <c r="A162" s="71" t="s">
        <v>100</v>
      </c>
      <c r="B162" s="49">
        <v>6</v>
      </c>
      <c r="C162" s="49">
        <v>3</v>
      </c>
      <c r="D162" s="49">
        <v>2</v>
      </c>
      <c r="E162" s="49" t="s">
        <v>167</v>
      </c>
      <c r="F162" s="49">
        <v>1</v>
      </c>
      <c r="G162" s="49">
        <v>6</v>
      </c>
      <c r="H162" s="49"/>
      <c r="I162" s="37">
        <v>1</v>
      </c>
      <c r="J162" s="37">
        <v>16.66</v>
      </c>
      <c r="K162" s="37"/>
      <c r="L162" s="49"/>
      <c r="M162" s="23"/>
      <c r="N162" s="27">
        <v>1</v>
      </c>
      <c r="O162" s="27"/>
      <c r="P162" s="27">
        <v>44</v>
      </c>
      <c r="Q162" s="27">
        <v>264</v>
      </c>
      <c r="R162" s="27">
        <v>3</v>
      </c>
      <c r="S162" s="38">
        <v>251</v>
      </c>
      <c r="T162" s="38">
        <v>8</v>
      </c>
      <c r="U162" s="30">
        <v>31.37</v>
      </c>
      <c r="V162" s="31" t="s">
        <v>168</v>
      </c>
      <c r="W162" s="30">
        <v>5.7045454545454541</v>
      </c>
      <c r="X162" s="37">
        <v>95.075757575757578</v>
      </c>
      <c r="Y162" s="30">
        <v>33</v>
      </c>
      <c r="Z162" s="9"/>
    </row>
    <row r="163" spans="1:29">
      <c r="A163" s="71" t="s">
        <v>155</v>
      </c>
      <c r="B163" s="51">
        <v>9</v>
      </c>
      <c r="C163" s="51">
        <v>9</v>
      </c>
      <c r="D163" s="51">
        <v>1</v>
      </c>
      <c r="E163" s="51">
        <v>119</v>
      </c>
      <c r="F163" s="51">
        <v>333</v>
      </c>
      <c r="G163" s="51">
        <v>397</v>
      </c>
      <c r="H163" s="51">
        <v>34</v>
      </c>
      <c r="I163" s="37">
        <v>41.625</v>
      </c>
      <c r="J163" s="37">
        <v>83.879093198992436</v>
      </c>
      <c r="K163" s="37">
        <v>11.67</v>
      </c>
      <c r="L163" s="51">
        <v>1</v>
      </c>
      <c r="M163" s="27">
        <v>1</v>
      </c>
      <c r="N163" s="27">
        <v>3</v>
      </c>
      <c r="O163" s="27"/>
      <c r="P163" s="51"/>
      <c r="Q163" s="51"/>
      <c r="R163" s="51"/>
      <c r="S163" s="51"/>
      <c r="T163" s="51"/>
      <c r="U163" s="37"/>
      <c r="V163" s="50"/>
      <c r="W163" s="37"/>
      <c r="X163" s="37"/>
      <c r="Y163" s="37"/>
      <c r="AA163">
        <v>0</v>
      </c>
    </row>
    <row r="164" spans="1:29">
      <c r="A164" s="71" t="s">
        <v>156</v>
      </c>
      <c r="B164" s="49">
        <v>2</v>
      </c>
      <c r="C164" s="49">
        <v>2</v>
      </c>
      <c r="D164" s="49">
        <v>2</v>
      </c>
      <c r="E164" s="49" t="s">
        <v>163</v>
      </c>
      <c r="F164" s="49">
        <v>41</v>
      </c>
      <c r="G164" s="49">
        <v>37</v>
      </c>
      <c r="H164" s="49" t="s">
        <v>159</v>
      </c>
      <c r="I164" s="37"/>
      <c r="J164" s="37">
        <v>110.81</v>
      </c>
      <c r="K164" s="37">
        <v>9.25</v>
      </c>
      <c r="L164" s="84"/>
      <c r="M164" s="22"/>
      <c r="N164" s="27">
        <v>1</v>
      </c>
      <c r="O164" s="27"/>
      <c r="P164" s="23" t="s">
        <v>164</v>
      </c>
      <c r="Q164" s="23">
        <v>48</v>
      </c>
      <c r="R164" s="23">
        <v>0</v>
      </c>
      <c r="S164" s="23">
        <v>60</v>
      </c>
      <c r="T164" s="23">
        <v>0</v>
      </c>
      <c r="U164" s="24"/>
      <c r="V164" s="65"/>
      <c r="W164" s="24">
        <v>7.5</v>
      </c>
      <c r="X164" s="24">
        <v>125</v>
      </c>
      <c r="Y164" s="24"/>
    </row>
    <row r="165" spans="1:29">
      <c r="A165" s="71" t="s">
        <v>157</v>
      </c>
      <c r="B165" s="49">
        <v>3</v>
      </c>
      <c r="C165" s="49">
        <v>3</v>
      </c>
      <c r="D165" s="49">
        <v>0</v>
      </c>
      <c r="E165" s="49">
        <v>34</v>
      </c>
      <c r="F165" s="49">
        <v>36</v>
      </c>
      <c r="G165" s="49">
        <v>49</v>
      </c>
      <c r="H165" s="49" t="s">
        <v>159</v>
      </c>
      <c r="I165" s="37">
        <v>12</v>
      </c>
      <c r="J165" s="37">
        <v>73.469387755102048</v>
      </c>
      <c r="K165" s="37">
        <v>12.25</v>
      </c>
      <c r="L165" s="84"/>
      <c r="M165" s="22"/>
      <c r="N165" s="27">
        <v>3</v>
      </c>
      <c r="O165" s="27"/>
      <c r="P165" s="23" t="s">
        <v>160</v>
      </c>
      <c r="Q165" s="23">
        <v>156</v>
      </c>
      <c r="R165" s="23">
        <v>0</v>
      </c>
      <c r="S165" s="23">
        <v>144</v>
      </c>
      <c r="T165" s="23">
        <v>1</v>
      </c>
      <c r="U165" s="24" t="s">
        <v>162</v>
      </c>
      <c r="V165" s="65" t="s">
        <v>161</v>
      </c>
      <c r="W165" s="24">
        <v>5.5384615384615383</v>
      </c>
      <c r="X165" s="24">
        <v>92.307692307692307</v>
      </c>
      <c r="Y165" s="24">
        <v>156</v>
      </c>
    </row>
    <row r="166" spans="1:29">
      <c r="A166" s="71" t="s">
        <v>142</v>
      </c>
      <c r="B166" s="49">
        <v>3</v>
      </c>
      <c r="C166" s="49">
        <v>3</v>
      </c>
      <c r="D166" s="49">
        <v>1</v>
      </c>
      <c r="E166" s="37" t="s">
        <v>165</v>
      </c>
      <c r="F166" s="49">
        <v>32</v>
      </c>
      <c r="G166" s="49">
        <v>43</v>
      </c>
      <c r="H166" s="49">
        <v>2</v>
      </c>
      <c r="I166" s="37">
        <f t="shared" ref="I166" si="76">F166/(C166-D166)</f>
        <v>16</v>
      </c>
      <c r="J166" s="37">
        <f>(F166/G166)*100</f>
        <v>74.418604651162795</v>
      </c>
      <c r="K166" s="37">
        <v>16</v>
      </c>
      <c r="L166" s="49"/>
      <c r="M166" s="49"/>
      <c r="N166" s="49">
        <v>1</v>
      </c>
      <c r="O166" s="49"/>
      <c r="P166" s="49">
        <v>11</v>
      </c>
      <c r="Q166" s="51">
        <v>66</v>
      </c>
      <c r="R166" s="76">
        <v>0</v>
      </c>
      <c r="S166" s="76">
        <v>75</v>
      </c>
      <c r="T166" s="76">
        <v>2</v>
      </c>
      <c r="U166" s="37">
        <f>S166/T166</f>
        <v>37.5</v>
      </c>
      <c r="V166" s="65" t="s">
        <v>166</v>
      </c>
      <c r="W166" s="37">
        <f>S166/P166</f>
        <v>6.8181818181818183</v>
      </c>
      <c r="X166" s="37">
        <f>S166/(Q166/100)</f>
        <v>113.63636363636363</v>
      </c>
      <c r="Y166" s="37">
        <f>Q166/T166</f>
        <v>33</v>
      </c>
    </row>
    <row r="167" spans="1:29">
      <c r="A167" s="72" t="s">
        <v>43</v>
      </c>
      <c r="B167" s="73">
        <f>SUM(B149:B166)</f>
        <v>99</v>
      </c>
      <c r="C167" s="73">
        <f>SUM(C149:C166)</f>
        <v>80</v>
      </c>
      <c r="D167" s="73">
        <f>SUM(D149:D166)</f>
        <v>13</v>
      </c>
      <c r="E167" s="74">
        <v>122</v>
      </c>
      <c r="F167" s="74">
        <f>SUM(F149:F166)</f>
        <v>1930</v>
      </c>
      <c r="G167" s="74">
        <f>SUM(G149:G166)</f>
        <v>2279</v>
      </c>
      <c r="H167" s="74">
        <f>SUM(H149:H166)</f>
        <v>187</v>
      </c>
      <c r="I167" s="15">
        <f t="shared" ref="I167" si="77">F167/(C167-D167)</f>
        <v>28.805970149253731</v>
      </c>
      <c r="J167" s="15">
        <f t="shared" ref="J167" si="78">(F167/G167)*100</f>
        <v>84.686265906099166</v>
      </c>
      <c r="K167" s="15">
        <f t="shared" ref="K167" si="79">G167/H167</f>
        <v>12.18716577540107</v>
      </c>
      <c r="L167" s="52">
        <f>SUM(L149:L166)</f>
        <v>3</v>
      </c>
      <c r="M167" s="33">
        <f>SUM(M149:M166)</f>
        <v>9</v>
      </c>
      <c r="N167" s="33" t="s">
        <v>186</v>
      </c>
      <c r="O167" s="33">
        <f>SUM(O150:O166)</f>
        <v>2</v>
      </c>
      <c r="P167" s="33">
        <v>402.5</v>
      </c>
      <c r="Q167" s="33">
        <f>SUM(Q149:Q166)</f>
        <v>2417</v>
      </c>
      <c r="R167" s="33">
        <f>SUM(R149:R166)</f>
        <v>15</v>
      </c>
      <c r="S167" s="53">
        <f>SUM(S149:S166)</f>
        <v>2181</v>
      </c>
      <c r="T167" s="53">
        <f>SUM(T149:T166)</f>
        <v>62</v>
      </c>
      <c r="U167" s="34">
        <f t="shared" ref="U167" si="80">S167/T167</f>
        <v>35.177419354838712</v>
      </c>
      <c r="V167" s="35" t="s">
        <v>168</v>
      </c>
      <c r="W167" s="34">
        <f t="shared" ref="W167" si="81">S167/P167</f>
        <v>5.4186335403726709</v>
      </c>
      <c r="X167" s="15">
        <f t="shared" ref="X167" si="82">S167/(Q167/100)</f>
        <v>90.235829540752988</v>
      </c>
      <c r="Y167" s="34">
        <f t="shared" ref="Y167" si="83">Q167/T167</f>
        <v>38.983870967741936</v>
      </c>
    </row>
    <row r="168" spans="1:29">
      <c r="A168" s="77"/>
      <c r="B168" s="78"/>
      <c r="C168" s="78"/>
      <c r="D168" s="78"/>
      <c r="E168" s="79"/>
      <c r="F168" s="79"/>
      <c r="G168" s="79"/>
      <c r="H168" s="79"/>
      <c r="I168" s="44"/>
      <c r="J168" s="44"/>
      <c r="K168" s="44"/>
      <c r="L168" s="80"/>
      <c r="M168" s="43"/>
      <c r="N168" s="43"/>
      <c r="O168" s="43"/>
      <c r="P168" s="43"/>
      <c r="Q168" s="43"/>
      <c r="R168" s="43"/>
      <c r="S168" s="81"/>
      <c r="T168" s="81"/>
      <c r="U168" s="45"/>
      <c r="V168" s="46"/>
      <c r="W168" s="45"/>
      <c r="X168" s="44"/>
      <c r="Y168" s="45"/>
    </row>
    <row r="169" spans="1:29">
      <c r="A169" s="83"/>
      <c r="B169" s="83"/>
      <c r="C169" s="83"/>
      <c r="D169" s="57"/>
      <c r="E169" s="60"/>
      <c r="F169" s="60"/>
      <c r="G169" s="60"/>
      <c r="H169" s="60"/>
      <c r="I169" s="60"/>
      <c r="J169" s="60"/>
      <c r="K169" s="60"/>
      <c r="L169" s="48"/>
      <c r="M169" s="48"/>
      <c r="N169" s="85"/>
      <c r="O169" s="85"/>
      <c r="P169" s="60"/>
      <c r="Q169" s="60"/>
      <c r="R169" s="60"/>
      <c r="S169" s="60"/>
      <c r="T169" s="60"/>
      <c r="U169" s="60"/>
      <c r="V169" s="60"/>
      <c r="W169" s="60"/>
      <c r="X169" s="85"/>
      <c r="Y169" s="86"/>
      <c r="Z169" s="83"/>
      <c r="AA169" s="83"/>
      <c r="AB169" s="83"/>
      <c r="AC169" s="83"/>
    </row>
    <row r="170" spans="1:29">
      <c r="A170" s="40" t="s">
        <v>158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</row>
    <row r="171" spans="1:29">
      <c r="A171" s="87" t="s">
        <v>0</v>
      </c>
      <c r="B171" s="74" t="s">
        <v>1</v>
      </c>
      <c r="C171" s="74" t="s">
        <v>2</v>
      </c>
      <c r="D171" s="74" t="s">
        <v>3</v>
      </c>
      <c r="E171" s="74" t="s">
        <v>4</v>
      </c>
      <c r="F171" s="74" t="s">
        <v>5</v>
      </c>
      <c r="G171" s="74" t="s">
        <v>6</v>
      </c>
      <c r="H171" s="74" t="s">
        <v>12</v>
      </c>
      <c r="I171" s="74" t="s">
        <v>7</v>
      </c>
      <c r="J171" s="74" t="s">
        <v>8</v>
      </c>
      <c r="K171" s="74" t="s">
        <v>13</v>
      </c>
      <c r="L171" s="74">
        <v>100</v>
      </c>
      <c r="M171" s="74">
        <v>50</v>
      </c>
      <c r="N171" s="74" t="s">
        <v>14</v>
      </c>
      <c r="O171" s="74" t="s">
        <v>176</v>
      </c>
      <c r="P171" s="74" t="s">
        <v>15</v>
      </c>
      <c r="Q171" s="74" t="s">
        <v>6</v>
      </c>
      <c r="R171" s="74" t="s">
        <v>16</v>
      </c>
      <c r="S171" s="74" t="s">
        <v>5</v>
      </c>
      <c r="T171" s="74" t="s">
        <v>9</v>
      </c>
      <c r="U171" s="74" t="s">
        <v>7</v>
      </c>
      <c r="V171" s="74" t="s">
        <v>10</v>
      </c>
      <c r="W171" s="74" t="s">
        <v>11</v>
      </c>
      <c r="X171" s="74" t="s">
        <v>68</v>
      </c>
      <c r="Y171" s="74" t="s">
        <v>8</v>
      </c>
      <c r="Z171" s="83"/>
      <c r="AA171" s="83"/>
      <c r="AB171" s="83"/>
      <c r="AC171" s="83"/>
    </row>
    <row r="172" spans="1:29">
      <c r="A172" s="71" t="s">
        <v>17</v>
      </c>
      <c r="B172" s="49">
        <v>58</v>
      </c>
      <c r="C172" s="49">
        <v>46</v>
      </c>
      <c r="D172" s="49">
        <v>10</v>
      </c>
      <c r="E172" s="49">
        <v>83</v>
      </c>
      <c r="F172" s="49">
        <v>1290</v>
      </c>
      <c r="G172" s="49">
        <v>1406</v>
      </c>
      <c r="H172" s="49">
        <v>134</v>
      </c>
      <c r="I172" s="37">
        <v>35.833333333333336</v>
      </c>
      <c r="J172" s="37">
        <v>91.749644381223334</v>
      </c>
      <c r="K172" s="37">
        <v>10.492537313432836</v>
      </c>
      <c r="L172" s="49"/>
      <c r="M172" s="49">
        <v>12</v>
      </c>
      <c r="N172" s="49">
        <v>19</v>
      </c>
      <c r="O172" s="49"/>
      <c r="P172" s="32">
        <v>403.5</v>
      </c>
      <c r="Q172" s="32">
        <v>2423</v>
      </c>
      <c r="R172" s="32">
        <v>7</v>
      </c>
      <c r="S172" s="88">
        <v>2145</v>
      </c>
      <c r="T172" s="88">
        <v>57</v>
      </c>
      <c r="U172" s="89">
        <v>37.631578947368418</v>
      </c>
      <c r="V172" s="90" t="s">
        <v>102</v>
      </c>
      <c r="W172" s="89">
        <v>5.3159851301115237</v>
      </c>
      <c r="X172" s="37">
        <v>88.52661989269501</v>
      </c>
      <c r="Y172" s="89">
        <v>42.508771929824562</v>
      </c>
      <c r="Z172" s="83"/>
      <c r="AA172" s="83"/>
      <c r="AB172" s="83"/>
      <c r="AC172" s="83"/>
    </row>
    <row r="173" spans="1:29">
      <c r="A173" s="71" t="s">
        <v>154</v>
      </c>
      <c r="B173" s="49">
        <v>3</v>
      </c>
      <c r="C173" s="49">
        <v>3</v>
      </c>
      <c r="D173" s="49">
        <v>2</v>
      </c>
      <c r="E173" s="49" t="s">
        <v>170</v>
      </c>
      <c r="F173" s="49">
        <v>44</v>
      </c>
      <c r="G173" s="51">
        <v>55</v>
      </c>
      <c r="H173" s="49">
        <v>4</v>
      </c>
      <c r="I173" s="37">
        <v>44</v>
      </c>
      <c r="J173" s="37">
        <v>80</v>
      </c>
      <c r="K173" s="37">
        <v>13.75</v>
      </c>
      <c r="L173" s="49"/>
      <c r="M173" s="49"/>
      <c r="N173" s="49"/>
      <c r="O173" s="49"/>
      <c r="P173" s="32" t="s">
        <v>171</v>
      </c>
      <c r="Q173" s="32">
        <v>135</v>
      </c>
      <c r="R173" s="32">
        <v>0</v>
      </c>
      <c r="S173" s="88">
        <v>127</v>
      </c>
      <c r="T173" s="88">
        <v>1</v>
      </c>
      <c r="U173" s="89">
        <v>127</v>
      </c>
      <c r="V173" s="90" t="s">
        <v>172</v>
      </c>
      <c r="W173" s="89">
        <v>5.64</v>
      </c>
      <c r="X173" s="37">
        <v>94.074074074074062</v>
      </c>
      <c r="Y173" s="89">
        <v>135</v>
      </c>
      <c r="Z173" s="83"/>
      <c r="AA173" s="83"/>
      <c r="AB173" s="83"/>
      <c r="AC173" s="83"/>
    </row>
    <row r="174" spans="1:29">
      <c r="A174" s="71" t="s">
        <v>122</v>
      </c>
      <c r="B174" s="49">
        <v>16</v>
      </c>
      <c r="C174" s="49">
        <v>16</v>
      </c>
      <c r="D174" s="49">
        <v>2</v>
      </c>
      <c r="E174" s="49" t="s">
        <v>181</v>
      </c>
      <c r="F174" s="49">
        <v>407</v>
      </c>
      <c r="G174" s="51">
        <v>490</v>
      </c>
      <c r="H174" s="49">
        <v>56</v>
      </c>
      <c r="I174" s="37">
        <v>29.071428571428573</v>
      </c>
      <c r="J174" s="37">
        <v>83.061224489795919</v>
      </c>
      <c r="K174" s="37">
        <v>8.75</v>
      </c>
      <c r="L174" s="49">
        <v>1</v>
      </c>
      <c r="M174" s="49">
        <v>2</v>
      </c>
      <c r="N174" s="49">
        <v>11</v>
      </c>
      <c r="O174" s="49"/>
      <c r="P174" s="32"/>
      <c r="Q174" s="32"/>
      <c r="R174" s="32"/>
      <c r="S174" s="88"/>
      <c r="T174" s="88"/>
      <c r="U174" s="89"/>
      <c r="V174" s="90"/>
      <c r="W174" s="89"/>
      <c r="X174" s="37"/>
      <c r="Y174" s="89"/>
      <c r="Z174" s="83"/>
      <c r="AA174" s="83"/>
      <c r="AB174" s="83"/>
      <c r="AC174" s="83"/>
    </row>
    <row r="175" spans="1:29">
      <c r="A175" s="71" t="s">
        <v>65</v>
      </c>
      <c r="B175" s="49">
        <v>14</v>
      </c>
      <c r="C175" s="49">
        <v>9</v>
      </c>
      <c r="D175" s="49">
        <v>0</v>
      </c>
      <c r="E175" s="49">
        <v>27</v>
      </c>
      <c r="F175" s="49">
        <v>65</v>
      </c>
      <c r="G175" s="51">
        <v>141</v>
      </c>
      <c r="H175" s="49">
        <v>7</v>
      </c>
      <c r="I175" s="37">
        <v>7.2222222222222223</v>
      </c>
      <c r="J175" s="37">
        <v>47.44</v>
      </c>
      <c r="K175" s="37">
        <v>20.142857142857142</v>
      </c>
      <c r="L175" s="49"/>
      <c r="M175" s="32"/>
      <c r="N175" s="32">
        <v>4</v>
      </c>
      <c r="O175" s="32"/>
      <c r="P175" s="32"/>
      <c r="Q175" s="32"/>
      <c r="R175" s="32"/>
      <c r="S175" s="88"/>
      <c r="T175" s="88"/>
      <c r="U175" s="89"/>
      <c r="V175" s="90"/>
      <c r="W175" s="89"/>
      <c r="X175" s="37"/>
      <c r="Y175" s="89"/>
      <c r="Z175" s="83"/>
      <c r="AA175" s="83"/>
      <c r="AB175" s="83"/>
      <c r="AC175" s="83"/>
    </row>
    <row r="176" spans="1:29">
      <c r="A176" s="71" t="s">
        <v>96</v>
      </c>
      <c r="B176" s="32">
        <v>8</v>
      </c>
      <c r="C176" s="32">
        <v>7</v>
      </c>
      <c r="D176" s="32">
        <v>0</v>
      </c>
      <c r="E176" s="32">
        <v>33</v>
      </c>
      <c r="F176" s="32">
        <v>124</v>
      </c>
      <c r="G176" s="32">
        <v>170</v>
      </c>
      <c r="H176" s="32">
        <v>17</v>
      </c>
      <c r="I176" s="37">
        <v>17.714285714285715</v>
      </c>
      <c r="J176" s="37">
        <v>72.941176470588232</v>
      </c>
      <c r="K176" s="37">
        <v>10</v>
      </c>
      <c r="L176" s="32"/>
      <c r="M176" s="32"/>
      <c r="N176" s="32">
        <v>5</v>
      </c>
      <c r="O176" s="32"/>
      <c r="P176" s="68"/>
      <c r="Q176" s="51"/>
      <c r="R176" s="49"/>
      <c r="S176" s="49"/>
      <c r="T176" s="49"/>
      <c r="U176" s="37"/>
      <c r="V176" s="50"/>
      <c r="W176" s="37"/>
      <c r="X176" s="37"/>
      <c r="Y176" s="37"/>
      <c r="Z176" s="83"/>
      <c r="AA176" s="83"/>
      <c r="AB176" s="83"/>
      <c r="AC176" s="83"/>
    </row>
    <row r="177" spans="1:29">
      <c r="A177" s="71" t="s">
        <v>18</v>
      </c>
      <c r="B177" s="32">
        <v>91</v>
      </c>
      <c r="C177" s="32">
        <v>73</v>
      </c>
      <c r="D177" s="32">
        <v>17</v>
      </c>
      <c r="E177" s="32">
        <v>101</v>
      </c>
      <c r="F177" s="32">
        <v>2029</v>
      </c>
      <c r="G177" s="32">
        <v>2058</v>
      </c>
      <c r="H177" s="32">
        <v>229</v>
      </c>
      <c r="I177" s="37">
        <v>36.232142857142854</v>
      </c>
      <c r="J177" s="37">
        <v>98.590864917395521</v>
      </c>
      <c r="K177" s="37">
        <v>8.9868995633187776</v>
      </c>
      <c r="L177" s="32">
        <v>1</v>
      </c>
      <c r="M177" s="32">
        <v>11</v>
      </c>
      <c r="N177" s="90">
        <v>30</v>
      </c>
      <c r="O177" s="90"/>
      <c r="P177" s="32">
        <v>603.20000000000005</v>
      </c>
      <c r="Q177" s="32">
        <v>3620</v>
      </c>
      <c r="R177" s="32">
        <v>37</v>
      </c>
      <c r="S177" s="88">
        <v>3139</v>
      </c>
      <c r="T177" s="88">
        <v>109</v>
      </c>
      <c r="U177" s="89">
        <v>28.798165137614678</v>
      </c>
      <c r="V177" s="90" t="s">
        <v>89</v>
      </c>
      <c r="W177" s="89">
        <v>5.2039124668435006</v>
      </c>
      <c r="X177" s="37">
        <v>86.712707182320429</v>
      </c>
      <c r="Y177" s="89">
        <v>33.211009174311926</v>
      </c>
      <c r="Z177" s="83"/>
      <c r="AA177" s="83"/>
      <c r="AB177" s="83"/>
      <c r="AC177" s="83"/>
    </row>
    <row r="178" spans="1:29">
      <c r="A178" s="71" t="s">
        <v>95</v>
      </c>
      <c r="B178" s="32">
        <v>27</v>
      </c>
      <c r="C178" s="32">
        <v>20</v>
      </c>
      <c r="D178" s="32">
        <v>5</v>
      </c>
      <c r="E178" s="32">
        <v>53</v>
      </c>
      <c r="F178" s="32">
        <v>367</v>
      </c>
      <c r="G178" s="32">
        <v>502</v>
      </c>
      <c r="H178" s="32">
        <v>24</v>
      </c>
      <c r="I178" s="37">
        <v>24.466666666666665</v>
      </c>
      <c r="J178" s="37">
        <v>73.107569721115539</v>
      </c>
      <c r="K178" s="37">
        <v>20.916666666666668</v>
      </c>
      <c r="L178" s="32"/>
      <c r="M178" s="32">
        <v>1</v>
      </c>
      <c r="N178" s="32" t="s">
        <v>184</v>
      </c>
      <c r="O178" s="32">
        <v>6</v>
      </c>
      <c r="P178" s="32"/>
      <c r="Q178" s="32"/>
      <c r="R178" s="32"/>
      <c r="S178" s="88"/>
      <c r="T178" s="88"/>
      <c r="U178" s="89"/>
      <c r="V178" s="90"/>
      <c r="W178" s="89"/>
      <c r="X178" s="37"/>
      <c r="Y178" s="89"/>
      <c r="Z178" s="83"/>
      <c r="AA178" s="83"/>
      <c r="AB178" s="83"/>
      <c r="AC178" s="83"/>
    </row>
    <row r="179" spans="1:29">
      <c r="A179" s="71" t="s">
        <v>20</v>
      </c>
      <c r="B179" s="32">
        <v>34</v>
      </c>
      <c r="C179" s="32">
        <v>25</v>
      </c>
      <c r="D179" s="32">
        <v>7</v>
      </c>
      <c r="E179" s="32" t="s">
        <v>87</v>
      </c>
      <c r="F179" s="32">
        <v>240</v>
      </c>
      <c r="G179" s="32">
        <v>228</v>
      </c>
      <c r="H179" s="32">
        <v>28</v>
      </c>
      <c r="I179" s="37">
        <v>13.333333333333334</v>
      </c>
      <c r="J179" s="37">
        <v>105.26315789473684</v>
      </c>
      <c r="K179" s="37">
        <v>8.1428571428571423</v>
      </c>
      <c r="L179" s="32"/>
      <c r="M179" s="32"/>
      <c r="N179" s="32">
        <v>14</v>
      </c>
      <c r="O179" s="32"/>
      <c r="P179" s="32">
        <v>267.10000000000002</v>
      </c>
      <c r="Q179" s="32">
        <v>1603</v>
      </c>
      <c r="R179" s="32">
        <v>26</v>
      </c>
      <c r="S179" s="88">
        <v>1379</v>
      </c>
      <c r="T179" s="88">
        <v>58</v>
      </c>
      <c r="U179" s="89">
        <v>23.775862068965516</v>
      </c>
      <c r="V179" s="90" t="s">
        <v>30</v>
      </c>
      <c r="W179" s="89">
        <v>5.1628603519281162</v>
      </c>
      <c r="X179" s="37">
        <v>86.026200873362441</v>
      </c>
      <c r="Y179" s="89">
        <v>27.637931034482758</v>
      </c>
      <c r="Z179" s="83"/>
      <c r="AA179" s="83"/>
      <c r="AB179" s="83"/>
      <c r="AC179" s="83"/>
    </row>
    <row r="180" spans="1:29">
      <c r="A180" s="71" t="s">
        <v>97</v>
      </c>
      <c r="B180" s="32">
        <v>16</v>
      </c>
      <c r="C180" s="32">
        <v>8</v>
      </c>
      <c r="D180" s="32">
        <v>3</v>
      </c>
      <c r="E180" s="32">
        <v>67</v>
      </c>
      <c r="F180" s="32">
        <v>117</v>
      </c>
      <c r="G180" s="32">
        <v>106</v>
      </c>
      <c r="H180" s="32">
        <v>12</v>
      </c>
      <c r="I180" s="37">
        <v>23.4</v>
      </c>
      <c r="J180" s="37">
        <v>110.37735849056605</v>
      </c>
      <c r="K180" s="37">
        <v>8.8333333333333339</v>
      </c>
      <c r="L180" s="32"/>
      <c r="M180" s="32">
        <v>1</v>
      </c>
      <c r="N180" s="32">
        <v>4</v>
      </c>
      <c r="O180" s="32"/>
      <c r="P180" s="49">
        <v>90.5</v>
      </c>
      <c r="Q180" s="49">
        <v>545</v>
      </c>
      <c r="R180" s="49">
        <v>9</v>
      </c>
      <c r="S180" s="49">
        <v>497</v>
      </c>
      <c r="T180" s="49">
        <v>18</v>
      </c>
      <c r="U180" s="37">
        <v>27.611111111111111</v>
      </c>
      <c r="V180" s="50" t="s">
        <v>108</v>
      </c>
      <c r="W180" s="37">
        <v>5.4917127071823204</v>
      </c>
      <c r="X180" s="37">
        <v>91.192660550458712</v>
      </c>
      <c r="Y180" s="37">
        <v>30.277777777777779</v>
      </c>
      <c r="Z180" s="83"/>
      <c r="AA180" s="83"/>
      <c r="AB180" s="83"/>
      <c r="AC180" s="83"/>
    </row>
    <row r="181" spans="1:29">
      <c r="A181" s="71" t="s">
        <v>98</v>
      </c>
      <c r="B181" s="32">
        <v>20</v>
      </c>
      <c r="C181" s="32">
        <v>17</v>
      </c>
      <c r="D181" s="32">
        <v>4</v>
      </c>
      <c r="E181" s="32">
        <v>32</v>
      </c>
      <c r="F181" s="32">
        <v>177</v>
      </c>
      <c r="G181" s="32">
        <v>124</v>
      </c>
      <c r="H181" s="32">
        <v>27</v>
      </c>
      <c r="I181" s="37">
        <v>13.615384615384615</v>
      </c>
      <c r="J181" s="37">
        <v>142.74193548387098</v>
      </c>
      <c r="K181" s="37">
        <v>4.5925925925925926</v>
      </c>
      <c r="L181" s="32"/>
      <c r="M181" s="32"/>
      <c r="N181" s="32">
        <v>4</v>
      </c>
      <c r="O181" s="32"/>
      <c r="P181" s="32">
        <v>160</v>
      </c>
      <c r="Q181" s="32">
        <v>960</v>
      </c>
      <c r="R181" s="32">
        <v>4</v>
      </c>
      <c r="S181" s="88">
        <v>783</v>
      </c>
      <c r="T181" s="88">
        <v>30</v>
      </c>
      <c r="U181" s="89">
        <v>26.1</v>
      </c>
      <c r="V181" s="90" t="s">
        <v>134</v>
      </c>
      <c r="W181" s="89">
        <v>4.8937499999999998</v>
      </c>
      <c r="X181" s="37">
        <v>81.5625</v>
      </c>
      <c r="Y181" s="89">
        <v>32</v>
      </c>
      <c r="Z181" s="83"/>
      <c r="AA181" s="83"/>
      <c r="AB181" s="83"/>
      <c r="AC181" s="83"/>
    </row>
    <row r="182" spans="1:29">
      <c r="A182" s="71" t="s">
        <v>21</v>
      </c>
      <c r="B182" s="32">
        <v>38</v>
      </c>
      <c r="C182" s="32">
        <v>35</v>
      </c>
      <c r="D182" s="32">
        <v>3</v>
      </c>
      <c r="E182" s="32">
        <v>130</v>
      </c>
      <c r="F182" s="32">
        <v>1355</v>
      </c>
      <c r="G182" s="32">
        <v>1563</v>
      </c>
      <c r="H182" s="32">
        <v>157</v>
      </c>
      <c r="I182" s="37">
        <v>42.34375</v>
      </c>
      <c r="J182" s="37">
        <v>86.692258477287268</v>
      </c>
      <c r="K182" s="37">
        <v>9.9554140127388528</v>
      </c>
      <c r="L182" s="32">
        <v>2</v>
      </c>
      <c r="M182" s="32">
        <v>7</v>
      </c>
      <c r="N182" s="32" t="s">
        <v>183</v>
      </c>
      <c r="O182" s="90" t="s">
        <v>159</v>
      </c>
      <c r="P182" s="32"/>
      <c r="Q182" s="32"/>
      <c r="R182" s="32"/>
      <c r="S182" s="88"/>
      <c r="T182" s="88"/>
      <c r="U182" s="89"/>
      <c r="V182" s="90"/>
      <c r="W182" s="89"/>
      <c r="X182" s="37"/>
      <c r="Y182" s="89"/>
      <c r="Z182" s="83"/>
      <c r="AA182" s="83"/>
      <c r="AB182" s="83"/>
      <c r="AC182" s="83"/>
    </row>
    <row r="183" spans="1:29">
      <c r="A183" s="71" t="s">
        <v>22</v>
      </c>
      <c r="B183" s="32">
        <v>30</v>
      </c>
      <c r="C183" s="32">
        <v>21</v>
      </c>
      <c r="D183" s="32">
        <v>4</v>
      </c>
      <c r="E183" s="32" t="s">
        <v>136</v>
      </c>
      <c r="F183" s="32">
        <v>392</v>
      </c>
      <c r="G183" s="32">
        <v>440</v>
      </c>
      <c r="H183" s="32">
        <v>33</v>
      </c>
      <c r="I183" s="37">
        <v>23.058823529411764</v>
      </c>
      <c r="J183" s="37">
        <v>89.090909090909093</v>
      </c>
      <c r="K183" s="37">
        <v>13.333333333333334</v>
      </c>
      <c r="L183" s="32"/>
      <c r="M183" s="32">
        <v>1</v>
      </c>
      <c r="N183" s="32">
        <v>9</v>
      </c>
      <c r="O183" s="32"/>
      <c r="P183" s="32">
        <v>91</v>
      </c>
      <c r="Q183" s="32">
        <v>546</v>
      </c>
      <c r="R183" s="32">
        <v>0</v>
      </c>
      <c r="S183" s="88">
        <v>591</v>
      </c>
      <c r="T183" s="88">
        <v>12</v>
      </c>
      <c r="U183" s="89">
        <v>49.25</v>
      </c>
      <c r="V183" s="90" t="s">
        <v>86</v>
      </c>
      <c r="W183" s="89">
        <v>6.4945054945054945</v>
      </c>
      <c r="X183" s="37">
        <v>108.24175824175825</v>
      </c>
      <c r="Y183" s="89">
        <v>45.5</v>
      </c>
      <c r="Z183" s="83"/>
      <c r="AA183" s="83"/>
      <c r="AB183" s="83"/>
      <c r="AC183" s="83"/>
    </row>
    <row r="184" spans="1:29">
      <c r="A184" s="71" t="s">
        <v>26</v>
      </c>
      <c r="B184" s="32">
        <v>45</v>
      </c>
      <c r="C184" s="32">
        <v>40</v>
      </c>
      <c r="D184" s="32">
        <v>2</v>
      </c>
      <c r="E184" s="32">
        <v>178</v>
      </c>
      <c r="F184" s="32">
        <v>1703</v>
      </c>
      <c r="G184" s="32">
        <v>1918</v>
      </c>
      <c r="H184" s="32">
        <v>205</v>
      </c>
      <c r="I184" s="37">
        <v>44.815789473684212</v>
      </c>
      <c r="J184" s="37">
        <v>88.790406673618349</v>
      </c>
      <c r="K184" s="37">
        <v>9.3560975609756092</v>
      </c>
      <c r="L184" s="32">
        <v>3</v>
      </c>
      <c r="M184" s="32">
        <v>12</v>
      </c>
      <c r="N184" s="32" t="s">
        <v>185</v>
      </c>
      <c r="O184" s="32"/>
      <c r="P184" s="32">
        <v>2</v>
      </c>
      <c r="Q184" s="32">
        <v>12</v>
      </c>
      <c r="R184" s="32">
        <v>0</v>
      </c>
      <c r="S184" s="88">
        <v>17</v>
      </c>
      <c r="T184" s="88">
        <v>0</v>
      </c>
      <c r="U184" s="89"/>
      <c r="V184" s="90"/>
      <c r="W184" s="89">
        <v>8.5</v>
      </c>
      <c r="X184" s="37">
        <v>141.66666666666669</v>
      </c>
      <c r="Y184" s="89"/>
      <c r="Z184" s="83"/>
      <c r="AA184" s="83"/>
      <c r="AB184" s="83"/>
      <c r="AC184" s="83"/>
    </row>
    <row r="185" spans="1:29">
      <c r="A185" s="71" t="s">
        <v>100</v>
      </c>
      <c r="B185" s="32">
        <v>17</v>
      </c>
      <c r="C185" s="32">
        <v>7</v>
      </c>
      <c r="D185" s="32">
        <v>4</v>
      </c>
      <c r="E185" s="32" t="s">
        <v>112</v>
      </c>
      <c r="F185" s="32">
        <v>5</v>
      </c>
      <c r="G185" s="32">
        <v>15</v>
      </c>
      <c r="H185" s="32"/>
      <c r="I185" s="37">
        <v>1.6666666666666667</v>
      </c>
      <c r="J185" s="37">
        <v>33.333333333333329</v>
      </c>
      <c r="K185" s="37"/>
      <c r="L185" s="32"/>
      <c r="M185" s="32"/>
      <c r="N185" s="32">
        <v>5</v>
      </c>
      <c r="O185" s="32"/>
      <c r="P185" s="32">
        <v>119.3</v>
      </c>
      <c r="Q185" s="32">
        <v>717</v>
      </c>
      <c r="R185" s="32">
        <v>9</v>
      </c>
      <c r="S185" s="88">
        <v>612</v>
      </c>
      <c r="T185" s="88">
        <v>28</v>
      </c>
      <c r="U185" s="89">
        <v>21.857142857142858</v>
      </c>
      <c r="V185" s="90" t="s">
        <v>113</v>
      </c>
      <c r="W185" s="89">
        <v>5.1299245599329426</v>
      </c>
      <c r="X185" s="37">
        <v>85.355648535564853</v>
      </c>
      <c r="Y185" s="89">
        <v>25.607142857142858</v>
      </c>
      <c r="Z185" s="83"/>
      <c r="AA185" s="83"/>
      <c r="AB185" s="83"/>
      <c r="AC185" s="83"/>
    </row>
    <row r="186" spans="1:29">
      <c r="A186" s="71" t="s">
        <v>155</v>
      </c>
      <c r="B186" s="32">
        <v>9</v>
      </c>
      <c r="C186" s="32">
        <v>9</v>
      </c>
      <c r="D186" s="32">
        <v>1</v>
      </c>
      <c r="E186" s="32">
        <v>119</v>
      </c>
      <c r="F186" s="32">
        <v>333</v>
      </c>
      <c r="G186" s="32">
        <v>397</v>
      </c>
      <c r="H186" s="32">
        <v>34</v>
      </c>
      <c r="I186" s="37">
        <v>41.625</v>
      </c>
      <c r="J186" s="37">
        <v>83.879093198992436</v>
      </c>
      <c r="K186" s="37">
        <v>11.67</v>
      </c>
      <c r="L186" s="32">
        <v>1</v>
      </c>
      <c r="M186" s="32">
        <v>1</v>
      </c>
      <c r="N186" s="32">
        <v>3</v>
      </c>
      <c r="O186" s="32"/>
      <c r="P186" s="32"/>
      <c r="Q186" s="32"/>
      <c r="R186" s="32"/>
      <c r="S186" s="88"/>
      <c r="T186" s="88"/>
      <c r="U186" s="89"/>
      <c r="V186" s="90"/>
      <c r="W186" s="89"/>
      <c r="X186" s="37"/>
      <c r="Y186" s="89"/>
      <c r="Z186" s="83"/>
      <c r="AA186" s="83"/>
      <c r="AB186" s="83"/>
      <c r="AC186" s="83"/>
    </row>
    <row r="187" spans="1:29">
      <c r="A187" s="71" t="s">
        <v>156</v>
      </c>
      <c r="B187" s="49">
        <v>2</v>
      </c>
      <c r="C187" s="49">
        <v>2</v>
      </c>
      <c r="D187" s="49">
        <v>2</v>
      </c>
      <c r="E187" s="49" t="s">
        <v>163</v>
      </c>
      <c r="F187" s="49">
        <v>41</v>
      </c>
      <c r="G187" s="50">
        <v>37</v>
      </c>
      <c r="H187" s="50" t="s">
        <v>159</v>
      </c>
      <c r="I187" s="49"/>
      <c r="J187" s="49">
        <v>110.81</v>
      </c>
      <c r="K187" s="49">
        <v>9.25</v>
      </c>
      <c r="L187" s="49"/>
      <c r="M187" s="49"/>
      <c r="N187" s="49">
        <v>1</v>
      </c>
      <c r="O187" s="49"/>
      <c r="P187" s="49" t="s">
        <v>164</v>
      </c>
      <c r="Q187" s="49">
        <v>48</v>
      </c>
      <c r="R187" s="32">
        <v>0</v>
      </c>
      <c r="S187" s="88">
        <v>60</v>
      </c>
      <c r="T187" s="88">
        <v>0</v>
      </c>
      <c r="U187" s="89"/>
      <c r="V187" s="90"/>
      <c r="W187" s="89">
        <v>7.5</v>
      </c>
      <c r="X187" s="37">
        <v>125</v>
      </c>
      <c r="Y187" s="89"/>
      <c r="Z187" s="83"/>
      <c r="AA187" s="83"/>
      <c r="AB187" s="83"/>
      <c r="AC187" s="83"/>
    </row>
    <row r="188" spans="1:29">
      <c r="A188" s="71" t="s">
        <v>157</v>
      </c>
      <c r="B188" s="32">
        <v>3</v>
      </c>
      <c r="C188" s="32">
        <v>3</v>
      </c>
      <c r="D188" s="32">
        <v>0</v>
      </c>
      <c r="E188" s="32">
        <v>34</v>
      </c>
      <c r="F188" s="32">
        <v>36</v>
      </c>
      <c r="G188" s="32">
        <v>49</v>
      </c>
      <c r="H188" s="32" t="s">
        <v>159</v>
      </c>
      <c r="I188" s="37">
        <v>12</v>
      </c>
      <c r="J188" s="37">
        <v>73.469387755102048</v>
      </c>
      <c r="K188" s="37">
        <v>12.25</v>
      </c>
      <c r="L188" s="32"/>
      <c r="M188" s="32"/>
      <c r="N188" s="32">
        <v>3</v>
      </c>
      <c r="O188" s="32"/>
      <c r="P188" s="32" t="s">
        <v>160</v>
      </c>
      <c r="Q188" s="32">
        <v>156</v>
      </c>
      <c r="R188" s="88">
        <v>0</v>
      </c>
      <c r="S188" s="88">
        <v>144</v>
      </c>
      <c r="T188" s="88">
        <v>1</v>
      </c>
      <c r="U188" s="90" t="s">
        <v>162</v>
      </c>
      <c r="V188" s="89" t="s">
        <v>161</v>
      </c>
      <c r="W188" s="37">
        <v>5.5384615384615383</v>
      </c>
      <c r="X188" s="89">
        <v>92.307692307692307</v>
      </c>
      <c r="Y188" s="75">
        <v>156</v>
      </c>
      <c r="Z188" s="83"/>
      <c r="AA188" s="83"/>
      <c r="AB188" s="83"/>
      <c r="AC188" s="83"/>
    </row>
    <row r="189" spans="1:29">
      <c r="A189" s="71" t="s">
        <v>142</v>
      </c>
      <c r="B189" s="32">
        <v>8</v>
      </c>
      <c r="C189" s="32">
        <v>4</v>
      </c>
      <c r="D189" s="32">
        <v>2</v>
      </c>
      <c r="E189" s="32" t="s">
        <v>165</v>
      </c>
      <c r="F189" s="32">
        <v>41</v>
      </c>
      <c r="G189" s="32">
        <v>53</v>
      </c>
      <c r="H189" s="32">
        <v>2</v>
      </c>
      <c r="I189" s="37">
        <v>20.5</v>
      </c>
      <c r="J189" s="37">
        <v>77.358490566037744</v>
      </c>
      <c r="K189" s="37">
        <v>20.5</v>
      </c>
      <c r="L189" s="32"/>
      <c r="M189" s="32"/>
      <c r="N189" s="32">
        <v>1</v>
      </c>
      <c r="O189" s="32"/>
      <c r="P189" s="32">
        <v>38</v>
      </c>
      <c r="Q189" s="32">
        <v>228</v>
      </c>
      <c r="R189" s="32">
        <v>1</v>
      </c>
      <c r="S189" s="88">
        <v>187</v>
      </c>
      <c r="T189" s="88">
        <v>5</v>
      </c>
      <c r="U189" s="89">
        <v>37.4</v>
      </c>
      <c r="V189" s="90" t="s">
        <v>109</v>
      </c>
      <c r="W189" s="89">
        <v>4.9210526315789478</v>
      </c>
      <c r="X189" s="37">
        <v>82.017543859649123</v>
      </c>
      <c r="Y189" s="89">
        <v>45.6</v>
      </c>
      <c r="Z189" s="83"/>
      <c r="AA189" s="83"/>
      <c r="AB189" s="83"/>
      <c r="AC189" s="83"/>
    </row>
    <row r="190" spans="1:29">
      <c r="A190" s="82" t="s">
        <v>43</v>
      </c>
      <c r="B190" s="52">
        <f>SUM(B172:B189)</f>
        <v>439</v>
      </c>
      <c r="C190" s="52">
        <f>SUM(C172:C189)</f>
        <v>345</v>
      </c>
      <c r="D190" s="52">
        <f>SUM(D172:D189)</f>
        <v>68</v>
      </c>
      <c r="E190" s="52">
        <v>178</v>
      </c>
      <c r="F190" s="52">
        <f>SUM(F172:F189)</f>
        <v>8766</v>
      </c>
      <c r="G190" s="52">
        <f>SUM(G172:G189)</f>
        <v>9752</v>
      </c>
      <c r="H190" s="52">
        <v>977</v>
      </c>
      <c r="I190" s="15">
        <f t="shared" ref="I190" si="84">F190/(C190-D190)</f>
        <v>31.646209386281587</v>
      </c>
      <c r="J190" s="15">
        <f t="shared" ref="J190" si="85">(F190/G190)*100</f>
        <v>89.889253486464312</v>
      </c>
      <c r="K190" s="15">
        <f t="shared" ref="K190" si="86">G190/H190</f>
        <v>9.9815762538382806</v>
      </c>
      <c r="L190" s="52">
        <f>SUM(L172:L189)</f>
        <v>8</v>
      </c>
      <c r="M190" s="52">
        <f>SUM(M172:M189)</f>
        <v>48</v>
      </c>
      <c r="N190" s="52" t="s">
        <v>187</v>
      </c>
      <c r="O190" s="52">
        <v>10</v>
      </c>
      <c r="P190" s="91">
        <v>1832.1</v>
      </c>
      <c r="Q190" s="52">
        <f>SUM(Q172:Q189)</f>
        <v>10993</v>
      </c>
      <c r="R190" s="52">
        <f>SUM(R172:R189)</f>
        <v>93</v>
      </c>
      <c r="S190" s="92">
        <f>SUM(S172:S189)</f>
        <v>9681</v>
      </c>
      <c r="T190" s="92">
        <f>SUM(T172:T189)</f>
        <v>319</v>
      </c>
      <c r="U190" s="93">
        <f t="shared" ref="U190" si="87">S190/T190</f>
        <v>30.347962382445139</v>
      </c>
      <c r="V190" s="94" t="s">
        <v>89</v>
      </c>
      <c r="W190" s="93">
        <f t="shared" ref="W190" si="88">S190/P190</f>
        <v>5.2841002128704764</v>
      </c>
      <c r="X190" s="15">
        <f t="shared" ref="X190" si="89">S190/(Q190/100)</f>
        <v>88.065132356954422</v>
      </c>
      <c r="Y190" s="93">
        <f t="shared" ref="Y190" si="90">Q190/T190</f>
        <v>34.460815047021946</v>
      </c>
      <c r="Z190" s="83"/>
      <c r="AA190" s="83"/>
      <c r="AB190" s="83"/>
      <c r="AC190" s="83"/>
    </row>
    <row r="191" spans="1:29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</row>
    <row r="192" spans="1:29">
      <c r="A192" s="62" t="s">
        <v>188</v>
      </c>
      <c r="N192" s="9"/>
      <c r="O192" s="9"/>
      <c r="P192" s="54"/>
      <c r="Q192" s="54"/>
      <c r="R192" s="54"/>
      <c r="S192" s="9"/>
      <c r="Z192" s="83"/>
      <c r="AA192" s="83"/>
      <c r="AB192" s="83"/>
      <c r="AC192" s="83"/>
    </row>
    <row r="193" spans="1:29">
      <c r="A193" s="63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12</v>
      </c>
      <c r="I193" s="1" t="s">
        <v>7</v>
      </c>
      <c r="J193" s="1" t="s">
        <v>8</v>
      </c>
      <c r="K193" s="1" t="s">
        <v>13</v>
      </c>
      <c r="L193" s="1">
        <v>100</v>
      </c>
      <c r="M193" s="1">
        <v>50</v>
      </c>
      <c r="N193" s="1" t="s">
        <v>14</v>
      </c>
      <c r="O193" s="33" t="s">
        <v>176</v>
      </c>
      <c r="P193" s="1" t="s">
        <v>189</v>
      </c>
      <c r="Q193" s="1" t="s">
        <v>190</v>
      </c>
      <c r="R193" s="1" t="s">
        <v>15</v>
      </c>
      <c r="S193" s="1" t="s">
        <v>6</v>
      </c>
      <c r="T193" s="1" t="s">
        <v>16</v>
      </c>
      <c r="U193" s="1" t="s">
        <v>5</v>
      </c>
      <c r="V193" s="1" t="s">
        <v>9</v>
      </c>
      <c r="W193" s="1" t="s">
        <v>7</v>
      </c>
      <c r="X193" s="1" t="s">
        <v>10</v>
      </c>
      <c r="Y193" s="1" t="s">
        <v>11</v>
      </c>
      <c r="Z193" s="1" t="s">
        <v>191</v>
      </c>
      <c r="AA193" s="1" t="s">
        <v>8</v>
      </c>
      <c r="AB193" s="83"/>
      <c r="AC193" s="83"/>
    </row>
    <row r="194" spans="1:29">
      <c r="A194" s="71" t="s">
        <v>122</v>
      </c>
      <c r="B194" s="49">
        <v>9</v>
      </c>
      <c r="C194" s="49">
        <v>9</v>
      </c>
      <c r="D194" s="49">
        <v>0</v>
      </c>
      <c r="E194" s="49">
        <v>104</v>
      </c>
      <c r="F194" s="49">
        <v>414</v>
      </c>
      <c r="G194" s="51">
        <v>507</v>
      </c>
      <c r="H194" s="49">
        <v>56</v>
      </c>
      <c r="I194" s="37">
        <v>45.888888888888886</v>
      </c>
      <c r="J194" s="37">
        <v>81.4595660749507</v>
      </c>
      <c r="K194" s="37">
        <v>9.0535714285714288</v>
      </c>
      <c r="L194" s="49">
        <v>1</v>
      </c>
      <c r="M194" s="49">
        <v>2</v>
      </c>
      <c r="N194" s="49"/>
      <c r="O194" s="27"/>
      <c r="P194" s="49">
        <v>52</v>
      </c>
      <c r="Q194" s="27">
        <v>4</v>
      </c>
      <c r="R194" s="27"/>
      <c r="S194" s="27"/>
      <c r="T194" s="38"/>
      <c r="U194" s="38"/>
      <c r="V194" s="76"/>
      <c r="W194" s="24"/>
      <c r="X194" s="24"/>
      <c r="Y194" s="24"/>
      <c r="Z194" s="24"/>
      <c r="AA194" s="89"/>
      <c r="AB194" s="83"/>
      <c r="AC194" s="83"/>
    </row>
    <row r="195" spans="1:29">
      <c r="A195" s="71" t="s">
        <v>123</v>
      </c>
      <c r="B195" s="49">
        <v>11</v>
      </c>
      <c r="C195" s="49">
        <v>11</v>
      </c>
      <c r="D195" s="49">
        <v>0</v>
      </c>
      <c r="E195" s="49">
        <v>126</v>
      </c>
      <c r="F195" s="49">
        <v>477</v>
      </c>
      <c r="G195" s="49">
        <v>657</v>
      </c>
      <c r="H195" s="49">
        <v>48</v>
      </c>
      <c r="I195" s="37">
        <v>43.363636363636367</v>
      </c>
      <c r="J195" s="37">
        <v>72.602739726027394</v>
      </c>
      <c r="K195" s="37">
        <v>13.6875</v>
      </c>
      <c r="L195" s="49">
        <v>1</v>
      </c>
      <c r="M195" s="23">
        <v>3</v>
      </c>
      <c r="N195" s="23">
        <v>3</v>
      </c>
      <c r="O195" s="27"/>
      <c r="P195" s="23">
        <v>46</v>
      </c>
      <c r="Q195" s="23">
        <v>2</v>
      </c>
      <c r="R195" s="23"/>
      <c r="S195" s="23"/>
      <c r="T195" s="23"/>
      <c r="U195" s="23"/>
      <c r="V195" s="76"/>
      <c r="W195" s="24"/>
      <c r="X195" s="24"/>
      <c r="Y195" s="24"/>
      <c r="Z195" s="24"/>
      <c r="AA195" s="89"/>
      <c r="AB195" s="83"/>
      <c r="AC195" s="83"/>
    </row>
    <row r="196" spans="1:29">
      <c r="A196" s="71" t="s">
        <v>65</v>
      </c>
      <c r="B196" s="49">
        <v>6</v>
      </c>
      <c r="C196" s="49">
        <v>6</v>
      </c>
      <c r="D196" s="49">
        <v>2</v>
      </c>
      <c r="E196" s="49">
        <v>32</v>
      </c>
      <c r="F196" s="49">
        <v>81</v>
      </c>
      <c r="G196" s="51">
        <v>102</v>
      </c>
      <c r="H196" s="49">
        <v>7</v>
      </c>
      <c r="I196" s="37">
        <v>20.25</v>
      </c>
      <c r="J196" s="37">
        <v>79.411764705882348</v>
      </c>
      <c r="K196" s="37">
        <v>14.571428571428571</v>
      </c>
      <c r="L196" s="49"/>
      <c r="M196" s="49"/>
      <c r="N196" s="49"/>
      <c r="O196" s="27"/>
      <c r="P196" s="49">
        <v>4</v>
      </c>
      <c r="Q196" s="27">
        <v>3</v>
      </c>
      <c r="R196" s="27"/>
      <c r="S196" s="27"/>
      <c r="T196" s="38"/>
      <c r="U196" s="38"/>
      <c r="V196" s="38"/>
      <c r="W196" s="30"/>
      <c r="X196" s="30"/>
      <c r="Y196" s="37"/>
      <c r="Z196" s="30"/>
      <c r="AA196" s="89"/>
      <c r="AB196" s="83"/>
      <c r="AC196" s="83"/>
    </row>
    <row r="197" spans="1:29">
      <c r="A197" s="71" t="s">
        <v>199</v>
      </c>
      <c r="B197" s="49">
        <v>2</v>
      </c>
      <c r="C197" s="49">
        <v>2</v>
      </c>
      <c r="D197" s="49">
        <v>0</v>
      </c>
      <c r="E197" s="49">
        <v>21</v>
      </c>
      <c r="F197" s="49">
        <v>25</v>
      </c>
      <c r="G197" s="51">
        <v>32</v>
      </c>
      <c r="H197" s="49">
        <v>2</v>
      </c>
      <c r="I197" s="37">
        <v>12.5</v>
      </c>
      <c r="J197" s="37">
        <v>78.125</v>
      </c>
      <c r="K197" s="37">
        <v>16</v>
      </c>
      <c r="L197" s="49"/>
      <c r="M197" s="49"/>
      <c r="N197" s="49">
        <v>2</v>
      </c>
      <c r="O197" s="27"/>
      <c r="P197" s="49">
        <v>2</v>
      </c>
      <c r="Q197" s="27"/>
      <c r="R197" s="27" t="s">
        <v>205</v>
      </c>
      <c r="S197" s="27">
        <v>3</v>
      </c>
      <c r="T197" s="38"/>
      <c r="U197" s="38">
        <v>8</v>
      </c>
      <c r="V197" s="38">
        <v>0</v>
      </c>
      <c r="W197" s="30"/>
      <c r="X197" s="30"/>
      <c r="Y197" s="37">
        <v>16</v>
      </c>
      <c r="Z197" s="30"/>
      <c r="AA197" s="89"/>
      <c r="AB197" s="83"/>
      <c r="AC197" s="83"/>
    </row>
    <row r="198" spans="1:29">
      <c r="A198" s="71" t="s">
        <v>196</v>
      </c>
      <c r="B198" s="49">
        <v>5</v>
      </c>
      <c r="C198" s="49">
        <v>3</v>
      </c>
      <c r="D198" s="49">
        <v>1</v>
      </c>
      <c r="E198" s="49">
        <v>8</v>
      </c>
      <c r="F198" s="49">
        <v>15</v>
      </c>
      <c r="G198" s="51">
        <v>14</v>
      </c>
      <c r="H198" s="49">
        <v>2</v>
      </c>
      <c r="I198" s="37">
        <v>7.5</v>
      </c>
      <c r="J198" s="37">
        <v>107.14285714285714</v>
      </c>
      <c r="K198" s="37">
        <v>7</v>
      </c>
      <c r="L198" s="49"/>
      <c r="M198" s="32"/>
      <c r="N198" s="32">
        <v>1</v>
      </c>
      <c r="O198" s="32"/>
      <c r="P198" s="32">
        <v>2</v>
      </c>
      <c r="Q198" s="32"/>
      <c r="R198" s="27">
        <v>34</v>
      </c>
      <c r="S198" s="27">
        <v>204</v>
      </c>
      <c r="T198" s="38">
        <v>0</v>
      </c>
      <c r="U198" s="38">
        <v>214</v>
      </c>
      <c r="V198" s="38">
        <v>5</v>
      </c>
      <c r="W198" s="30">
        <v>42.8</v>
      </c>
      <c r="X198" s="30" t="s">
        <v>195</v>
      </c>
      <c r="Y198" s="37">
        <v>6.2941176470588234</v>
      </c>
      <c r="Z198" s="30">
        <v>104.90196078431373</v>
      </c>
      <c r="AA198" s="89">
        <v>40.799999999999997</v>
      </c>
      <c r="AB198" s="83"/>
      <c r="AC198" s="83"/>
    </row>
    <row r="199" spans="1:29">
      <c r="A199" s="71" t="s">
        <v>18</v>
      </c>
      <c r="B199" s="49">
        <v>7</v>
      </c>
      <c r="C199" s="49">
        <v>6</v>
      </c>
      <c r="D199" s="49">
        <v>0</v>
      </c>
      <c r="E199" s="49">
        <v>30</v>
      </c>
      <c r="F199" s="49">
        <v>71</v>
      </c>
      <c r="G199" s="49">
        <v>112</v>
      </c>
      <c r="H199" s="49">
        <v>8</v>
      </c>
      <c r="I199" s="37">
        <v>11.833333333333334</v>
      </c>
      <c r="J199" s="37">
        <v>63.392857142857139</v>
      </c>
      <c r="K199" s="37">
        <v>14</v>
      </c>
      <c r="L199" s="49"/>
      <c r="M199" s="49"/>
      <c r="N199" s="49"/>
      <c r="O199" s="32"/>
      <c r="P199" s="49">
        <v>6</v>
      </c>
      <c r="Q199" s="49">
        <v>2</v>
      </c>
      <c r="R199" s="51">
        <v>55</v>
      </c>
      <c r="S199" s="23">
        <v>330</v>
      </c>
      <c r="T199" s="23">
        <v>3</v>
      </c>
      <c r="U199" s="23">
        <v>302</v>
      </c>
      <c r="V199" s="76">
        <v>6</v>
      </c>
      <c r="W199" s="24">
        <v>50.333333333333336</v>
      </c>
      <c r="X199" s="24" t="s">
        <v>194</v>
      </c>
      <c r="Y199" s="24">
        <v>5.4909090909090912</v>
      </c>
      <c r="Z199" s="24">
        <v>91.515151515151516</v>
      </c>
      <c r="AA199" s="89">
        <v>55</v>
      </c>
      <c r="AB199" s="83"/>
      <c r="AC199" s="83"/>
    </row>
    <row r="200" spans="1:29">
      <c r="A200" s="71" t="s">
        <v>95</v>
      </c>
      <c r="B200" s="23">
        <v>9</v>
      </c>
      <c r="C200" s="23">
        <v>9</v>
      </c>
      <c r="D200" s="23">
        <v>3</v>
      </c>
      <c r="E200" s="23">
        <v>63</v>
      </c>
      <c r="F200" s="49">
        <v>228</v>
      </c>
      <c r="G200" s="49">
        <v>249</v>
      </c>
      <c r="H200" s="49">
        <v>29</v>
      </c>
      <c r="I200" s="37">
        <v>38</v>
      </c>
      <c r="J200" s="37">
        <v>91.566265060240966</v>
      </c>
      <c r="K200" s="37">
        <v>8.5862068965517242</v>
      </c>
      <c r="L200" s="49"/>
      <c r="M200" s="49">
        <v>1</v>
      </c>
      <c r="N200" s="49">
        <v>2</v>
      </c>
      <c r="O200" s="32"/>
      <c r="P200" s="49">
        <v>23</v>
      </c>
      <c r="Q200" s="51">
        <v>6</v>
      </c>
      <c r="R200" s="23"/>
      <c r="S200" s="23"/>
      <c r="T200" s="38"/>
      <c r="U200" s="38"/>
      <c r="V200" s="38"/>
      <c r="W200" s="30"/>
      <c r="X200" s="30"/>
      <c r="Y200" s="37"/>
      <c r="Z200" s="30"/>
      <c r="AA200" s="89"/>
      <c r="AB200" s="83"/>
      <c r="AC200" s="83"/>
    </row>
    <row r="201" spans="1:29">
      <c r="A201" s="97" t="s">
        <v>203</v>
      </c>
      <c r="B201" s="23">
        <v>6</v>
      </c>
      <c r="C201" s="23">
        <v>5</v>
      </c>
      <c r="D201" s="23">
        <v>1</v>
      </c>
      <c r="E201" s="23">
        <v>16</v>
      </c>
      <c r="F201" s="49">
        <v>42</v>
      </c>
      <c r="G201" s="49">
        <v>43</v>
      </c>
      <c r="H201" s="49">
        <v>6</v>
      </c>
      <c r="I201" s="37">
        <v>10.5</v>
      </c>
      <c r="J201" s="37">
        <v>97.674418604651152</v>
      </c>
      <c r="K201" s="37">
        <v>7.166666666666667</v>
      </c>
      <c r="L201" s="49"/>
      <c r="M201" s="49"/>
      <c r="N201" s="49">
        <v>2</v>
      </c>
      <c r="O201" s="32"/>
      <c r="P201" s="49">
        <v>6</v>
      </c>
      <c r="Q201" s="50"/>
      <c r="R201" s="23">
        <v>45.4</v>
      </c>
      <c r="S201" s="23">
        <v>274</v>
      </c>
      <c r="T201" s="38" t="s">
        <v>150</v>
      </c>
      <c r="U201" s="38">
        <v>279</v>
      </c>
      <c r="V201" s="38" t="s">
        <v>159</v>
      </c>
      <c r="W201" s="30">
        <v>68.5</v>
      </c>
      <c r="X201" s="30" t="s">
        <v>200</v>
      </c>
      <c r="Y201" s="37">
        <v>6.1453744493392071</v>
      </c>
      <c r="Z201" s="30">
        <v>101.82481751824817</v>
      </c>
      <c r="AA201" s="89">
        <v>68.5</v>
      </c>
      <c r="AB201" s="83"/>
      <c r="AC201" s="83"/>
    </row>
    <row r="202" spans="1:29">
      <c r="A202" s="71" t="s">
        <v>20</v>
      </c>
      <c r="B202" s="49">
        <v>2</v>
      </c>
      <c r="C202" s="49">
        <v>1</v>
      </c>
      <c r="D202" s="49">
        <v>0</v>
      </c>
      <c r="E202" s="49">
        <v>23</v>
      </c>
      <c r="F202" s="49">
        <v>23</v>
      </c>
      <c r="G202" s="49">
        <v>12</v>
      </c>
      <c r="H202" s="49">
        <v>5</v>
      </c>
      <c r="I202" s="37">
        <v>23</v>
      </c>
      <c r="J202" s="37">
        <v>191.66666666666669</v>
      </c>
      <c r="K202" s="37">
        <v>2.4</v>
      </c>
      <c r="L202" s="49"/>
      <c r="M202" s="49"/>
      <c r="N202" s="32">
        <v>2</v>
      </c>
      <c r="O202" s="32"/>
      <c r="P202" s="32">
        <v>4</v>
      </c>
      <c r="Q202" s="51">
        <v>1</v>
      </c>
      <c r="R202" s="23">
        <v>19.399999999999999</v>
      </c>
      <c r="S202" s="23">
        <v>118</v>
      </c>
      <c r="T202" s="23">
        <v>3</v>
      </c>
      <c r="U202" s="23">
        <v>79</v>
      </c>
      <c r="V202" s="76">
        <v>2</v>
      </c>
      <c r="W202" s="24">
        <v>39.5</v>
      </c>
      <c r="X202" s="24" t="s">
        <v>204</v>
      </c>
      <c r="Y202" s="24">
        <v>4.0721649484536089</v>
      </c>
      <c r="Z202" s="24">
        <v>66.949152542372886</v>
      </c>
      <c r="AA202" s="89">
        <v>59</v>
      </c>
      <c r="AB202" s="83"/>
      <c r="AC202" s="83"/>
    </row>
    <row r="203" spans="1:29">
      <c r="A203" s="71" t="s">
        <v>21</v>
      </c>
      <c r="B203" s="32">
        <v>3</v>
      </c>
      <c r="C203" s="32">
        <v>3</v>
      </c>
      <c r="D203" s="32">
        <v>1</v>
      </c>
      <c r="E203" s="32" t="s">
        <v>206</v>
      </c>
      <c r="F203" s="32">
        <v>79</v>
      </c>
      <c r="G203" s="32">
        <v>106</v>
      </c>
      <c r="H203" s="32">
        <v>11</v>
      </c>
      <c r="I203" s="37">
        <v>39.5</v>
      </c>
      <c r="J203" s="37">
        <v>74.528301886792448</v>
      </c>
      <c r="K203" s="37">
        <v>9.6363636363636367</v>
      </c>
      <c r="L203" s="32"/>
      <c r="M203" s="32">
        <v>1</v>
      </c>
      <c r="N203" s="32" t="s">
        <v>207</v>
      </c>
      <c r="O203" s="32">
        <v>1</v>
      </c>
      <c r="P203" s="32">
        <v>11</v>
      </c>
      <c r="Q203" s="49"/>
      <c r="R203" s="23"/>
      <c r="S203" s="23"/>
      <c r="T203" s="23"/>
      <c r="U203" s="23"/>
      <c r="V203" s="51"/>
      <c r="W203" s="24"/>
      <c r="X203" s="37"/>
      <c r="Y203" s="37"/>
      <c r="Z203" s="37"/>
      <c r="AA203" s="89"/>
      <c r="AB203" s="83"/>
      <c r="AC203" s="83"/>
    </row>
    <row r="204" spans="1:29">
      <c r="A204" s="71" t="s">
        <v>99</v>
      </c>
      <c r="B204" s="49">
        <v>1</v>
      </c>
      <c r="C204" s="49">
        <v>1</v>
      </c>
      <c r="D204" s="49">
        <v>1</v>
      </c>
      <c r="E204" s="49" t="s">
        <v>112</v>
      </c>
      <c r="F204" s="49">
        <v>2</v>
      </c>
      <c r="G204" s="49">
        <v>7</v>
      </c>
      <c r="H204" s="49"/>
      <c r="I204" s="37"/>
      <c r="J204" s="37">
        <v>28.57</v>
      </c>
      <c r="K204" s="37"/>
      <c r="L204" s="49"/>
      <c r="M204" s="49"/>
      <c r="N204" s="32"/>
      <c r="O204" s="32"/>
      <c r="P204" s="32"/>
      <c r="Q204" s="49"/>
      <c r="R204" s="49"/>
      <c r="S204" s="49"/>
      <c r="T204" s="49"/>
      <c r="U204" s="49"/>
      <c r="V204" s="51"/>
      <c r="W204" s="37"/>
      <c r="X204" s="37"/>
      <c r="Y204" s="37"/>
      <c r="Z204" s="37"/>
      <c r="AA204" s="89"/>
      <c r="AB204" s="83"/>
      <c r="AC204" s="83"/>
    </row>
    <row r="205" spans="1:29">
      <c r="A205" s="71" t="s">
        <v>22</v>
      </c>
      <c r="B205" s="49">
        <v>9</v>
      </c>
      <c r="C205" s="49">
        <v>9</v>
      </c>
      <c r="D205" s="49">
        <v>0</v>
      </c>
      <c r="E205" s="49">
        <v>90</v>
      </c>
      <c r="F205" s="49">
        <v>246</v>
      </c>
      <c r="G205" s="49">
        <v>302</v>
      </c>
      <c r="H205" s="49">
        <v>24</v>
      </c>
      <c r="I205" s="37">
        <v>27.333333333333332</v>
      </c>
      <c r="J205" s="37">
        <v>81.456953642384107</v>
      </c>
      <c r="K205" s="37">
        <v>12.583333333333334</v>
      </c>
      <c r="L205" s="49"/>
      <c r="M205" s="49">
        <v>2</v>
      </c>
      <c r="N205" s="49">
        <v>2</v>
      </c>
      <c r="O205" s="32"/>
      <c r="P205" s="49">
        <v>20</v>
      </c>
      <c r="Q205" s="49">
        <v>4</v>
      </c>
      <c r="R205" s="49">
        <v>63</v>
      </c>
      <c r="S205" s="49">
        <v>378</v>
      </c>
      <c r="T205" s="49">
        <v>2</v>
      </c>
      <c r="U205" s="49">
        <v>271</v>
      </c>
      <c r="V205" s="51">
        <v>13</v>
      </c>
      <c r="W205" s="37">
        <v>20.846153846153847</v>
      </c>
      <c r="X205" s="50" t="s">
        <v>192</v>
      </c>
      <c r="Y205" s="37">
        <v>4.3015873015873014</v>
      </c>
      <c r="Z205" s="37">
        <v>71.693121693121697</v>
      </c>
      <c r="AA205" s="37">
        <v>29.076923076923077</v>
      </c>
      <c r="AB205" s="83"/>
      <c r="AC205" s="83"/>
    </row>
    <row r="206" spans="1:29">
      <c r="A206" s="71" t="s">
        <v>201</v>
      </c>
      <c r="B206" s="27">
        <v>9</v>
      </c>
      <c r="C206" s="27">
        <v>9</v>
      </c>
      <c r="D206" s="27">
        <v>0</v>
      </c>
      <c r="E206" s="27">
        <v>112</v>
      </c>
      <c r="F206" s="32">
        <v>340</v>
      </c>
      <c r="G206" s="32">
        <v>403</v>
      </c>
      <c r="H206" s="32">
        <v>35</v>
      </c>
      <c r="I206" s="89">
        <v>37.777777777777779</v>
      </c>
      <c r="J206" s="89">
        <v>84.367245657568233</v>
      </c>
      <c r="K206" s="89">
        <v>11.514285714285714</v>
      </c>
      <c r="L206" s="32">
        <v>1</v>
      </c>
      <c r="M206" s="32">
        <v>2</v>
      </c>
      <c r="N206" s="32">
        <v>4</v>
      </c>
      <c r="O206" s="32"/>
      <c r="P206" s="32">
        <v>28</v>
      </c>
      <c r="Q206" s="88">
        <v>7</v>
      </c>
      <c r="R206" s="27"/>
      <c r="S206" s="27"/>
      <c r="T206" s="27"/>
      <c r="U206" s="27"/>
      <c r="V206" s="27"/>
      <c r="W206" s="30"/>
      <c r="X206" s="27"/>
      <c r="Y206" s="30"/>
      <c r="Z206" s="30"/>
      <c r="AA206" s="30"/>
      <c r="AB206" s="83"/>
      <c r="AC206" s="83"/>
    </row>
    <row r="207" spans="1:29">
      <c r="A207" s="71" t="s">
        <v>26</v>
      </c>
      <c r="B207" s="49">
        <v>3</v>
      </c>
      <c r="C207" s="49">
        <v>3</v>
      </c>
      <c r="D207" s="49">
        <v>0</v>
      </c>
      <c r="E207" s="49">
        <v>89</v>
      </c>
      <c r="F207" s="49">
        <v>151</v>
      </c>
      <c r="G207" s="49">
        <v>187</v>
      </c>
      <c r="H207" s="49">
        <v>16</v>
      </c>
      <c r="I207" s="37">
        <v>50.333333333333336</v>
      </c>
      <c r="J207" s="37">
        <v>80.748663101604279</v>
      </c>
      <c r="K207" s="37">
        <v>11.6875</v>
      </c>
      <c r="L207" s="49"/>
      <c r="M207" s="49">
        <v>2</v>
      </c>
      <c r="N207" s="32">
        <v>1</v>
      </c>
      <c r="O207" s="32"/>
      <c r="P207" s="32">
        <v>16</v>
      </c>
      <c r="Q207" s="32"/>
      <c r="R207" s="27"/>
      <c r="S207" s="27"/>
      <c r="T207" s="38"/>
      <c r="U207" s="38"/>
      <c r="V207" s="38"/>
      <c r="W207" s="30"/>
      <c r="X207" s="30"/>
      <c r="Y207" s="37"/>
      <c r="Z207" s="30"/>
      <c r="AA207" s="89"/>
      <c r="AB207" s="83"/>
      <c r="AC207" s="83"/>
    </row>
    <row r="208" spans="1:29">
      <c r="A208" s="71" t="s">
        <v>156</v>
      </c>
      <c r="B208" s="49">
        <v>1</v>
      </c>
      <c r="C208" s="49">
        <v>1</v>
      </c>
      <c r="D208" s="49">
        <v>0</v>
      </c>
      <c r="E208" s="49">
        <v>2</v>
      </c>
      <c r="F208" s="49">
        <v>2</v>
      </c>
      <c r="G208" s="49">
        <v>3</v>
      </c>
      <c r="H208" s="49"/>
      <c r="I208" s="37">
        <v>2</v>
      </c>
      <c r="J208" s="37">
        <v>6.66</v>
      </c>
      <c r="K208" s="37"/>
      <c r="L208" s="49"/>
      <c r="M208" s="49"/>
      <c r="N208" s="32"/>
      <c r="O208" s="32"/>
      <c r="P208" s="32"/>
      <c r="Q208" s="32"/>
      <c r="R208" s="27">
        <v>10</v>
      </c>
      <c r="S208" s="27">
        <v>60</v>
      </c>
      <c r="T208" s="38">
        <v>0</v>
      </c>
      <c r="U208" s="38">
        <v>45</v>
      </c>
      <c r="V208" s="38">
        <v>1</v>
      </c>
      <c r="W208" s="30">
        <v>45</v>
      </c>
      <c r="X208" s="30"/>
      <c r="Y208" s="37">
        <v>4.5</v>
      </c>
      <c r="Z208" s="30">
        <v>75</v>
      </c>
      <c r="AA208" s="89">
        <v>60</v>
      </c>
      <c r="AB208" s="83"/>
      <c r="AC208" s="83"/>
    </row>
    <row r="209" spans="1:46">
      <c r="A209" s="71" t="s">
        <v>202</v>
      </c>
      <c r="B209" s="51">
        <v>8</v>
      </c>
      <c r="C209" s="51">
        <v>6</v>
      </c>
      <c r="D209" s="51">
        <v>2</v>
      </c>
      <c r="E209" s="51" t="s">
        <v>208</v>
      </c>
      <c r="F209" s="51">
        <v>143</v>
      </c>
      <c r="G209" s="51">
        <v>120</v>
      </c>
      <c r="H209" s="51">
        <v>16</v>
      </c>
      <c r="I209" s="37">
        <v>35.75</v>
      </c>
      <c r="J209" s="37">
        <v>119.16666666666667</v>
      </c>
      <c r="K209" s="37">
        <v>7.5</v>
      </c>
      <c r="L209" s="51"/>
      <c r="M209" s="88">
        <v>1</v>
      </c>
      <c r="N209" s="32">
        <v>3</v>
      </c>
      <c r="O209" s="32"/>
      <c r="P209" s="32">
        <v>10</v>
      </c>
      <c r="Q209" s="51">
        <v>6</v>
      </c>
      <c r="R209" s="51">
        <v>71</v>
      </c>
      <c r="S209" s="51">
        <v>426</v>
      </c>
      <c r="T209" s="51">
        <v>1</v>
      </c>
      <c r="U209" s="51">
        <v>420</v>
      </c>
      <c r="V209" s="51">
        <v>9</v>
      </c>
      <c r="W209" s="37">
        <v>46.666666666666664</v>
      </c>
      <c r="X209" s="37" t="s">
        <v>209</v>
      </c>
      <c r="Y209" s="37">
        <v>5.915492957746479</v>
      </c>
      <c r="Z209" s="37">
        <v>98.591549295774655</v>
      </c>
      <c r="AA209" s="89">
        <v>47.333333333333336</v>
      </c>
      <c r="AB209" s="83"/>
      <c r="AC209" s="83"/>
    </row>
    <row r="210" spans="1:46">
      <c r="A210" s="71" t="s">
        <v>198</v>
      </c>
      <c r="B210" s="49">
        <v>6</v>
      </c>
      <c r="C210" s="49">
        <v>3</v>
      </c>
      <c r="D210" s="49">
        <v>1</v>
      </c>
      <c r="E210" s="49" t="s">
        <v>167</v>
      </c>
      <c r="F210" s="49">
        <v>1</v>
      </c>
      <c r="G210" s="49">
        <v>6</v>
      </c>
      <c r="H210" s="49"/>
      <c r="I210" s="37">
        <v>0.5</v>
      </c>
      <c r="J210" s="37">
        <v>16.670000000000002</v>
      </c>
      <c r="K210" s="37"/>
      <c r="L210" s="49"/>
      <c r="M210" s="49"/>
      <c r="N210" s="32">
        <v>2</v>
      </c>
      <c r="O210" s="32"/>
      <c r="P210" s="32"/>
      <c r="Q210" s="49"/>
      <c r="R210" s="23" t="s">
        <v>197</v>
      </c>
      <c r="S210" s="23">
        <v>354</v>
      </c>
      <c r="T210" s="23">
        <v>0</v>
      </c>
      <c r="U210" s="23">
        <v>284</v>
      </c>
      <c r="V210" s="76">
        <v>6</v>
      </c>
      <c r="W210" s="24">
        <v>47.333333333333336</v>
      </c>
      <c r="X210" s="24" t="s">
        <v>39</v>
      </c>
      <c r="Y210" s="24">
        <v>4.8135593220338979</v>
      </c>
      <c r="Z210" s="24">
        <v>80.225988700564969</v>
      </c>
      <c r="AA210" s="89">
        <v>59</v>
      </c>
      <c r="AB210" s="83"/>
      <c r="AC210" s="83"/>
    </row>
    <row r="211" spans="1:46">
      <c r="A211" s="71" t="s">
        <v>142</v>
      </c>
      <c r="B211" s="49">
        <v>9</v>
      </c>
      <c r="C211" s="49">
        <v>6</v>
      </c>
      <c r="D211" s="49">
        <v>2</v>
      </c>
      <c r="E211" s="37" t="s">
        <v>107</v>
      </c>
      <c r="F211" s="49">
        <v>21</v>
      </c>
      <c r="G211" s="49">
        <v>29</v>
      </c>
      <c r="H211" s="49">
        <v>1</v>
      </c>
      <c r="I211" s="37">
        <v>5.25</v>
      </c>
      <c r="J211" s="37">
        <v>72.41379310344827</v>
      </c>
      <c r="K211" s="37">
        <v>20.5</v>
      </c>
      <c r="L211" s="49"/>
      <c r="M211" s="49"/>
      <c r="N211" s="49">
        <v>7</v>
      </c>
      <c r="O211" s="32"/>
      <c r="P211" s="49">
        <v>1</v>
      </c>
      <c r="Q211" s="49"/>
      <c r="R211" s="68">
        <v>79.3</v>
      </c>
      <c r="S211" s="76">
        <v>477</v>
      </c>
      <c r="T211" s="76">
        <v>8</v>
      </c>
      <c r="U211" s="76">
        <v>409</v>
      </c>
      <c r="V211" s="51">
        <v>11</v>
      </c>
      <c r="W211" s="24">
        <v>37.18181818181818</v>
      </c>
      <c r="X211" s="37" t="s">
        <v>193</v>
      </c>
      <c r="Y211" s="37">
        <v>5.157629255989912</v>
      </c>
      <c r="Z211" s="37">
        <v>85.744234800838584</v>
      </c>
      <c r="AA211" s="89">
        <v>43.363636363636367</v>
      </c>
      <c r="AB211" s="83"/>
      <c r="AC211" s="83"/>
    </row>
    <row r="212" spans="1:46">
      <c r="A212" s="72" t="s">
        <v>43</v>
      </c>
      <c r="B212" s="52">
        <f>SUM(B194:B211)</f>
        <v>106</v>
      </c>
      <c r="C212" s="52">
        <f>SUM(C194:C211)</f>
        <v>93</v>
      </c>
      <c r="D212" s="52">
        <f>SUM(D194:D211)</f>
        <v>14</v>
      </c>
      <c r="E212" s="95">
        <v>122</v>
      </c>
      <c r="F212" s="95">
        <f>SUM(F194:F211)</f>
        <v>2361</v>
      </c>
      <c r="G212" s="96">
        <f>SUM(G194:G211)</f>
        <v>2891</v>
      </c>
      <c r="H212" s="95">
        <f>SUM(H194:H211)</f>
        <v>266</v>
      </c>
      <c r="I212" s="15">
        <f t="shared" ref="I212" si="91">F212/(C212-D212)</f>
        <v>29.88607594936709</v>
      </c>
      <c r="J212" s="15">
        <f t="shared" ref="J212" si="92">(F212/G212)*100</f>
        <v>81.667243168453822</v>
      </c>
      <c r="K212" s="15">
        <f t="shared" ref="K212" si="93">G212/H212</f>
        <v>10.868421052631579</v>
      </c>
      <c r="L212" s="52">
        <f>SUM(L194:L211)</f>
        <v>3</v>
      </c>
      <c r="M212" s="52">
        <f>SUM(M194:M211)</f>
        <v>14</v>
      </c>
      <c r="N212" s="52" t="s">
        <v>210</v>
      </c>
      <c r="O212" s="52">
        <v>1</v>
      </c>
      <c r="P212" s="52">
        <f>SUM(P194:P211)</f>
        <v>231</v>
      </c>
      <c r="Q212" s="52">
        <f>SUM(Q194:Q211)</f>
        <v>35</v>
      </c>
      <c r="R212" s="33">
        <v>437.2</v>
      </c>
      <c r="S212" s="33">
        <f>SUM(S197:S211)</f>
        <v>2624</v>
      </c>
      <c r="T212" s="53">
        <f>SUM(T197:T211)</f>
        <v>17</v>
      </c>
      <c r="U212" s="53">
        <f>SUM(U197:U211)</f>
        <v>2311</v>
      </c>
      <c r="V212" s="53">
        <f>SUM(V197:V211)</f>
        <v>53</v>
      </c>
      <c r="W212" s="15">
        <f>U212/V212</f>
        <v>43.60377358490566</v>
      </c>
      <c r="X212" s="35" t="s">
        <v>193</v>
      </c>
      <c r="Y212" s="15">
        <f>U212/R212</f>
        <v>5.2859103385178408</v>
      </c>
      <c r="Z212" s="15">
        <f>U212/(S212/100)</f>
        <v>88.071646341463421</v>
      </c>
      <c r="AA212" s="15">
        <f>S212/V212</f>
        <v>49.509433962264154</v>
      </c>
      <c r="AB212" s="83"/>
      <c r="AC212" s="83"/>
    </row>
    <row r="213" spans="1:46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100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>
      <c r="A214" s="99" t="s">
        <v>211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100"/>
      <c r="O214" s="100"/>
      <c r="P214" s="54"/>
      <c r="Q214" s="54"/>
      <c r="R214" s="54"/>
      <c r="S214" s="100"/>
      <c r="T214" s="83"/>
      <c r="U214" s="83"/>
      <c r="V214" s="83"/>
      <c r="W214" s="83"/>
      <c r="X214" s="83"/>
      <c r="Y214" s="83"/>
      <c r="Z214" s="83"/>
      <c r="AA214" s="83"/>
      <c r="AB214" s="83"/>
      <c r="AC214" s="100"/>
      <c r="AD214" s="100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>
      <c r="A215" s="101" t="s">
        <v>0</v>
      </c>
      <c r="B215" s="95" t="s">
        <v>1</v>
      </c>
      <c r="C215" s="95" t="s">
        <v>2</v>
      </c>
      <c r="D215" s="95" t="s">
        <v>3</v>
      </c>
      <c r="E215" s="95" t="s">
        <v>4</v>
      </c>
      <c r="F215" s="95" t="s">
        <v>5</v>
      </c>
      <c r="G215" s="95" t="s">
        <v>6</v>
      </c>
      <c r="H215" s="95" t="s">
        <v>12</v>
      </c>
      <c r="I215" s="95" t="s">
        <v>7</v>
      </c>
      <c r="J215" s="95" t="s">
        <v>8</v>
      </c>
      <c r="K215" s="95" t="s">
        <v>13</v>
      </c>
      <c r="L215" s="95">
        <v>100</v>
      </c>
      <c r="M215" s="95">
        <v>50</v>
      </c>
      <c r="N215" s="95" t="s">
        <v>14</v>
      </c>
      <c r="O215" s="95" t="s">
        <v>176</v>
      </c>
      <c r="P215" s="95" t="s">
        <v>189</v>
      </c>
      <c r="Q215" s="95" t="s">
        <v>190</v>
      </c>
      <c r="R215" s="95" t="s">
        <v>15</v>
      </c>
      <c r="S215" s="95" t="s">
        <v>6</v>
      </c>
      <c r="T215" s="95" t="s">
        <v>16</v>
      </c>
      <c r="U215" s="95" t="s">
        <v>5</v>
      </c>
      <c r="V215" s="95" t="s">
        <v>9</v>
      </c>
      <c r="W215" s="95" t="s">
        <v>7</v>
      </c>
      <c r="X215" s="95" t="s">
        <v>10</v>
      </c>
      <c r="Y215" s="95" t="s">
        <v>11</v>
      </c>
      <c r="Z215" s="95" t="s">
        <v>191</v>
      </c>
      <c r="AA215" s="95" t="s">
        <v>8</v>
      </c>
      <c r="AB215" s="83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9"/>
      <c r="AQ215" s="9"/>
      <c r="AR215" s="9"/>
      <c r="AS215" s="9"/>
      <c r="AT215" s="9"/>
    </row>
    <row r="216" spans="1:46">
      <c r="A216" s="71" t="s">
        <v>122</v>
      </c>
      <c r="B216" s="49">
        <v>25</v>
      </c>
      <c r="C216" s="49">
        <v>25</v>
      </c>
      <c r="D216" s="49">
        <v>2</v>
      </c>
      <c r="E216" s="49" t="s">
        <v>181</v>
      </c>
      <c r="F216" s="49">
        <v>821</v>
      </c>
      <c r="G216" s="51">
        <v>997</v>
      </c>
      <c r="H216" s="49">
        <v>112</v>
      </c>
      <c r="I216" s="37">
        <v>35.652173913043477</v>
      </c>
      <c r="J216" s="37">
        <v>82.246740220661991</v>
      </c>
      <c r="K216" s="37">
        <v>8.9017857142857135</v>
      </c>
      <c r="L216" s="49">
        <v>2</v>
      </c>
      <c r="M216" s="49">
        <v>4</v>
      </c>
      <c r="N216" s="49">
        <v>11</v>
      </c>
      <c r="O216" s="98"/>
      <c r="P216" s="49">
        <v>102</v>
      </c>
      <c r="Q216" s="32">
        <v>10</v>
      </c>
      <c r="R216" s="32"/>
      <c r="S216" s="32"/>
      <c r="T216" s="88"/>
      <c r="U216" s="88"/>
      <c r="V216" s="51"/>
      <c r="W216" s="37"/>
      <c r="X216" s="37"/>
      <c r="Y216" s="37"/>
      <c r="Z216" s="37"/>
      <c r="AA216" s="89"/>
      <c r="AB216" s="83"/>
      <c r="AC216" s="60"/>
      <c r="AD216" s="60"/>
      <c r="AE216" s="60"/>
      <c r="AF216" s="60"/>
      <c r="AG216" s="60"/>
      <c r="AH216" s="60"/>
      <c r="AI216" s="60"/>
      <c r="AJ216" s="48"/>
      <c r="AK216" s="48"/>
      <c r="AL216" s="48"/>
      <c r="AM216" s="60"/>
      <c r="AN216" s="60"/>
      <c r="AO216" s="60"/>
      <c r="AP216" s="9"/>
      <c r="AQ216" s="9"/>
      <c r="AR216" s="9"/>
      <c r="AS216" s="9"/>
      <c r="AT216" s="9"/>
    </row>
    <row r="217" spans="1:46">
      <c r="A217" s="71" t="s">
        <v>123</v>
      </c>
      <c r="B217" s="49">
        <v>11</v>
      </c>
      <c r="C217" s="49">
        <v>11</v>
      </c>
      <c r="D217" s="49">
        <v>0</v>
      </c>
      <c r="E217" s="49">
        <v>126</v>
      </c>
      <c r="F217" s="49">
        <v>477</v>
      </c>
      <c r="G217" s="49">
        <v>657</v>
      </c>
      <c r="H217" s="49">
        <v>48</v>
      </c>
      <c r="I217" s="37">
        <v>43.363636363636367</v>
      </c>
      <c r="J217" s="37">
        <v>72.602739726027394</v>
      </c>
      <c r="K217" s="37">
        <v>13.6875</v>
      </c>
      <c r="L217" s="49">
        <v>1</v>
      </c>
      <c r="M217" s="49">
        <v>3</v>
      </c>
      <c r="N217" s="49">
        <v>3</v>
      </c>
      <c r="O217" s="98"/>
      <c r="P217" s="49">
        <v>46</v>
      </c>
      <c r="Q217" s="49">
        <v>2</v>
      </c>
      <c r="R217" s="49"/>
      <c r="S217" s="49"/>
      <c r="T217" s="49"/>
      <c r="U217" s="49"/>
      <c r="V217" s="51"/>
      <c r="W217" s="37"/>
      <c r="X217" s="50"/>
      <c r="Y217" s="37"/>
      <c r="Z217" s="37"/>
      <c r="AA217" s="89"/>
      <c r="AB217" s="83"/>
      <c r="AC217" s="60"/>
      <c r="AD217" s="60"/>
      <c r="AE217" s="60"/>
      <c r="AF217" s="60"/>
      <c r="AG217" s="60"/>
      <c r="AH217" s="106"/>
      <c r="AI217" s="60"/>
      <c r="AJ217" s="48"/>
      <c r="AK217" s="48"/>
      <c r="AL217" s="48"/>
      <c r="AM217" s="60"/>
      <c r="AN217" s="60"/>
      <c r="AO217" s="60"/>
      <c r="AP217" s="9"/>
      <c r="AQ217" s="9"/>
      <c r="AR217" s="9"/>
      <c r="AS217" s="9"/>
      <c r="AT217" s="9"/>
    </row>
    <row r="218" spans="1:46">
      <c r="A218" s="71" t="s">
        <v>65</v>
      </c>
      <c r="B218" s="49">
        <v>20</v>
      </c>
      <c r="C218" s="49">
        <v>15</v>
      </c>
      <c r="D218" s="49">
        <v>2</v>
      </c>
      <c r="E218" s="49">
        <v>32</v>
      </c>
      <c r="F218" s="49">
        <v>146</v>
      </c>
      <c r="G218" s="49">
        <v>239</v>
      </c>
      <c r="H218" s="49">
        <v>14</v>
      </c>
      <c r="I218" s="37">
        <v>11.23076923076923</v>
      </c>
      <c r="J218" s="37">
        <v>61.087866108786613</v>
      </c>
      <c r="K218" s="37">
        <v>17.071428571428573</v>
      </c>
      <c r="L218" s="37"/>
      <c r="M218" s="49"/>
      <c r="N218" s="49">
        <v>4</v>
      </c>
      <c r="O218" s="98"/>
      <c r="P218" s="49">
        <v>10</v>
      </c>
      <c r="Q218" s="49">
        <v>4</v>
      </c>
      <c r="R218" s="32"/>
      <c r="S218" s="32"/>
      <c r="T218" s="88"/>
      <c r="U218" s="88"/>
      <c r="V218" s="88"/>
      <c r="W218" s="89"/>
      <c r="X218" s="90"/>
      <c r="Y218" s="37"/>
      <c r="Z218" s="89"/>
      <c r="AA218" s="89"/>
      <c r="AB218" s="83"/>
      <c r="AC218" s="60"/>
      <c r="AD218" s="60"/>
      <c r="AE218" s="60"/>
      <c r="AF218" s="60"/>
      <c r="AG218" s="60"/>
      <c r="AH218" s="106"/>
      <c r="AI218" s="60"/>
      <c r="AJ218" s="48"/>
      <c r="AK218" s="48"/>
      <c r="AL218" s="48"/>
      <c r="AM218" s="60"/>
      <c r="AN218" s="60"/>
      <c r="AO218" s="60"/>
      <c r="AP218" s="9"/>
      <c r="AQ218" s="9"/>
      <c r="AR218" s="9"/>
      <c r="AS218" s="9"/>
      <c r="AT218" s="9"/>
    </row>
    <row r="219" spans="1:46">
      <c r="A219" s="71" t="s">
        <v>199</v>
      </c>
      <c r="B219" s="49">
        <v>2</v>
      </c>
      <c r="C219" s="49">
        <v>2</v>
      </c>
      <c r="D219" s="49">
        <v>0</v>
      </c>
      <c r="E219" s="49">
        <v>21</v>
      </c>
      <c r="F219" s="49">
        <v>25</v>
      </c>
      <c r="G219" s="51">
        <v>32</v>
      </c>
      <c r="H219" s="49">
        <v>2</v>
      </c>
      <c r="I219" s="37">
        <v>12.5</v>
      </c>
      <c r="J219" s="37">
        <v>78.125</v>
      </c>
      <c r="K219" s="37">
        <v>16</v>
      </c>
      <c r="L219" s="49"/>
      <c r="M219" s="49"/>
      <c r="N219" s="49">
        <v>2</v>
      </c>
      <c r="O219" s="98"/>
      <c r="P219" s="49">
        <v>2</v>
      </c>
      <c r="Q219" s="32"/>
      <c r="R219" s="32" t="s">
        <v>205</v>
      </c>
      <c r="S219" s="32">
        <v>3</v>
      </c>
      <c r="T219" s="88"/>
      <c r="U219" s="88">
        <v>8</v>
      </c>
      <c r="V219" s="88">
        <v>0</v>
      </c>
      <c r="W219" s="89"/>
      <c r="X219" s="90"/>
      <c r="Y219" s="37">
        <v>16</v>
      </c>
      <c r="Z219" s="89"/>
      <c r="AA219" s="89"/>
      <c r="AB219" s="83"/>
      <c r="AC219" s="60"/>
      <c r="AD219" s="60"/>
      <c r="AE219" s="60"/>
      <c r="AF219" s="60"/>
      <c r="AG219" s="60"/>
      <c r="AH219" s="48"/>
      <c r="AI219" s="60"/>
      <c r="AJ219" s="48"/>
      <c r="AK219" s="48"/>
      <c r="AL219" s="48"/>
      <c r="AM219" s="60"/>
      <c r="AN219" s="107"/>
      <c r="AO219" s="107"/>
      <c r="AP219" s="9"/>
      <c r="AQ219" s="9"/>
      <c r="AR219" s="9"/>
      <c r="AS219" s="9"/>
      <c r="AT219" s="9"/>
    </row>
    <row r="220" spans="1:46">
      <c r="A220" s="71" t="s">
        <v>196</v>
      </c>
      <c r="B220" s="49">
        <v>5</v>
      </c>
      <c r="C220" s="49">
        <v>3</v>
      </c>
      <c r="D220" s="49">
        <v>1</v>
      </c>
      <c r="E220" s="49">
        <v>8</v>
      </c>
      <c r="F220" s="49">
        <v>15</v>
      </c>
      <c r="G220" s="51">
        <v>14</v>
      </c>
      <c r="H220" s="49">
        <v>2</v>
      </c>
      <c r="I220" s="37">
        <v>7.5</v>
      </c>
      <c r="J220" s="37">
        <v>107.14285714285714</v>
      </c>
      <c r="K220" s="37">
        <v>7</v>
      </c>
      <c r="L220" s="49"/>
      <c r="M220" s="32"/>
      <c r="N220" s="32">
        <v>1</v>
      </c>
      <c r="O220" s="98"/>
      <c r="P220" s="32">
        <v>2</v>
      </c>
      <c r="Q220" s="32"/>
      <c r="R220" s="32">
        <v>34</v>
      </c>
      <c r="S220" s="32">
        <v>204</v>
      </c>
      <c r="T220" s="88">
        <v>0</v>
      </c>
      <c r="U220" s="88">
        <v>214</v>
      </c>
      <c r="V220" s="88">
        <v>5</v>
      </c>
      <c r="W220" s="89">
        <v>42.8</v>
      </c>
      <c r="X220" s="90" t="s">
        <v>195</v>
      </c>
      <c r="Y220" s="37">
        <v>6.2941176470588234</v>
      </c>
      <c r="Z220" s="89">
        <v>104.90196078431373</v>
      </c>
      <c r="AA220" s="89">
        <v>40.799999999999997</v>
      </c>
      <c r="AB220" s="83"/>
      <c r="AC220" s="107"/>
      <c r="AD220" s="107"/>
      <c r="AE220" s="107"/>
      <c r="AF220" s="107"/>
      <c r="AG220" s="54"/>
      <c r="AH220" s="54"/>
      <c r="AI220" s="54"/>
      <c r="AJ220" s="48"/>
      <c r="AK220" s="48"/>
      <c r="AL220" s="48"/>
      <c r="AM220" s="107"/>
      <c r="AN220" s="107"/>
      <c r="AO220" s="107"/>
      <c r="AP220" s="9"/>
      <c r="AQ220" s="9"/>
      <c r="AR220" s="9"/>
      <c r="AS220" s="9"/>
      <c r="AT220" s="9"/>
    </row>
    <row r="221" spans="1:46">
      <c r="A221" s="71" t="s">
        <v>18</v>
      </c>
      <c r="B221" s="49">
        <v>98</v>
      </c>
      <c r="C221" s="49">
        <v>79</v>
      </c>
      <c r="D221" s="49">
        <v>17</v>
      </c>
      <c r="E221" s="49">
        <v>101</v>
      </c>
      <c r="F221" s="49">
        <v>2100</v>
      </c>
      <c r="G221" s="49">
        <v>2170</v>
      </c>
      <c r="H221" s="49">
        <v>237</v>
      </c>
      <c r="I221" s="37">
        <v>33.87096774193548</v>
      </c>
      <c r="J221" s="37">
        <v>96.774193548387103</v>
      </c>
      <c r="K221" s="37">
        <v>9.1561181434599153</v>
      </c>
      <c r="L221" s="49">
        <v>1</v>
      </c>
      <c r="M221" s="49">
        <v>11</v>
      </c>
      <c r="N221" s="49">
        <v>30</v>
      </c>
      <c r="O221" s="98"/>
      <c r="P221" s="49">
        <v>186</v>
      </c>
      <c r="Q221" s="49">
        <v>51</v>
      </c>
      <c r="R221" s="68">
        <v>658.2</v>
      </c>
      <c r="S221" s="49">
        <v>3950</v>
      </c>
      <c r="T221" s="49">
        <v>40</v>
      </c>
      <c r="U221" s="49">
        <v>3441</v>
      </c>
      <c r="V221" s="51">
        <v>115</v>
      </c>
      <c r="W221" s="37">
        <v>29.921739130434784</v>
      </c>
      <c r="X221" s="50" t="s">
        <v>89</v>
      </c>
      <c r="Y221" s="37">
        <v>5.2278942570647216</v>
      </c>
      <c r="Z221" s="37">
        <v>87.113924050632917</v>
      </c>
      <c r="AA221" s="89">
        <v>34.347826086956523</v>
      </c>
      <c r="AB221" s="83"/>
      <c r="AC221" s="107"/>
      <c r="AD221" s="107"/>
      <c r="AE221" s="107"/>
      <c r="AF221" s="107"/>
      <c r="AG221" s="54"/>
      <c r="AH221" s="54"/>
      <c r="AI221" s="54"/>
      <c r="AJ221" s="48"/>
      <c r="AK221" s="48"/>
      <c r="AL221" s="48"/>
      <c r="AM221" s="107"/>
      <c r="AN221" s="107"/>
      <c r="AO221" s="61"/>
      <c r="AP221" s="9"/>
      <c r="AQ221" s="9"/>
      <c r="AR221" s="9"/>
      <c r="AS221" s="9"/>
      <c r="AT221" s="9"/>
    </row>
    <row r="222" spans="1:46">
      <c r="A222" s="71" t="s">
        <v>95</v>
      </c>
      <c r="B222" s="49">
        <v>36</v>
      </c>
      <c r="C222" s="49">
        <v>29</v>
      </c>
      <c r="D222" s="49">
        <v>8</v>
      </c>
      <c r="E222" s="49">
        <v>63</v>
      </c>
      <c r="F222" s="49">
        <v>595</v>
      </c>
      <c r="G222" s="49">
        <v>751</v>
      </c>
      <c r="H222" s="49">
        <v>53</v>
      </c>
      <c r="I222" s="37">
        <v>28.333333333333332</v>
      </c>
      <c r="J222" s="37">
        <v>79.227696404793619</v>
      </c>
      <c r="K222" s="37">
        <v>14.169811320754716</v>
      </c>
      <c r="L222" s="49"/>
      <c r="M222" s="49">
        <v>2</v>
      </c>
      <c r="N222" s="49" t="s">
        <v>213</v>
      </c>
      <c r="O222" s="98">
        <v>6</v>
      </c>
      <c r="P222" s="49">
        <v>44</v>
      </c>
      <c r="Q222" s="51">
        <v>9</v>
      </c>
      <c r="R222" s="49">
        <v>9</v>
      </c>
      <c r="S222" s="49"/>
      <c r="T222" s="88"/>
      <c r="U222" s="88"/>
      <c r="V222" s="88"/>
      <c r="W222" s="89"/>
      <c r="X222" s="90"/>
      <c r="Y222" s="37"/>
      <c r="Z222" s="89"/>
      <c r="AA222" s="89"/>
      <c r="AB222" s="83"/>
      <c r="AC222" s="107"/>
      <c r="AD222" s="107"/>
      <c r="AE222" s="107"/>
      <c r="AF222" s="107"/>
      <c r="AG222" s="54"/>
      <c r="AH222" s="54"/>
      <c r="AI222" s="54"/>
      <c r="AJ222" s="48"/>
      <c r="AK222" s="48"/>
      <c r="AL222" s="48"/>
      <c r="AM222" s="107"/>
      <c r="AN222" s="107"/>
      <c r="AO222" s="107"/>
      <c r="AP222" s="9"/>
      <c r="AQ222" s="9"/>
      <c r="AR222" s="9"/>
      <c r="AS222" s="9"/>
      <c r="AT222" s="9"/>
    </row>
    <row r="223" spans="1:46">
      <c r="A223" s="102" t="s">
        <v>203</v>
      </c>
      <c r="B223" s="49">
        <v>6</v>
      </c>
      <c r="C223" s="49">
        <v>5</v>
      </c>
      <c r="D223" s="49">
        <v>1</v>
      </c>
      <c r="E223" s="49">
        <v>16</v>
      </c>
      <c r="F223" s="49">
        <v>42</v>
      </c>
      <c r="G223" s="49">
        <v>43</v>
      </c>
      <c r="H223" s="49">
        <v>6</v>
      </c>
      <c r="I223" s="37">
        <v>10.5</v>
      </c>
      <c r="J223" s="37">
        <v>97.674418604651152</v>
      </c>
      <c r="K223" s="37">
        <v>7.166666666666667</v>
      </c>
      <c r="L223" s="49"/>
      <c r="M223" s="49"/>
      <c r="N223" s="49">
        <v>2</v>
      </c>
      <c r="O223" s="98"/>
      <c r="P223" s="49">
        <v>6</v>
      </c>
      <c r="Q223" s="50"/>
      <c r="R223" s="49">
        <v>45.4</v>
      </c>
      <c r="S223" s="49">
        <v>274</v>
      </c>
      <c r="T223" s="88" t="s">
        <v>150</v>
      </c>
      <c r="U223" s="88">
        <v>279</v>
      </c>
      <c r="V223" s="88" t="s">
        <v>159</v>
      </c>
      <c r="W223" s="89">
        <v>68.5</v>
      </c>
      <c r="X223" s="90" t="s">
        <v>200</v>
      </c>
      <c r="Y223" s="37">
        <v>6.1453744493392071</v>
      </c>
      <c r="Z223" s="89">
        <v>101.82481751824817</v>
      </c>
      <c r="AA223" s="89">
        <v>68.5</v>
      </c>
      <c r="AB223" s="83"/>
      <c r="AC223" s="107"/>
      <c r="AD223" s="107"/>
      <c r="AE223" s="107"/>
      <c r="AF223" s="107"/>
      <c r="AG223" s="54"/>
      <c r="AH223" s="54"/>
      <c r="AI223" s="54"/>
      <c r="AJ223" s="48"/>
      <c r="AK223" s="48"/>
      <c r="AL223" s="48"/>
      <c r="AM223" s="107"/>
      <c r="AN223" s="107"/>
      <c r="AO223" s="107"/>
      <c r="AP223" s="9"/>
      <c r="AQ223" s="9"/>
      <c r="AR223" s="9"/>
      <c r="AS223" s="9"/>
      <c r="AT223" s="9"/>
    </row>
    <row r="224" spans="1:46">
      <c r="A224" s="71" t="s">
        <v>20</v>
      </c>
      <c r="B224" s="49">
        <v>36</v>
      </c>
      <c r="C224" s="49">
        <v>26</v>
      </c>
      <c r="D224" s="49">
        <v>7</v>
      </c>
      <c r="E224" s="49" t="s">
        <v>87</v>
      </c>
      <c r="F224" s="49">
        <v>263</v>
      </c>
      <c r="G224" s="49">
        <v>240</v>
      </c>
      <c r="H224" s="49">
        <v>33</v>
      </c>
      <c r="I224" s="37">
        <v>13.842105263157896</v>
      </c>
      <c r="J224" s="37">
        <v>109.58333333333334</v>
      </c>
      <c r="K224" s="37">
        <v>7.2727272727272725</v>
      </c>
      <c r="L224" s="49"/>
      <c r="M224" s="49"/>
      <c r="N224" s="32">
        <v>16</v>
      </c>
      <c r="O224" s="98"/>
      <c r="P224" s="32">
        <v>21</v>
      </c>
      <c r="Q224" s="51">
        <v>12</v>
      </c>
      <c r="R224" s="68">
        <v>286.5</v>
      </c>
      <c r="S224" s="49">
        <v>1721</v>
      </c>
      <c r="T224" s="49">
        <v>29</v>
      </c>
      <c r="U224" s="49">
        <v>1458</v>
      </c>
      <c r="V224" s="51">
        <v>60</v>
      </c>
      <c r="W224" s="37">
        <v>24.3</v>
      </c>
      <c r="X224" s="50" t="s">
        <v>30</v>
      </c>
      <c r="Y224" s="37">
        <v>5.0890052356020945</v>
      </c>
      <c r="Z224" s="37">
        <v>84.718187100522954</v>
      </c>
      <c r="AA224" s="89">
        <v>28.683333333333334</v>
      </c>
      <c r="AB224" s="83"/>
      <c r="AC224" s="54"/>
      <c r="AD224" s="107"/>
      <c r="AE224" s="107"/>
      <c r="AF224" s="107"/>
      <c r="AG224" s="54"/>
      <c r="AH224" s="54"/>
      <c r="AI224" s="54"/>
      <c r="AJ224" s="48"/>
      <c r="AK224" s="48"/>
      <c r="AL224" s="48"/>
      <c r="AM224" s="107"/>
      <c r="AN224" s="107"/>
      <c r="AO224" s="107"/>
      <c r="AP224" s="9"/>
      <c r="AQ224" s="9"/>
      <c r="AR224" s="9"/>
      <c r="AS224" s="9"/>
      <c r="AT224" s="9"/>
    </row>
    <row r="225" spans="1:46">
      <c r="A225" s="71" t="s">
        <v>21</v>
      </c>
      <c r="B225" s="32">
        <v>41</v>
      </c>
      <c r="C225" s="32">
        <v>38</v>
      </c>
      <c r="D225" s="32">
        <v>4</v>
      </c>
      <c r="E225" s="32">
        <v>130</v>
      </c>
      <c r="F225" s="32">
        <v>1434</v>
      </c>
      <c r="G225" s="32">
        <v>1669</v>
      </c>
      <c r="H225" s="32">
        <v>168</v>
      </c>
      <c r="I225" s="37">
        <v>42.176470588235297</v>
      </c>
      <c r="J225" s="37">
        <v>85.919712402636307</v>
      </c>
      <c r="K225" s="37">
        <v>9.9345238095238102</v>
      </c>
      <c r="L225" s="32">
        <v>2</v>
      </c>
      <c r="M225" s="32">
        <v>8</v>
      </c>
      <c r="N225" s="32" t="s">
        <v>212</v>
      </c>
      <c r="O225" s="98">
        <v>5</v>
      </c>
      <c r="P225" s="32">
        <v>154</v>
      </c>
      <c r="Q225" s="49">
        <v>14</v>
      </c>
      <c r="R225" s="49"/>
      <c r="S225" s="49"/>
      <c r="T225" s="49"/>
      <c r="U225" s="49"/>
      <c r="V225" s="51"/>
      <c r="W225" s="37"/>
      <c r="X225" s="50"/>
      <c r="Y225" s="37"/>
      <c r="Z225" s="37"/>
      <c r="AA225" s="89"/>
      <c r="AB225" s="83"/>
      <c r="AC225" s="107"/>
      <c r="AD225" s="107"/>
      <c r="AE225" s="107"/>
      <c r="AF225" s="107"/>
      <c r="AG225" s="54"/>
      <c r="AH225" s="54"/>
      <c r="AI225" s="54"/>
      <c r="AJ225" s="48"/>
      <c r="AK225" s="48"/>
      <c r="AL225" s="48"/>
      <c r="AM225" s="107"/>
      <c r="AN225" s="107"/>
      <c r="AO225" s="107"/>
      <c r="AP225" s="9"/>
      <c r="AQ225" s="9"/>
      <c r="AR225" s="9"/>
      <c r="AS225" s="9"/>
      <c r="AT225" s="9"/>
    </row>
    <row r="226" spans="1:46">
      <c r="A226" s="71" t="s">
        <v>99</v>
      </c>
      <c r="B226" s="49">
        <v>5</v>
      </c>
      <c r="C226" s="49">
        <v>3</v>
      </c>
      <c r="D226" s="49">
        <v>2</v>
      </c>
      <c r="E226" s="49" t="s">
        <v>110</v>
      </c>
      <c r="F226" s="49">
        <v>37</v>
      </c>
      <c r="G226" s="49">
        <v>61</v>
      </c>
      <c r="H226" s="49">
        <v>3</v>
      </c>
      <c r="I226" s="37">
        <v>37</v>
      </c>
      <c r="J226" s="37">
        <v>60.655737704918032</v>
      </c>
      <c r="K226" s="37">
        <v>20.333333333333332</v>
      </c>
      <c r="L226" s="49"/>
      <c r="M226" s="49"/>
      <c r="N226" s="32">
        <v>3</v>
      </c>
      <c r="O226" s="98"/>
      <c r="P226" s="32"/>
      <c r="Q226" s="49"/>
      <c r="R226" s="49"/>
      <c r="S226" s="49"/>
      <c r="T226" s="49"/>
      <c r="U226" s="49"/>
      <c r="V226" s="51"/>
      <c r="W226" s="37"/>
      <c r="X226" s="50"/>
      <c r="Y226" s="37"/>
      <c r="Z226" s="37"/>
      <c r="AA226" s="89"/>
      <c r="AB226" s="83"/>
      <c r="AC226" s="107"/>
      <c r="AD226" s="107"/>
      <c r="AE226" s="107"/>
      <c r="AF226" s="54"/>
      <c r="AG226" s="54"/>
      <c r="AH226" s="54"/>
      <c r="AI226" s="54"/>
      <c r="AJ226" s="48"/>
      <c r="AK226" s="48"/>
      <c r="AL226" s="48"/>
      <c r="AM226" s="107"/>
      <c r="AN226" s="107"/>
      <c r="AO226" s="61"/>
      <c r="AP226" s="9"/>
      <c r="AQ226" s="9"/>
      <c r="AR226" s="9"/>
      <c r="AS226" s="9"/>
      <c r="AT226" s="9"/>
    </row>
    <row r="227" spans="1:46">
      <c r="A227" s="71" t="s">
        <v>22</v>
      </c>
      <c r="B227" s="49">
        <v>39</v>
      </c>
      <c r="C227" s="49">
        <v>30</v>
      </c>
      <c r="D227" s="49">
        <v>4</v>
      </c>
      <c r="E227" s="49">
        <v>90</v>
      </c>
      <c r="F227" s="49">
        <v>638</v>
      </c>
      <c r="G227" s="49">
        <v>742</v>
      </c>
      <c r="H227" s="49">
        <v>57</v>
      </c>
      <c r="I227" s="37">
        <v>24.53846153846154</v>
      </c>
      <c r="J227" s="37">
        <v>85.983827493261458</v>
      </c>
      <c r="K227" s="37">
        <v>13.017543859649123</v>
      </c>
      <c r="L227" s="49"/>
      <c r="M227" s="49">
        <v>3</v>
      </c>
      <c r="N227" s="49">
        <v>11</v>
      </c>
      <c r="O227" s="98"/>
      <c r="P227" s="49">
        <v>50</v>
      </c>
      <c r="Q227" s="49">
        <v>7</v>
      </c>
      <c r="R227" s="49">
        <v>154</v>
      </c>
      <c r="S227" s="49">
        <v>924</v>
      </c>
      <c r="T227" s="49">
        <v>2</v>
      </c>
      <c r="U227" s="49">
        <v>862</v>
      </c>
      <c r="V227" s="51">
        <v>25</v>
      </c>
      <c r="W227" s="37">
        <v>34.479999999999997</v>
      </c>
      <c r="X227" s="50" t="s">
        <v>192</v>
      </c>
      <c r="Y227" s="37">
        <v>5.5974025974025974</v>
      </c>
      <c r="Z227" s="37">
        <v>93.290043290043286</v>
      </c>
      <c r="AA227" s="37">
        <v>36.96</v>
      </c>
      <c r="AB227" s="83"/>
      <c r="AC227" s="107"/>
      <c r="AD227" s="107"/>
      <c r="AE227" s="107"/>
      <c r="AF227" s="107"/>
      <c r="AG227" s="54"/>
      <c r="AH227" s="54"/>
      <c r="AI227" s="54"/>
      <c r="AJ227" s="48"/>
      <c r="AK227" s="48"/>
      <c r="AL227" s="48"/>
      <c r="AM227" s="107"/>
      <c r="AN227" s="107"/>
      <c r="AO227" s="107"/>
      <c r="AP227" s="9"/>
      <c r="AQ227" s="9"/>
      <c r="AR227" s="9"/>
      <c r="AS227" s="9"/>
      <c r="AT227" s="9"/>
    </row>
    <row r="228" spans="1:46">
      <c r="A228" s="71" t="s">
        <v>201</v>
      </c>
      <c r="B228" s="32">
        <v>9</v>
      </c>
      <c r="C228" s="32">
        <v>9</v>
      </c>
      <c r="D228" s="32">
        <v>0</v>
      </c>
      <c r="E228" s="32">
        <v>112</v>
      </c>
      <c r="F228" s="32">
        <v>340</v>
      </c>
      <c r="G228" s="32">
        <v>403</v>
      </c>
      <c r="H228" s="32">
        <v>35</v>
      </c>
      <c r="I228" s="89">
        <v>37.777777777777779</v>
      </c>
      <c r="J228" s="89">
        <v>84.367245657568233</v>
      </c>
      <c r="K228" s="89">
        <v>11.514285714285714</v>
      </c>
      <c r="L228" s="32">
        <v>1</v>
      </c>
      <c r="M228" s="32">
        <v>2</v>
      </c>
      <c r="N228" s="32">
        <v>4</v>
      </c>
      <c r="O228" s="98"/>
      <c r="P228" s="32">
        <v>28</v>
      </c>
      <c r="Q228" s="88" t="s">
        <v>214</v>
      </c>
      <c r="R228" s="32"/>
      <c r="S228" s="32"/>
      <c r="T228" s="32"/>
      <c r="U228" s="32"/>
      <c r="V228" s="32"/>
      <c r="W228" s="89"/>
      <c r="X228" s="90"/>
      <c r="Y228" s="89"/>
      <c r="Z228" s="89"/>
      <c r="AA228" s="89"/>
      <c r="AB228" s="83"/>
      <c r="AC228" s="107"/>
      <c r="AD228" s="107"/>
      <c r="AE228" s="107"/>
      <c r="AF228" s="107"/>
      <c r="AG228" s="54"/>
      <c r="AH228" s="54"/>
      <c r="AI228" s="54"/>
      <c r="AJ228" s="48"/>
      <c r="AK228" s="48"/>
      <c r="AL228" s="48"/>
      <c r="AM228" s="107"/>
      <c r="AN228" s="107"/>
      <c r="AO228" s="107"/>
      <c r="AP228" s="9"/>
      <c r="AQ228" s="9"/>
      <c r="AR228" s="9"/>
      <c r="AS228" s="9"/>
      <c r="AT228" s="9"/>
    </row>
    <row r="229" spans="1:46">
      <c r="A229" s="71" t="s">
        <v>26</v>
      </c>
      <c r="B229" s="49">
        <v>48</v>
      </c>
      <c r="C229" s="49">
        <v>43</v>
      </c>
      <c r="D229" s="49">
        <v>2</v>
      </c>
      <c r="E229" s="49">
        <v>178</v>
      </c>
      <c r="F229" s="49">
        <v>1854</v>
      </c>
      <c r="G229" s="49">
        <v>2106</v>
      </c>
      <c r="H229" s="49">
        <v>221</v>
      </c>
      <c r="I229" s="37">
        <v>45.219512195121951</v>
      </c>
      <c r="J229" s="37">
        <v>88.034188034188034</v>
      </c>
      <c r="K229" s="37">
        <v>9.5294117647058822</v>
      </c>
      <c r="L229" s="49">
        <v>3</v>
      </c>
      <c r="M229" s="49">
        <v>14</v>
      </c>
      <c r="N229" s="32" t="s">
        <v>215</v>
      </c>
      <c r="O229" s="98"/>
      <c r="P229" s="32">
        <v>204</v>
      </c>
      <c r="Q229" s="32">
        <v>17</v>
      </c>
      <c r="R229" s="32"/>
      <c r="S229" s="32"/>
      <c r="T229" s="88"/>
      <c r="U229" s="88"/>
      <c r="V229" s="88"/>
      <c r="W229" s="89"/>
      <c r="X229" s="90"/>
      <c r="Y229" s="37"/>
      <c r="Z229" s="89"/>
      <c r="AA229" s="89"/>
      <c r="AB229" s="83"/>
      <c r="AC229" s="107"/>
      <c r="AD229" s="107"/>
      <c r="AE229" s="107"/>
      <c r="AF229" s="107"/>
      <c r="AG229" s="54"/>
      <c r="AH229" s="54"/>
      <c r="AI229" s="54"/>
      <c r="AJ229" s="48"/>
      <c r="AK229" s="48"/>
      <c r="AL229" s="48"/>
      <c r="AM229" s="107"/>
      <c r="AN229" s="107"/>
      <c r="AO229" s="107"/>
      <c r="AP229" s="9"/>
      <c r="AQ229" s="9"/>
      <c r="AR229" s="9"/>
      <c r="AS229" s="9"/>
      <c r="AT229" s="9"/>
    </row>
    <row r="230" spans="1:46">
      <c r="A230" s="71" t="s">
        <v>156</v>
      </c>
      <c r="B230" s="49">
        <v>3</v>
      </c>
      <c r="C230" s="49">
        <v>3</v>
      </c>
      <c r="D230" s="49">
        <v>2</v>
      </c>
      <c r="E230" s="49" t="s">
        <v>163</v>
      </c>
      <c r="F230" s="49">
        <v>43</v>
      </c>
      <c r="G230" s="49">
        <v>40</v>
      </c>
      <c r="H230" s="49">
        <v>4</v>
      </c>
      <c r="I230" s="37">
        <v>43</v>
      </c>
      <c r="J230" s="37">
        <v>107.5</v>
      </c>
      <c r="K230" s="37">
        <v>10</v>
      </c>
      <c r="L230" s="49"/>
      <c r="M230" s="49"/>
      <c r="N230" s="32">
        <v>1</v>
      </c>
      <c r="O230" s="98"/>
      <c r="P230" s="32">
        <v>1</v>
      </c>
      <c r="Q230" s="32">
        <v>3</v>
      </c>
      <c r="R230" s="32">
        <v>18</v>
      </c>
      <c r="S230" s="32">
        <v>108</v>
      </c>
      <c r="T230" s="88">
        <v>0</v>
      </c>
      <c r="U230" s="88">
        <v>105</v>
      </c>
      <c r="V230" s="88">
        <v>1</v>
      </c>
      <c r="W230" s="89">
        <v>45</v>
      </c>
      <c r="X230" s="90" t="s">
        <v>172</v>
      </c>
      <c r="Y230" s="37">
        <v>5.833333333333333</v>
      </c>
      <c r="Z230" s="89">
        <v>97.222222222222214</v>
      </c>
      <c r="AA230" s="89">
        <v>108</v>
      </c>
      <c r="AB230" s="83"/>
      <c r="AC230" s="107"/>
      <c r="AD230" s="107"/>
      <c r="AE230" s="107"/>
      <c r="AF230" s="107"/>
      <c r="AG230" s="107"/>
      <c r="AH230" s="107"/>
      <c r="AI230" s="107"/>
      <c r="AJ230" s="48"/>
      <c r="AK230" s="48"/>
      <c r="AL230" s="48"/>
      <c r="AM230" s="107"/>
      <c r="AN230" s="107"/>
      <c r="AO230" s="107"/>
      <c r="AP230" s="9"/>
      <c r="AQ230" s="9"/>
      <c r="AR230" s="9"/>
      <c r="AS230" s="9"/>
      <c r="AT230" s="9"/>
    </row>
    <row r="231" spans="1:46">
      <c r="A231" s="71" t="s">
        <v>202</v>
      </c>
      <c r="B231" s="51">
        <v>14</v>
      </c>
      <c r="C231" s="51">
        <v>9</v>
      </c>
      <c r="D231" s="51">
        <v>2</v>
      </c>
      <c r="E231" s="51" t="s">
        <v>208</v>
      </c>
      <c r="F231" s="51">
        <v>175</v>
      </c>
      <c r="G231" s="51">
        <v>162</v>
      </c>
      <c r="H231" s="51">
        <v>21</v>
      </c>
      <c r="I231" s="37">
        <v>25</v>
      </c>
      <c r="J231" s="37">
        <v>108.02469135802468</v>
      </c>
      <c r="K231" s="37">
        <v>7.7142857142857144</v>
      </c>
      <c r="L231" s="51"/>
      <c r="M231" s="88">
        <v>1</v>
      </c>
      <c r="N231" s="32">
        <v>4</v>
      </c>
      <c r="O231" s="98"/>
      <c r="P231" s="32">
        <v>14</v>
      </c>
      <c r="Q231" s="51">
        <v>7</v>
      </c>
      <c r="R231" s="51">
        <v>105</v>
      </c>
      <c r="S231" s="51">
        <v>630</v>
      </c>
      <c r="T231" s="51">
        <v>2</v>
      </c>
      <c r="U231" s="51">
        <v>609</v>
      </c>
      <c r="V231" s="51">
        <v>12</v>
      </c>
      <c r="W231" s="37">
        <v>50.75</v>
      </c>
      <c r="X231" s="50" t="s">
        <v>138</v>
      </c>
      <c r="Y231" s="37">
        <v>5.8</v>
      </c>
      <c r="Z231" s="37">
        <v>96.666666666666671</v>
      </c>
      <c r="AA231" s="89">
        <v>52.5</v>
      </c>
      <c r="AB231" s="83"/>
      <c r="AC231" s="107"/>
      <c r="AD231" s="107"/>
      <c r="AE231" s="107"/>
      <c r="AF231" s="107"/>
      <c r="AG231" s="107"/>
      <c r="AH231" s="107"/>
      <c r="AI231" s="107"/>
      <c r="AJ231" s="48"/>
      <c r="AK231" s="48"/>
      <c r="AL231" s="48"/>
      <c r="AM231" s="107"/>
      <c r="AN231" s="107"/>
      <c r="AO231" s="107"/>
      <c r="AP231" s="9"/>
      <c r="AQ231" s="9"/>
      <c r="AR231" s="9"/>
      <c r="AS231" s="9"/>
      <c r="AT231" s="9"/>
    </row>
    <row r="232" spans="1:46">
      <c r="A232" s="71" t="s">
        <v>198</v>
      </c>
      <c r="B232" s="49">
        <v>6</v>
      </c>
      <c r="C232" s="49">
        <v>3</v>
      </c>
      <c r="D232" s="49">
        <v>1</v>
      </c>
      <c r="E232" s="49" t="s">
        <v>167</v>
      </c>
      <c r="F232" s="49">
        <v>1</v>
      </c>
      <c r="G232" s="49">
        <v>6</v>
      </c>
      <c r="H232" s="49"/>
      <c r="I232" s="37">
        <v>0.5</v>
      </c>
      <c r="J232" s="37"/>
      <c r="K232" s="37"/>
      <c r="L232" s="49"/>
      <c r="M232" s="49"/>
      <c r="N232" s="32">
        <v>2</v>
      </c>
      <c r="O232" s="98"/>
      <c r="P232" s="32"/>
      <c r="Q232" s="49"/>
      <c r="R232" s="49" t="s">
        <v>197</v>
      </c>
      <c r="S232" s="49">
        <v>354</v>
      </c>
      <c r="T232" s="49">
        <v>0</v>
      </c>
      <c r="U232" s="49">
        <v>284</v>
      </c>
      <c r="V232" s="51">
        <v>6</v>
      </c>
      <c r="W232" s="37">
        <v>47.333333333333336</v>
      </c>
      <c r="X232" s="50" t="s">
        <v>39</v>
      </c>
      <c r="Y232" s="37">
        <v>4.8135593220338979</v>
      </c>
      <c r="Z232" s="37">
        <v>80.225988700564969</v>
      </c>
      <c r="AA232" s="89">
        <v>59</v>
      </c>
      <c r="AB232" s="83"/>
      <c r="AC232" s="43"/>
      <c r="AD232" s="43"/>
      <c r="AE232" s="43"/>
      <c r="AF232" s="43"/>
      <c r="AG232" s="43"/>
      <c r="AH232" s="43"/>
      <c r="AI232" s="43"/>
      <c r="AJ232" s="44"/>
      <c r="AK232" s="44"/>
      <c r="AL232" s="44"/>
      <c r="AM232" s="43"/>
      <c r="AN232" s="43"/>
      <c r="AO232" s="43"/>
      <c r="AP232" s="9"/>
      <c r="AQ232" s="9"/>
      <c r="AR232" s="9"/>
      <c r="AS232" s="9"/>
      <c r="AT232" s="9"/>
    </row>
    <row r="233" spans="1:46">
      <c r="A233" s="71" t="s">
        <v>142</v>
      </c>
      <c r="B233" s="49">
        <v>17</v>
      </c>
      <c r="C233" s="49">
        <v>10</v>
      </c>
      <c r="D233" s="49">
        <v>4</v>
      </c>
      <c r="E233" s="37" t="s">
        <v>165</v>
      </c>
      <c r="F233" s="49">
        <v>62</v>
      </c>
      <c r="G233" s="49">
        <v>82</v>
      </c>
      <c r="H233" s="49">
        <v>3</v>
      </c>
      <c r="I233" s="37">
        <v>10.333333333333334</v>
      </c>
      <c r="J233" s="37">
        <v>75.609756097560975</v>
      </c>
      <c r="K233" s="37">
        <v>20.5</v>
      </c>
      <c r="L233" s="49"/>
      <c r="M233" s="49"/>
      <c r="N233" s="49">
        <v>8</v>
      </c>
      <c r="O233" s="98"/>
      <c r="P233" s="49">
        <v>3</v>
      </c>
      <c r="Q233" s="49"/>
      <c r="R233" s="68">
        <v>117.3</v>
      </c>
      <c r="S233" s="51">
        <v>705</v>
      </c>
      <c r="T233" s="51">
        <v>9</v>
      </c>
      <c r="U233" s="51">
        <v>596</v>
      </c>
      <c r="V233" s="51">
        <v>16</v>
      </c>
      <c r="W233" s="37">
        <v>37.25</v>
      </c>
      <c r="X233" s="50" t="s">
        <v>193</v>
      </c>
      <c r="Y233" s="37">
        <v>5.080988917306053</v>
      </c>
      <c r="Z233" s="37">
        <v>84.539007092198588</v>
      </c>
      <c r="AA233" s="89">
        <v>44.0625</v>
      </c>
      <c r="AB233" s="83"/>
      <c r="AC233" s="100"/>
      <c r="AD233" s="100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72" t="s">
        <v>43</v>
      </c>
      <c r="B234" s="52">
        <f>SUM(B216:B233)</f>
        <v>421</v>
      </c>
      <c r="C234" s="52">
        <f>SUM(C216:C233)</f>
        <v>343</v>
      </c>
      <c r="D234" s="52">
        <f>SUM(D216:D233)</f>
        <v>59</v>
      </c>
      <c r="E234" s="95">
        <v>178</v>
      </c>
      <c r="F234" s="95">
        <f>SUM(F216:F233)</f>
        <v>9068</v>
      </c>
      <c r="G234" s="96">
        <f>SUM(G216:G233)</f>
        <v>10414</v>
      </c>
      <c r="H234" s="95">
        <f>SUM(H216:H233)</f>
        <v>1019</v>
      </c>
      <c r="I234" s="15">
        <f t="shared" ref="I234" si="94">F234/(C234-D234)</f>
        <v>31.929577464788732</v>
      </c>
      <c r="J234" s="15">
        <f t="shared" ref="J234" si="95">(F234/G234)*100</f>
        <v>87.075091223353169</v>
      </c>
      <c r="K234" s="15">
        <f t="shared" ref="K234" si="96">G234/H234</f>
        <v>10.219823356231599</v>
      </c>
      <c r="L234" s="52">
        <f>SUM(L216:L233)</f>
        <v>10</v>
      </c>
      <c r="M234" s="52">
        <f>SUM(M216:M233)</f>
        <v>48</v>
      </c>
      <c r="N234" s="52">
        <v>199</v>
      </c>
      <c r="O234" s="103">
        <v>11</v>
      </c>
      <c r="P234" s="52">
        <f>SUM(P216:P233)</f>
        <v>873</v>
      </c>
      <c r="Q234" s="52">
        <f>SUM(Q216:Q233)</f>
        <v>136</v>
      </c>
      <c r="R234" s="52">
        <v>1478.5</v>
      </c>
      <c r="S234" s="52">
        <f>SUM(S219:S233)</f>
        <v>8873</v>
      </c>
      <c r="T234" s="92">
        <f>SUM(T219:T233)</f>
        <v>82</v>
      </c>
      <c r="U234" s="92">
        <f>SUM(U219:U233)</f>
        <v>7856</v>
      </c>
      <c r="V234" s="92">
        <f>SUM(V219:V233)</f>
        <v>240</v>
      </c>
      <c r="W234" s="15">
        <f>U234/V234</f>
        <v>32.733333333333334</v>
      </c>
      <c r="X234" s="94" t="s">
        <v>30</v>
      </c>
      <c r="Y234" s="15">
        <f>U234/R234</f>
        <v>5.3134934054785257</v>
      </c>
      <c r="Z234" s="15">
        <f>U234/(S234/100)</f>
        <v>88.538262143581647</v>
      </c>
      <c r="AA234" s="15">
        <f>S234/V234</f>
        <v>36.970833333333331</v>
      </c>
      <c r="AB234" s="83"/>
      <c r="AC234" s="100"/>
      <c r="AD234" s="100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100"/>
      <c r="AD235" s="100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62" t="s">
        <v>216</v>
      </c>
      <c r="N236" s="9"/>
      <c r="O236" s="9"/>
      <c r="P236" s="54"/>
      <c r="Q236" s="54"/>
      <c r="R236" s="54"/>
      <c r="S236" s="9"/>
      <c r="Z236" s="83"/>
      <c r="AA236" s="83"/>
      <c r="AB236" s="83"/>
      <c r="AC236" s="83"/>
      <c r="AD236" s="83"/>
    </row>
    <row r="237" spans="1:46">
      <c r="A237" s="63" t="s">
        <v>0</v>
      </c>
      <c r="B237" s="1" t="s">
        <v>1</v>
      </c>
      <c r="C237" s="1" t="s">
        <v>2</v>
      </c>
      <c r="D237" s="1" t="s">
        <v>3</v>
      </c>
      <c r="E237" s="1" t="s">
        <v>4</v>
      </c>
      <c r="F237" s="1" t="s">
        <v>5</v>
      </c>
      <c r="G237" s="1" t="s">
        <v>6</v>
      </c>
      <c r="H237" s="1" t="s">
        <v>12</v>
      </c>
      <c r="I237" s="1" t="s">
        <v>7</v>
      </c>
      <c r="J237" s="1" t="s">
        <v>8</v>
      </c>
      <c r="K237" s="1" t="s">
        <v>13</v>
      </c>
      <c r="L237" s="1">
        <v>100</v>
      </c>
      <c r="M237" s="1">
        <v>50</v>
      </c>
      <c r="N237" s="1" t="s">
        <v>14</v>
      </c>
      <c r="O237" s="33" t="s">
        <v>176</v>
      </c>
      <c r="P237" s="1" t="s">
        <v>189</v>
      </c>
      <c r="Q237" s="1" t="s">
        <v>190</v>
      </c>
      <c r="R237" s="1" t="s">
        <v>15</v>
      </c>
      <c r="S237" s="1" t="s">
        <v>6</v>
      </c>
      <c r="T237" s="1" t="s">
        <v>16</v>
      </c>
      <c r="U237" s="1" t="s">
        <v>5</v>
      </c>
      <c r="V237" s="1" t="s">
        <v>9</v>
      </c>
      <c r="W237" s="1" t="s">
        <v>7</v>
      </c>
      <c r="X237" s="1" t="s">
        <v>10</v>
      </c>
      <c r="Y237" s="1" t="s">
        <v>11</v>
      </c>
      <c r="Z237" s="1" t="s">
        <v>191</v>
      </c>
      <c r="AA237" s="1" t="s">
        <v>8</v>
      </c>
      <c r="AB237" s="83"/>
      <c r="AC237" s="83"/>
      <c r="AD237" s="83"/>
    </row>
    <row r="238" spans="1:46">
      <c r="A238" s="26" t="s">
        <v>17</v>
      </c>
      <c r="B238" s="23">
        <v>8</v>
      </c>
      <c r="C238" s="23">
        <v>7</v>
      </c>
      <c r="D238" s="23">
        <v>1</v>
      </c>
      <c r="E238" s="23" t="s">
        <v>179</v>
      </c>
      <c r="F238" s="23">
        <v>161</v>
      </c>
      <c r="G238" s="49">
        <v>162</v>
      </c>
      <c r="H238" s="49">
        <v>14</v>
      </c>
      <c r="I238" s="37">
        <v>26.833333333333332</v>
      </c>
      <c r="J238" s="37">
        <v>99.382716049382708</v>
      </c>
      <c r="K238" s="37">
        <v>11.571428571428571</v>
      </c>
      <c r="L238" s="23"/>
      <c r="M238" s="23"/>
      <c r="N238" s="23">
        <v>1</v>
      </c>
      <c r="O238" s="41"/>
      <c r="P238" s="27">
        <v>12</v>
      </c>
      <c r="Q238" s="23">
        <v>2</v>
      </c>
      <c r="R238" s="23">
        <v>75</v>
      </c>
      <c r="S238" s="23">
        <v>450</v>
      </c>
      <c r="T238" s="23">
        <v>3</v>
      </c>
      <c r="U238" s="23">
        <v>384</v>
      </c>
      <c r="V238" s="23">
        <v>10</v>
      </c>
      <c r="W238" s="24">
        <v>38.4</v>
      </c>
      <c r="X238" s="37" t="s">
        <v>218</v>
      </c>
      <c r="Y238" s="30">
        <v>5.12</v>
      </c>
      <c r="Z238" s="37">
        <v>85.333333333333329</v>
      </c>
      <c r="AA238" s="37">
        <v>45</v>
      </c>
      <c r="AB238" s="48"/>
      <c r="AC238" s="100"/>
      <c r="AD238" s="83"/>
    </row>
    <row r="239" spans="1:46">
      <c r="A239" s="71" t="s">
        <v>122</v>
      </c>
      <c r="B239" s="23">
        <v>11</v>
      </c>
      <c r="C239" s="23">
        <v>11</v>
      </c>
      <c r="D239" s="23">
        <v>2</v>
      </c>
      <c r="E239" s="23" t="s">
        <v>219</v>
      </c>
      <c r="F239" s="23">
        <v>428</v>
      </c>
      <c r="G239" s="49">
        <v>482</v>
      </c>
      <c r="H239" s="23">
        <v>57</v>
      </c>
      <c r="I239" s="37">
        <f>F239/(C239-D239)</f>
        <v>47.555555555555557</v>
      </c>
      <c r="J239" s="37">
        <f>(F239/G239)*100</f>
        <v>88.796680497925308</v>
      </c>
      <c r="K239" s="37">
        <f>G239/H239</f>
        <v>8.4561403508771935</v>
      </c>
      <c r="L239" s="23">
        <v>1</v>
      </c>
      <c r="M239" s="23">
        <v>1</v>
      </c>
      <c r="N239" s="49">
        <v>5</v>
      </c>
      <c r="O239" s="41"/>
      <c r="P239" s="23">
        <v>52</v>
      </c>
      <c r="Q239" s="23">
        <v>5</v>
      </c>
      <c r="S239" s="27"/>
      <c r="T239" s="38"/>
      <c r="U239" s="38"/>
      <c r="V239" s="38"/>
      <c r="W239" s="37"/>
      <c r="X239" s="31"/>
      <c r="Y239" s="37"/>
      <c r="Z239" s="37"/>
      <c r="AA239" s="37"/>
      <c r="AB239" s="100"/>
      <c r="AC239" s="100"/>
      <c r="AD239" s="83"/>
    </row>
    <row r="240" spans="1:46">
      <c r="A240" s="71" t="s">
        <v>123</v>
      </c>
      <c r="B240" s="23">
        <v>11</v>
      </c>
      <c r="C240" s="23">
        <v>11</v>
      </c>
      <c r="D240" s="23">
        <v>1</v>
      </c>
      <c r="E240" s="23">
        <v>126</v>
      </c>
      <c r="F240" s="23">
        <v>491</v>
      </c>
      <c r="G240" s="49">
        <v>604</v>
      </c>
      <c r="H240" s="23">
        <v>55</v>
      </c>
      <c r="I240" s="37">
        <f>F240/(C240-D240)</f>
        <v>49.1</v>
      </c>
      <c r="J240" s="37">
        <f>(F240/G240)*100</f>
        <v>81.291390728476813</v>
      </c>
      <c r="K240" s="24">
        <f>G240/H240</f>
        <v>10.981818181818182</v>
      </c>
      <c r="L240" s="23">
        <v>2</v>
      </c>
      <c r="M240" s="23">
        <v>2</v>
      </c>
      <c r="N240" s="23">
        <v>4</v>
      </c>
      <c r="O240" s="41"/>
      <c r="P240" s="23">
        <v>49</v>
      </c>
      <c r="Q240" s="23">
        <v>6</v>
      </c>
      <c r="R240" s="27"/>
      <c r="S240" s="27"/>
      <c r="T240" s="38"/>
      <c r="U240" s="38"/>
      <c r="V240" s="38"/>
      <c r="W240" s="37"/>
      <c r="X240" s="31"/>
      <c r="Y240" s="37"/>
      <c r="Z240" s="37"/>
      <c r="AA240" s="37"/>
      <c r="AB240" s="100"/>
      <c r="AC240" s="100"/>
      <c r="AD240" s="83"/>
    </row>
    <row r="241" spans="1:30">
      <c r="A241" s="71" t="s">
        <v>18</v>
      </c>
      <c r="B241" s="23">
        <v>11</v>
      </c>
      <c r="C241" s="23">
        <v>9</v>
      </c>
      <c r="D241" s="23">
        <v>3</v>
      </c>
      <c r="E241" s="23">
        <v>49</v>
      </c>
      <c r="F241" s="23">
        <v>239</v>
      </c>
      <c r="G241" s="49">
        <v>260</v>
      </c>
      <c r="H241" s="23">
        <v>23</v>
      </c>
      <c r="I241" s="24">
        <f t="shared" ref="I241" si="97">F241/(C241-D241)</f>
        <v>39.833333333333336</v>
      </c>
      <c r="J241" s="24">
        <f t="shared" ref="J241" si="98">(F241/G241)*100</f>
        <v>91.92307692307692</v>
      </c>
      <c r="K241" s="24">
        <f t="shared" ref="K241" si="99">G241/H241</f>
        <v>11.304347826086957</v>
      </c>
      <c r="L241" s="23"/>
      <c r="M241" s="23"/>
      <c r="N241" s="49">
        <v>5</v>
      </c>
      <c r="O241" s="41"/>
      <c r="P241" s="23">
        <v>17</v>
      </c>
      <c r="Q241" s="23">
        <v>6</v>
      </c>
      <c r="R241" s="23">
        <v>91.5</v>
      </c>
      <c r="S241" s="23">
        <v>551</v>
      </c>
      <c r="T241" s="23">
        <v>4</v>
      </c>
      <c r="U241" s="23">
        <v>462</v>
      </c>
      <c r="V241" s="23">
        <v>18</v>
      </c>
      <c r="W241" s="24">
        <f t="shared" ref="W241" si="100">U241/V241</f>
        <v>25.666666666666668</v>
      </c>
      <c r="X241" s="65" t="s">
        <v>225</v>
      </c>
      <c r="Y241" s="24">
        <f>U241/R241</f>
        <v>5.0491803278688527</v>
      </c>
      <c r="Z241" s="24">
        <f t="shared" ref="Z241" si="101">U241/(S241/100)</f>
        <v>83.847549909255903</v>
      </c>
      <c r="AA241" s="24">
        <f t="shared" ref="AA241" si="102">S241/V241</f>
        <v>30.611111111111111</v>
      </c>
      <c r="AB241" s="48"/>
      <c r="AC241" s="100"/>
      <c r="AD241" s="83"/>
    </row>
    <row r="242" spans="1:30">
      <c r="A242" s="71" t="s">
        <v>95</v>
      </c>
      <c r="B242" s="23">
        <v>11</v>
      </c>
      <c r="C242" s="23">
        <v>7</v>
      </c>
      <c r="D242" s="23">
        <v>1</v>
      </c>
      <c r="E242" s="23">
        <v>73</v>
      </c>
      <c r="F242" s="23">
        <v>204</v>
      </c>
      <c r="G242" s="49">
        <v>199</v>
      </c>
      <c r="H242" s="23">
        <v>20</v>
      </c>
      <c r="I242" s="24">
        <f t="shared" ref="I242:I245" si="103">F242/(C242-D242)</f>
        <v>34</v>
      </c>
      <c r="J242" s="24">
        <f t="shared" ref="J242:J245" si="104">(F242/G242)*100</f>
        <v>102.51256281407035</v>
      </c>
      <c r="K242" s="24">
        <f t="shared" ref="K242:K245" si="105">G242/H242</f>
        <v>9.9499999999999993</v>
      </c>
      <c r="L242" s="23"/>
      <c r="M242" s="23">
        <v>1</v>
      </c>
      <c r="N242" s="23">
        <v>20</v>
      </c>
      <c r="O242" s="23">
        <v>2</v>
      </c>
      <c r="P242" s="23">
        <v>16</v>
      </c>
      <c r="Q242" s="23">
        <v>4</v>
      </c>
      <c r="R242" s="27"/>
      <c r="S242" s="27"/>
      <c r="T242" s="38"/>
      <c r="U242" s="38"/>
      <c r="V242" s="38"/>
      <c r="W242" s="37"/>
      <c r="X242" s="31"/>
      <c r="Y242" s="37"/>
      <c r="Z242" s="37"/>
      <c r="AA242" s="37"/>
      <c r="AB242" s="100"/>
      <c r="AC242" s="100"/>
      <c r="AD242" s="83"/>
    </row>
    <row r="243" spans="1:30">
      <c r="A243" s="97" t="s">
        <v>203</v>
      </c>
      <c r="B243" s="49">
        <v>8</v>
      </c>
      <c r="C243" s="49">
        <v>4</v>
      </c>
      <c r="D243" s="49">
        <v>1</v>
      </c>
      <c r="E243" s="49">
        <v>31</v>
      </c>
      <c r="F243" s="49">
        <v>44</v>
      </c>
      <c r="G243" s="49">
        <v>41</v>
      </c>
      <c r="H243" s="49">
        <v>4</v>
      </c>
      <c r="I243" s="37">
        <f>F243/(C243-D243)</f>
        <v>14.666666666666666</v>
      </c>
      <c r="J243" s="37">
        <f>(F243/G243)*100</f>
        <v>107.31707317073172</v>
      </c>
      <c r="K243" s="24">
        <f>G243/H243</f>
        <v>10.25</v>
      </c>
      <c r="L243" s="49"/>
      <c r="M243" s="50"/>
      <c r="N243" s="49">
        <v>2</v>
      </c>
      <c r="O243" s="41"/>
      <c r="P243" s="49">
        <v>3</v>
      </c>
      <c r="Q243" s="49">
        <v>1</v>
      </c>
      <c r="R243" s="23">
        <v>51</v>
      </c>
      <c r="S243" s="23">
        <v>306</v>
      </c>
      <c r="T243" s="23">
        <v>0</v>
      </c>
      <c r="U243" s="23">
        <v>325</v>
      </c>
      <c r="V243" s="76">
        <v>14</v>
      </c>
      <c r="W243" s="37">
        <f>U243/V243</f>
        <v>23.214285714285715</v>
      </c>
      <c r="X243" s="65" t="s">
        <v>222</v>
      </c>
      <c r="Y243" s="37">
        <f>U243/R243</f>
        <v>6.3725490196078427</v>
      </c>
      <c r="Z243" s="37">
        <f>U243/(S243/100)</f>
        <v>106.20915032679738</v>
      </c>
      <c r="AA243" s="37">
        <f>S243/V243</f>
        <v>21.857142857142858</v>
      </c>
      <c r="AB243" s="48"/>
      <c r="AC243" s="100"/>
      <c r="AD243" s="83"/>
    </row>
    <row r="244" spans="1:30">
      <c r="A244" s="71" t="s">
        <v>20</v>
      </c>
      <c r="B244" s="49">
        <v>2</v>
      </c>
      <c r="C244" s="23">
        <v>1</v>
      </c>
      <c r="D244" s="23">
        <v>0</v>
      </c>
      <c r="E244" s="23">
        <v>7</v>
      </c>
      <c r="F244" s="23">
        <v>7</v>
      </c>
      <c r="G244" s="49">
        <v>4</v>
      </c>
      <c r="H244" s="23">
        <v>1</v>
      </c>
      <c r="I244" s="24">
        <f t="shared" ref="I244" si="106">F244/(C244-D244)</f>
        <v>7</v>
      </c>
      <c r="J244" s="24">
        <f t="shared" ref="J244" si="107">(F244/G244)*100</f>
        <v>175</v>
      </c>
      <c r="K244" s="24">
        <f t="shared" ref="K244" si="108">G244/H244</f>
        <v>4</v>
      </c>
      <c r="L244" s="23"/>
      <c r="M244" s="23"/>
      <c r="N244" s="23"/>
      <c r="O244" s="41"/>
      <c r="P244" s="23">
        <v>1</v>
      </c>
      <c r="Q244" s="23"/>
      <c r="R244" s="23">
        <v>20</v>
      </c>
      <c r="S244" s="23">
        <v>120</v>
      </c>
      <c r="T244" s="23">
        <v>0</v>
      </c>
      <c r="U244" s="23">
        <v>121</v>
      </c>
      <c r="V244" s="23">
        <v>3</v>
      </c>
      <c r="W244" s="24">
        <f t="shared" ref="W244" si="109">U244/V244</f>
        <v>40.333333333333336</v>
      </c>
      <c r="X244" s="65" t="s">
        <v>226</v>
      </c>
      <c r="Y244" s="24">
        <f t="shared" ref="Y244" si="110">U244/R244</f>
        <v>6.05</v>
      </c>
      <c r="Z244" s="24">
        <f t="shared" ref="Z244" si="111">U244/(S244/100)</f>
        <v>100.83333333333334</v>
      </c>
      <c r="AA244" s="24">
        <f t="shared" ref="AA244" si="112">S244/V244</f>
        <v>40</v>
      </c>
      <c r="AB244" s="48"/>
      <c r="AC244" s="100"/>
      <c r="AD244" s="83"/>
    </row>
    <row r="245" spans="1:30">
      <c r="A245" s="71" t="s">
        <v>21</v>
      </c>
      <c r="B245" s="23">
        <v>1</v>
      </c>
      <c r="C245" s="23">
        <v>1</v>
      </c>
      <c r="D245" s="23">
        <v>0</v>
      </c>
      <c r="E245" s="23">
        <v>16</v>
      </c>
      <c r="F245" s="23">
        <v>16</v>
      </c>
      <c r="G245" s="23">
        <v>18</v>
      </c>
      <c r="H245" s="23">
        <v>1</v>
      </c>
      <c r="I245" s="24">
        <f t="shared" si="103"/>
        <v>16</v>
      </c>
      <c r="J245" s="24">
        <f t="shared" si="104"/>
        <v>88.888888888888886</v>
      </c>
      <c r="K245" s="24">
        <f t="shared" si="105"/>
        <v>18</v>
      </c>
      <c r="L245" s="23"/>
      <c r="M245" s="23"/>
      <c r="N245" s="23">
        <v>1</v>
      </c>
      <c r="O245" s="23"/>
      <c r="P245" s="23">
        <v>1</v>
      </c>
      <c r="Q245" s="23"/>
      <c r="R245" s="27"/>
      <c r="S245" s="27"/>
      <c r="T245" s="38"/>
      <c r="U245" s="38"/>
      <c r="V245" s="38"/>
      <c r="W245" s="37"/>
      <c r="X245" s="31"/>
      <c r="Y245" s="37"/>
      <c r="Z245" s="37"/>
      <c r="AA245" s="37"/>
      <c r="AB245" s="100"/>
      <c r="AC245" s="100"/>
      <c r="AD245" s="83"/>
    </row>
    <row r="246" spans="1:30">
      <c r="A246" s="71" t="s">
        <v>99</v>
      </c>
      <c r="B246" s="23">
        <v>8</v>
      </c>
      <c r="C246" s="23">
        <v>6</v>
      </c>
      <c r="D246" s="23">
        <v>0</v>
      </c>
      <c r="E246" s="23">
        <v>43</v>
      </c>
      <c r="F246" s="23">
        <v>120</v>
      </c>
      <c r="G246" s="23">
        <v>149</v>
      </c>
      <c r="H246" s="23">
        <v>12</v>
      </c>
      <c r="I246" s="37">
        <f>F246/(C246-D246)</f>
        <v>20</v>
      </c>
      <c r="J246" s="37">
        <f>(F246/G246)*100</f>
        <v>80.536912751677846</v>
      </c>
      <c r="K246" s="37">
        <f>G246/H246</f>
        <v>12.416666666666666</v>
      </c>
      <c r="L246" s="23"/>
      <c r="M246" s="23"/>
      <c r="N246" s="23">
        <v>1</v>
      </c>
      <c r="O246" s="41"/>
      <c r="P246" s="23">
        <v>10</v>
      </c>
      <c r="Q246" s="23">
        <v>2</v>
      </c>
      <c r="R246" s="27"/>
      <c r="S246" s="27"/>
      <c r="T246" s="38"/>
      <c r="U246" s="38"/>
      <c r="V246" s="38"/>
      <c r="W246" s="37"/>
      <c r="X246" s="31"/>
      <c r="Y246" s="37"/>
      <c r="Z246" s="37"/>
      <c r="AA246" s="37"/>
      <c r="AB246" s="100"/>
      <c r="AC246" s="100"/>
      <c r="AD246" s="83"/>
    </row>
    <row r="247" spans="1:30">
      <c r="A247" s="71" t="s">
        <v>22</v>
      </c>
      <c r="B247" s="23">
        <v>5</v>
      </c>
      <c r="C247" s="23">
        <v>4</v>
      </c>
      <c r="D247" s="23">
        <v>1</v>
      </c>
      <c r="E247" s="23" t="s">
        <v>227</v>
      </c>
      <c r="F247" s="49">
        <v>147</v>
      </c>
      <c r="G247" s="49">
        <v>157</v>
      </c>
      <c r="H247" s="49">
        <v>13</v>
      </c>
      <c r="I247" s="24">
        <f>F247/(C247-D247)</f>
        <v>49</v>
      </c>
      <c r="J247" s="24">
        <f>(F247/G247)*100</f>
        <v>93.630573248407643</v>
      </c>
      <c r="K247" s="24">
        <f>G247/H247</f>
        <v>12.076923076923077</v>
      </c>
      <c r="L247" s="23"/>
      <c r="M247" s="23">
        <v>2</v>
      </c>
      <c r="N247" s="23"/>
      <c r="O247" s="41"/>
      <c r="P247" s="23">
        <v>7</v>
      </c>
      <c r="Q247" s="23">
        <v>6</v>
      </c>
      <c r="R247" s="23">
        <v>35</v>
      </c>
      <c r="S247" s="23">
        <v>210</v>
      </c>
      <c r="T247" s="23">
        <v>1</v>
      </c>
      <c r="U247" s="23">
        <v>192</v>
      </c>
      <c r="V247" s="23">
        <v>2</v>
      </c>
      <c r="W247" s="24">
        <f t="shared" ref="W247" si="113">U247/V247</f>
        <v>96</v>
      </c>
      <c r="X247" s="65" t="s">
        <v>228</v>
      </c>
      <c r="Y247" s="24">
        <f t="shared" ref="Y247" si="114">U247/R247</f>
        <v>5.4857142857142858</v>
      </c>
      <c r="Z247" s="24">
        <f>U247/(S247/100)</f>
        <v>91.428571428571431</v>
      </c>
      <c r="AA247" s="24">
        <f>S247/V247</f>
        <v>105</v>
      </c>
      <c r="AB247" s="100"/>
      <c r="AC247" s="100"/>
      <c r="AD247" s="83"/>
    </row>
    <row r="248" spans="1:30">
      <c r="A248" s="71" t="s">
        <v>201</v>
      </c>
      <c r="B248" s="51">
        <v>10</v>
      </c>
      <c r="C248" s="51">
        <v>9</v>
      </c>
      <c r="D248" s="51">
        <v>1</v>
      </c>
      <c r="E248" s="51">
        <v>83</v>
      </c>
      <c r="F248" s="51">
        <v>343</v>
      </c>
      <c r="G248" s="51">
        <v>361</v>
      </c>
      <c r="H248" s="49">
        <v>44</v>
      </c>
      <c r="I248" s="37">
        <f>F248/(C248-D248)</f>
        <v>42.875</v>
      </c>
      <c r="J248" s="37">
        <f>(F248/G248)*100</f>
        <v>95.013850415512465</v>
      </c>
      <c r="K248" s="37">
        <f>G248/H248</f>
        <v>8.204545454545455</v>
      </c>
      <c r="L248" s="49"/>
      <c r="M248" s="49">
        <v>4</v>
      </c>
      <c r="N248" s="49">
        <v>1</v>
      </c>
      <c r="O248" s="41"/>
      <c r="P248" s="23">
        <v>36</v>
      </c>
      <c r="Q248" s="23">
        <v>8</v>
      </c>
      <c r="R248" s="27"/>
      <c r="S248" s="27"/>
      <c r="T248" s="38"/>
      <c r="U248" s="38"/>
      <c r="V248" s="38"/>
      <c r="W248" s="37"/>
      <c r="X248" s="31"/>
      <c r="Y248" s="37"/>
      <c r="Z248" s="37"/>
      <c r="AA248" s="37"/>
      <c r="AB248" s="100"/>
      <c r="AC248" s="100"/>
      <c r="AD248" s="83"/>
    </row>
    <row r="249" spans="1:30">
      <c r="A249" s="71" t="s">
        <v>26</v>
      </c>
      <c r="B249" s="23">
        <v>3</v>
      </c>
      <c r="C249" s="23">
        <v>3</v>
      </c>
      <c r="D249" s="23">
        <v>0</v>
      </c>
      <c r="E249" s="23">
        <v>120</v>
      </c>
      <c r="F249" s="23">
        <v>237</v>
      </c>
      <c r="G249" s="23">
        <v>263</v>
      </c>
      <c r="H249" s="23">
        <v>29</v>
      </c>
      <c r="I249" s="24">
        <f t="shared" ref="I249" si="115">F249/(C249-D249)</f>
        <v>79</v>
      </c>
      <c r="J249" s="24">
        <f t="shared" ref="J249" si="116">(F249/G249)*100</f>
        <v>90.114068441064646</v>
      </c>
      <c r="K249" s="24">
        <f t="shared" ref="K249" si="117">G249/H249</f>
        <v>9.068965517241379</v>
      </c>
      <c r="L249" s="23">
        <v>1</v>
      </c>
      <c r="M249" s="23">
        <v>2</v>
      </c>
      <c r="N249" s="23">
        <v>3</v>
      </c>
      <c r="O249" s="41"/>
      <c r="P249" s="23">
        <v>29</v>
      </c>
      <c r="Q249" s="32"/>
      <c r="R249" s="27"/>
      <c r="S249" s="27"/>
      <c r="T249" s="38"/>
      <c r="U249" s="38"/>
      <c r="V249" s="38"/>
      <c r="W249" s="37"/>
      <c r="X249" s="31"/>
      <c r="Y249" s="37"/>
      <c r="Z249" s="37"/>
      <c r="AA249" s="37"/>
      <c r="AB249" s="100"/>
      <c r="AC249" s="100"/>
      <c r="AD249" s="83"/>
    </row>
    <row r="250" spans="1:30">
      <c r="A250" s="71" t="s">
        <v>100</v>
      </c>
      <c r="B250" s="23">
        <v>7</v>
      </c>
      <c r="C250" s="23">
        <v>3</v>
      </c>
      <c r="D250" s="23">
        <v>1</v>
      </c>
      <c r="E250" s="23" t="s">
        <v>220</v>
      </c>
      <c r="F250" s="23">
        <v>0</v>
      </c>
      <c r="G250" s="23">
        <v>4</v>
      </c>
      <c r="H250" s="23"/>
      <c r="I250" s="24"/>
      <c r="J250" s="24"/>
      <c r="K250" s="24"/>
      <c r="L250" s="23"/>
      <c r="M250" s="23"/>
      <c r="N250" s="23">
        <v>1</v>
      </c>
      <c r="O250" s="23"/>
      <c r="P250" s="23"/>
      <c r="R250" s="23">
        <v>60</v>
      </c>
      <c r="S250" s="23">
        <v>360</v>
      </c>
      <c r="T250" s="23">
        <v>3</v>
      </c>
      <c r="U250" s="23">
        <v>391</v>
      </c>
      <c r="V250" s="23">
        <v>11</v>
      </c>
      <c r="W250" s="37">
        <f>U250/V250</f>
        <v>35.545454545454547</v>
      </c>
      <c r="X250" s="65" t="s">
        <v>221</v>
      </c>
      <c r="Y250" s="37">
        <f>U250/R250</f>
        <v>6.5166666666666666</v>
      </c>
      <c r="Z250" s="37">
        <f>U250/(S250/100)</f>
        <v>108.61111111111111</v>
      </c>
      <c r="AA250" s="37">
        <f>S250/V250</f>
        <v>32.727272727272727</v>
      </c>
      <c r="AB250" s="48"/>
      <c r="AC250" s="100"/>
      <c r="AD250" s="83"/>
    </row>
    <row r="251" spans="1:30">
      <c r="A251" s="71" t="s">
        <v>156</v>
      </c>
      <c r="B251" s="23">
        <v>2</v>
      </c>
      <c r="C251" s="23">
        <v>2</v>
      </c>
      <c r="D251" s="23">
        <v>2</v>
      </c>
      <c r="E251" s="23" t="s">
        <v>79</v>
      </c>
      <c r="F251" s="23">
        <v>10</v>
      </c>
      <c r="G251" s="23">
        <v>6</v>
      </c>
      <c r="H251" s="23">
        <v>1</v>
      </c>
      <c r="I251" s="37"/>
      <c r="J251" s="37">
        <f>(F251/G251)*100</f>
        <v>166.66666666666669</v>
      </c>
      <c r="K251" s="37">
        <f t="shared" ref="K251" si="118">G251/H251</f>
        <v>6</v>
      </c>
      <c r="L251" s="23"/>
      <c r="M251" s="23"/>
      <c r="N251" s="108">
        <v>2</v>
      </c>
      <c r="P251" s="23">
        <v>1</v>
      </c>
      <c r="Q251" s="23"/>
      <c r="R251" s="23">
        <v>19</v>
      </c>
      <c r="S251" s="23">
        <v>114</v>
      </c>
      <c r="T251" s="23">
        <v>0</v>
      </c>
      <c r="U251" s="23">
        <v>97</v>
      </c>
      <c r="V251" s="23">
        <v>3</v>
      </c>
      <c r="W251" s="24">
        <f t="shared" ref="W251" si="119">U251/V251</f>
        <v>32.333333333333336</v>
      </c>
      <c r="X251" s="65" t="s">
        <v>229</v>
      </c>
      <c r="Y251" s="37">
        <f>U251/R251</f>
        <v>5.1052631578947372</v>
      </c>
      <c r="Z251" s="37">
        <f t="shared" ref="Z251" si="120">U251/(S251/100)</f>
        <v>85.087719298245617</v>
      </c>
      <c r="AA251" s="37">
        <f>S251/V251</f>
        <v>38</v>
      </c>
      <c r="AB251" s="48"/>
      <c r="AC251" s="9"/>
      <c r="AD251" s="83"/>
    </row>
    <row r="252" spans="1:30">
      <c r="A252" s="71" t="s">
        <v>202</v>
      </c>
      <c r="B252" s="51">
        <v>10</v>
      </c>
      <c r="C252" s="51">
        <v>6</v>
      </c>
      <c r="D252" s="51">
        <v>1</v>
      </c>
      <c r="E252" s="51">
        <v>27</v>
      </c>
      <c r="F252" s="51">
        <v>65</v>
      </c>
      <c r="G252" s="51">
        <v>73</v>
      </c>
      <c r="H252" s="51">
        <v>6</v>
      </c>
      <c r="I252" s="37">
        <v>13</v>
      </c>
      <c r="J252" s="37">
        <v>89.041095890410958</v>
      </c>
      <c r="K252" s="37">
        <v>12.166666666666666</v>
      </c>
      <c r="L252" s="32"/>
      <c r="M252" s="32"/>
      <c r="N252" s="32">
        <v>3</v>
      </c>
      <c r="O252" s="41"/>
      <c r="P252" s="32">
        <v>5</v>
      </c>
      <c r="Q252" s="32">
        <v>1</v>
      </c>
      <c r="R252" s="32">
        <v>66.400000000000006</v>
      </c>
      <c r="S252" s="27">
        <v>400</v>
      </c>
      <c r="T252" s="27">
        <v>5</v>
      </c>
      <c r="U252" s="38">
        <v>414</v>
      </c>
      <c r="V252" s="38">
        <v>6</v>
      </c>
      <c r="W252" s="30">
        <v>69</v>
      </c>
      <c r="X252" s="37" t="s">
        <v>91</v>
      </c>
      <c r="Y252" s="30">
        <v>6.2349397590361439</v>
      </c>
      <c r="Z252" s="37">
        <v>103.5</v>
      </c>
      <c r="AA252" s="37">
        <v>66.666666666666671</v>
      </c>
      <c r="AB252" s="48"/>
      <c r="AC252" s="100"/>
      <c r="AD252" s="83"/>
    </row>
    <row r="253" spans="1:30">
      <c r="A253" s="71" t="s">
        <v>198</v>
      </c>
      <c r="B253" s="49">
        <v>6</v>
      </c>
      <c r="C253" s="49">
        <v>2</v>
      </c>
      <c r="D253" s="49">
        <v>0</v>
      </c>
      <c r="E253" s="49">
        <v>11</v>
      </c>
      <c r="F253" s="49">
        <v>16</v>
      </c>
      <c r="G253" s="51">
        <v>27</v>
      </c>
      <c r="H253" s="51">
        <v>1</v>
      </c>
      <c r="I253" s="37">
        <f>F253/(C253-D253)</f>
        <v>8</v>
      </c>
      <c r="J253" s="37">
        <f>(F253/G253)*100</f>
        <v>59.259259259259252</v>
      </c>
      <c r="K253" s="37">
        <f>G253/H253</f>
        <v>27</v>
      </c>
      <c r="L253" s="49"/>
      <c r="M253" s="49"/>
      <c r="N253" s="49"/>
      <c r="O253" s="23"/>
      <c r="P253" s="23">
        <v>1</v>
      </c>
      <c r="R253" s="23">
        <v>46.1</v>
      </c>
      <c r="S253" s="76">
        <v>277</v>
      </c>
      <c r="T253" s="76">
        <v>1</v>
      </c>
      <c r="U253" s="76">
        <v>250</v>
      </c>
      <c r="V253" s="76">
        <v>4</v>
      </c>
      <c r="W253" s="37">
        <f>U253/V253</f>
        <v>62.5</v>
      </c>
      <c r="X253" s="65" t="s">
        <v>224</v>
      </c>
      <c r="Y253" s="37">
        <f>U253/R253</f>
        <v>5.4229934924078087</v>
      </c>
      <c r="Z253" s="37">
        <f>U253/(S253/100)</f>
        <v>90.25270758122744</v>
      </c>
      <c r="AA253" s="37">
        <f>S253/V253</f>
        <v>69.25</v>
      </c>
      <c r="AB253" s="48"/>
      <c r="AC253" s="100"/>
      <c r="AD253" s="83"/>
    </row>
    <row r="254" spans="1:30">
      <c r="A254" s="71" t="s">
        <v>142</v>
      </c>
      <c r="B254" s="23">
        <v>7</v>
      </c>
      <c r="C254" s="23">
        <v>5</v>
      </c>
      <c r="D254" s="23">
        <v>2</v>
      </c>
      <c r="E254" s="23">
        <v>15</v>
      </c>
      <c r="F254" s="23">
        <v>44</v>
      </c>
      <c r="G254" s="23">
        <v>36</v>
      </c>
      <c r="H254" s="23">
        <v>3</v>
      </c>
      <c r="I254" s="37">
        <f>F254/(C254-D254)</f>
        <v>14.666666666666666</v>
      </c>
      <c r="J254" s="37">
        <f>(F254/G254)*100</f>
        <v>122.22222222222223</v>
      </c>
      <c r="K254" s="37">
        <v>20.5</v>
      </c>
      <c r="L254" s="23"/>
      <c r="M254" s="23"/>
      <c r="N254" s="23">
        <v>4</v>
      </c>
      <c r="O254" s="41"/>
      <c r="P254" s="23">
        <v>2</v>
      </c>
      <c r="Q254" s="23">
        <v>1</v>
      </c>
      <c r="R254" s="23">
        <v>65</v>
      </c>
      <c r="S254" s="23">
        <v>390</v>
      </c>
      <c r="T254" s="23">
        <v>4</v>
      </c>
      <c r="U254" s="23">
        <v>400</v>
      </c>
      <c r="V254" s="23">
        <v>11</v>
      </c>
      <c r="W254" s="37">
        <f>U254/V254</f>
        <v>36.363636363636367</v>
      </c>
      <c r="X254" s="65" t="s">
        <v>223</v>
      </c>
      <c r="Y254" s="37">
        <f>U254/R254</f>
        <v>6.1538461538461542</v>
      </c>
      <c r="Z254" s="37">
        <f>U254/(S254/100)</f>
        <v>102.56410256410257</v>
      </c>
      <c r="AA254" s="37">
        <f>S254/V254</f>
        <v>35.454545454545453</v>
      </c>
      <c r="AB254" s="48"/>
      <c r="AC254" s="100"/>
      <c r="AD254" s="83"/>
    </row>
    <row r="255" spans="1:30">
      <c r="A255" s="72" t="s">
        <v>43</v>
      </c>
      <c r="B255" s="109">
        <f>SUM(B238:B254)</f>
        <v>121</v>
      </c>
      <c r="C255" s="109">
        <f>SUM(C238:C254)</f>
        <v>91</v>
      </c>
      <c r="D255" s="109">
        <f>SUM(D238:D254)</f>
        <v>17</v>
      </c>
      <c r="E255" s="110">
        <v>126</v>
      </c>
      <c r="F255" s="110">
        <f>SUM(F238:F254)</f>
        <v>2572</v>
      </c>
      <c r="G255" s="111">
        <f>SUM(G238:G254)</f>
        <v>2846</v>
      </c>
      <c r="H255" s="110">
        <f>SUM(H238:H254)</f>
        <v>284</v>
      </c>
      <c r="I255" s="112">
        <f t="shared" ref="I255" si="121">F255/(C255-D255)</f>
        <v>34.756756756756758</v>
      </c>
      <c r="J255" s="112">
        <f t="shared" ref="J255" si="122">(F255/G255)*100</f>
        <v>90.372452565003513</v>
      </c>
      <c r="K255" s="112">
        <f t="shared" ref="K255" si="123">G255/H255</f>
        <v>10.02112676056338</v>
      </c>
      <c r="L255" s="109">
        <f t="shared" ref="L255:O255" si="124">SUM(L238:L254)</f>
        <v>4</v>
      </c>
      <c r="M255" s="109">
        <f t="shared" si="124"/>
        <v>12</v>
      </c>
      <c r="N255" s="109">
        <f t="shared" si="124"/>
        <v>53</v>
      </c>
      <c r="O255" s="109">
        <f t="shared" si="124"/>
        <v>2</v>
      </c>
      <c r="P255" s="109">
        <f>SUM(P238:P254)</f>
        <v>242</v>
      </c>
      <c r="Q255" s="109">
        <f>SUM(Q238:Q254)</f>
        <v>42</v>
      </c>
      <c r="R255" s="115">
        <v>529.4</v>
      </c>
      <c r="S255" s="109">
        <f>SUM(S238:S254)</f>
        <v>3178</v>
      </c>
      <c r="T255" s="113">
        <f>SUM(T238:T254)</f>
        <v>21</v>
      </c>
      <c r="U255" s="113">
        <f>SUM(U238:U254)</f>
        <v>3036</v>
      </c>
      <c r="V255" s="113">
        <f>SUM(V238:V254)</f>
        <v>82</v>
      </c>
      <c r="W255" s="112">
        <f>U255/V255</f>
        <v>37.024390243902438</v>
      </c>
      <c r="X255" s="114" t="s">
        <v>218</v>
      </c>
      <c r="Y255" s="112">
        <f>U255/R255</f>
        <v>5.7347941065357011</v>
      </c>
      <c r="Z255" s="112">
        <f>U255/(S255/100)</f>
        <v>95.53178099433606</v>
      </c>
      <c r="AA255" s="112">
        <f>S255/V255</f>
        <v>38.756097560975611</v>
      </c>
      <c r="AB255" s="100"/>
      <c r="AC255" s="100"/>
      <c r="AD255" s="83"/>
    </row>
    <row r="256" spans="1:30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100"/>
      <c r="AB256" s="100"/>
      <c r="AC256" s="100"/>
      <c r="AD256" s="83"/>
    </row>
    <row r="257" spans="1:30">
      <c r="A257" s="62" t="s">
        <v>217</v>
      </c>
      <c r="N257" s="9"/>
      <c r="O257" s="9"/>
      <c r="P257" s="54"/>
      <c r="Q257" s="54"/>
      <c r="R257" s="54"/>
      <c r="S257" s="9"/>
      <c r="Z257" s="83"/>
      <c r="AA257" s="83"/>
      <c r="AB257" s="83"/>
      <c r="AC257" s="83"/>
      <c r="AD257" s="83"/>
    </row>
    <row r="258" spans="1:30">
      <c r="A258" s="63" t="s">
        <v>0</v>
      </c>
      <c r="B258" s="1" t="s">
        <v>1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6</v>
      </c>
      <c r="H258" s="1" t="s">
        <v>12</v>
      </c>
      <c r="I258" s="1" t="s">
        <v>7</v>
      </c>
      <c r="J258" s="1" t="s">
        <v>8</v>
      </c>
      <c r="K258" s="1" t="s">
        <v>13</v>
      </c>
      <c r="L258" s="1">
        <v>100</v>
      </c>
      <c r="M258" s="1">
        <v>50</v>
      </c>
      <c r="N258" s="1" t="s">
        <v>14</v>
      </c>
      <c r="O258" s="33" t="s">
        <v>176</v>
      </c>
      <c r="P258" s="1" t="s">
        <v>189</v>
      </c>
      <c r="Q258" s="1" t="s">
        <v>190</v>
      </c>
      <c r="R258" s="1" t="s">
        <v>15</v>
      </c>
      <c r="S258" s="1" t="s">
        <v>6</v>
      </c>
      <c r="T258" s="1" t="s">
        <v>16</v>
      </c>
      <c r="U258" s="1" t="s">
        <v>5</v>
      </c>
      <c r="V258" s="1" t="s">
        <v>9</v>
      </c>
      <c r="W258" s="1" t="s">
        <v>7</v>
      </c>
      <c r="X258" s="1" t="s">
        <v>10</v>
      </c>
      <c r="Y258" s="1" t="s">
        <v>11</v>
      </c>
      <c r="Z258" s="1" t="s">
        <v>191</v>
      </c>
      <c r="AA258" s="1" t="s">
        <v>8</v>
      </c>
      <c r="AB258" s="100"/>
      <c r="AC258" s="83"/>
      <c r="AD258" s="83"/>
    </row>
    <row r="259" spans="1:30">
      <c r="A259" s="26" t="s">
        <v>17</v>
      </c>
      <c r="B259" s="49">
        <v>66</v>
      </c>
      <c r="C259" s="49">
        <v>53</v>
      </c>
      <c r="D259" s="49">
        <v>11</v>
      </c>
      <c r="E259" s="49">
        <v>83</v>
      </c>
      <c r="F259" s="49">
        <v>1451</v>
      </c>
      <c r="G259" s="49">
        <v>1568</v>
      </c>
      <c r="H259" s="49">
        <v>148</v>
      </c>
      <c r="I259" s="37">
        <f t="shared" ref="I259:I275" si="125">F259/(C259-D259)</f>
        <v>34.547619047619051</v>
      </c>
      <c r="J259" s="37">
        <f t="shared" ref="J259:J275" si="126">(F259/G259)*100</f>
        <v>92.53826530612244</v>
      </c>
      <c r="K259" s="37">
        <f t="shared" ref="K259:K275" si="127">G259/H259</f>
        <v>10.594594594594595</v>
      </c>
      <c r="L259" s="49"/>
      <c r="M259" s="49">
        <v>12</v>
      </c>
      <c r="N259" s="49">
        <v>20</v>
      </c>
      <c r="O259" s="32"/>
      <c r="P259" s="49">
        <v>134</v>
      </c>
      <c r="Q259" s="49">
        <v>14</v>
      </c>
      <c r="R259" s="68">
        <v>479.2</v>
      </c>
      <c r="S259" s="49">
        <v>2873</v>
      </c>
      <c r="T259" s="49">
        <v>10</v>
      </c>
      <c r="U259" s="49">
        <v>2529</v>
      </c>
      <c r="V259" s="49">
        <v>67</v>
      </c>
      <c r="W259" s="37">
        <f t="shared" ref="W259:W276" si="128">U259/V259</f>
        <v>37.746268656716417</v>
      </c>
      <c r="X259" s="50" t="s">
        <v>218</v>
      </c>
      <c r="Y259" s="37">
        <v>5.2775459098497501</v>
      </c>
      <c r="Z259" s="37">
        <v>88.02645318482422</v>
      </c>
      <c r="AA259" s="37">
        <v>42.880597014925371</v>
      </c>
      <c r="AB259" s="100"/>
      <c r="AC259" s="83"/>
      <c r="AD259" s="83"/>
    </row>
    <row r="260" spans="1:30">
      <c r="A260" s="71" t="s">
        <v>122</v>
      </c>
      <c r="B260" s="49">
        <v>36</v>
      </c>
      <c r="C260" s="49">
        <v>36</v>
      </c>
      <c r="D260" s="49">
        <v>4</v>
      </c>
      <c r="E260" s="49" t="s">
        <v>219</v>
      </c>
      <c r="F260" s="49">
        <v>1249</v>
      </c>
      <c r="G260" s="51">
        <v>1479</v>
      </c>
      <c r="H260" s="49">
        <v>169</v>
      </c>
      <c r="I260" s="37">
        <f t="shared" si="125"/>
        <v>39.03125</v>
      </c>
      <c r="J260" s="37">
        <f t="shared" si="126"/>
        <v>84.448951994590942</v>
      </c>
      <c r="K260" s="37">
        <f t="shared" si="127"/>
        <v>8.7514792899408285</v>
      </c>
      <c r="L260" s="32">
        <v>3</v>
      </c>
      <c r="M260" s="32">
        <v>5</v>
      </c>
      <c r="N260" s="32">
        <v>16</v>
      </c>
      <c r="O260" s="124"/>
      <c r="P260" s="32">
        <v>154</v>
      </c>
      <c r="Q260" s="32">
        <v>15</v>
      </c>
      <c r="R260" s="32"/>
      <c r="S260" s="32"/>
      <c r="T260" s="88"/>
      <c r="U260" s="88"/>
      <c r="V260" s="88"/>
      <c r="W260" s="37"/>
      <c r="X260" s="90"/>
      <c r="Y260" s="37"/>
      <c r="Z260" s="37"/>
      <c r="AA260" s="37"/>
      <c r="AB260" s="100"/>
      <c r="AC260" s="83"/>
      <c r="AD260" s="83"/>
    </row>
    <row r="261" spans="1:30">
      <c r="A261" s="71" t="s">
        <v>123</v>
      </c>
      <c r="B261" s="49">
        <v>22</v>
      </c>
      <c r="C261" s="49">
        <v>22</v>
      </c>
      <c r="D261" s="49">
        <v>1</v>
      </c>
      <c r="E261" s="49">
        <v>126</v>
      </c>
      <c r="F261" s="49">
        <v>968</v>
      </c>
      <c r="G261" s="49">
        <v>1261</v>
      </c>
      <c r="H261" s="49">
        <v>103</v>
      </c>
      <c r="I261" s="37">
        <f t="shared" si="125"/>
        <v>46.095238095238095</v>
      </c>
      <c r="J261" s="37">
        <f t="shared" si="126"/>
        <v>76.764472640761312</v>
      </c>
      <c r="K261" s="37">
        <f t="shared" si="127"/>
        <v>12.242718446601941</v>
      </c>
      <c r="L261" s="32">
        <v>3</v>
      </c>
      <c r="M261" s="32">
        <v>5</v>
      </c>
      <c r="N261" s="32">
        <v>7</v>
      </c>
      <c r="O261" s="124"/>
      <c r="P261" s="32">
        <v>95</v>
      </c>
      <c r="Q261" s="32">
        <v>8</v>
      </c>
      <c r="R261" s="32"/>
      <c r="S261" s="32"/>
      <c r="T261" s="88"/>
      <c r="U261" s="88"/>
      <c r="V261" s="88"/>
      <c r="W261" s="37"/>
      <c r="X261" s="90"/>
      <c r="Y261" s="37"/>
      <c r="Z261" s="37"/>
      <c r="AA261" s="37"/>
      <c r="AB261" s="100"/>
      <c r="AC261" s="83"/>
      <c r="AD261" s="83"/>
    </row>
    <row r="262" spans="1:30">
      <c r="A262" s="71" t="s">
        <v>18</v>
      </c>
      <c r="B262" s="49">
        <v>109</v>
      </c>
      <c r="C262" s="49">
        <v>88</v>
      </c>
      <c r="D262" s="49">
        <v>20</v>
      </c>
      <c r="E262" s="49">
        <v>101</v>
      </c>
      <c r="F262" s="49">
        <v>2339</v>
      </c>
      <c r="G262" s="49">
        <v>2430</v>
      </c>
      <c r="H262" s="49">
        <v>260</v>
      </c>
      <c r="I262" s="37">
        <f t="shared" si="125"/>
        <v>34.397058823529413</v>
      </c>
      <c r="J262" s="37">
        <f t="shared" si="126"/>
        <v>96.25514403292182</v>
      </c>
      <c r="K262" s="37">
        <f t="shared" si="127"/>
        <v>9.3461538461538467</v>
      </c>
      <c r="L262" s="32">
        <v>1</v>
      </c>
      <c r="M262" s="32">
        <v>11</v>
      </c>
      <c r="N262" s="32">
        <v>35</v>
      </c>
      <c r="O262" s="124"/>
      <c r="P262" s="32">
        <v>203</v>
      </c>
      <c r="Q262" s="32">
        <v>57</v>
      </c>
      <c r="R262" s="32">
        <v>750.1</v>
      </c>
      <c r="S262" s="32">
        <v>4501</v>
      </c>
      <c r="T262" s="88">
        <v>44</v>
      </c>
      <c r="U262" s="88">
        <v>3903</v>
      </c>
      <c r="V262" s="88">
        <v>133</v>
      </c>
      <c r="W262" s="37">
        <f t="shared" si="128"/>
        <v>29.345864661654137</v>
      </c>
      <c r="X262" s="90" t="s">
        <v>89</v>
      </c>
      <c r="Y262" s="37">
        <v>5.2033062258365552</v>
      </c>
      <c r="Z262" s="37">
        <v>86.714063541435237</v>
      </c>
      <c r="AA262" s="37">
        <v>33.842105263157897</v>
      </c>
      <c r="AB262" s="100"/>
      <c r="AC262" s="83"/>
      <c r="AD262" s="83"/>
    </row>
    <row r="263" spans="1:30">
      <c r="A263" s="71" t="s">
        <v>95</v>
      </c>
      <c r="B263" s="23">
        <v>47</v>
      </c>
      <c r="C263" s="23">
        <v>36</v>
      </c>
      <c r="D263" s="23">
        <v>9</v>
      </c>
      <c r="E263" s="49">
        <v>73</v>
      </c>
      <c r="F263" s="49">
        <v>799</v>
      </c>
      <c r="G263" s="49">
        <v>950</v>
      </c>
      <c r="H263" s="49">
        <v>73</v>
      </c>
      <c r="I263" s="37">
        <f t="shared" si="125"/>
        <v>29.592592592592592</v>
      </c>
      <c r="J263" s="37">
        <f t="shared" si="126"/>
        <v>84.10526315789474</v>
      </c>
      <c r="K263" s="37">
        <f t="shared" si="127"/>
        <v>13.013698630136986</v>
      </c>
      <c r="L263" s="32"/>
      <c r="M263" s="32">
        <v>3</v>
      </c>
      <c r="N263" s="32">
        <v>49</v>
      </c>
      <c r="O263" s="32">
        <v>8</v>
      </c>
      <c r="P263" s="32">
        <v>60</v>
      </c>
      <c r="Q263" s="32">
        <v>13</v>
      </c>
      <c r="R263" s="32"/>
      <c r="S263" s="32"/>
      <c r="T263" s="88"/>
      <c r="U263" s="88"/>
      <c r="V263" s="88"/>
      <c r="W263" s="37"/>
      <c r="X263" s="90"/>
      <c r="Y263" s="37"/>
      <c r="Z263" s="37"/>
      <c r="AA263" s="37"/>
      <c r="AB263" s="100"/>
      <c r="AC263" s="83"/>
      <c r="AD263" s="83"/>
    </row>
    <row r="264" spans="1:30">
      <c r="A264" s="97" t="s">
        <v>203</v>
      </c>
      <c r="B264" s="23">
        <v>14</v>
      </c>
      <c r="C264" s="23">
        <v>9</v>
      </c>
      <c r="D264" s="23">
        <v>2</v>
      </c>
      <c r="E264" s="49">
        <v>31</v>
      </c>
      <c r="F264" s="49">
        <v>86</v>
      </c>
      <c r="G264" s="49">
        <v>84</v>
      </c>
      <c r="H264" s="49">
        <v>10</v>
      </c>
      <c r="I264" s="37">
        <f t="shared" si="125"/>
        <v>12.285714285714286</v>
      </c>
      <c r="J264" s="37">
        <f t="shared" si="126"/>
        <v>102.38095238095238</v>
      </c>
      <c r="K264" s="37">
        <f t="shared" si="127"/>
        <v>8.4</v>
      </c>
      <c r="L264" s="32"/>
      <c r="M264" s="32"/>
      <c r="N264" s="32">
        <v>4</v>
      </c>
      <c r="O264" s="124"/>
      <c r="P264" s="32">
        <v>9</v>
      </c>
      <c r="Q264" s="32">
        <v>1</v>
      </c>
      <c r="R264" s="32">
        <v>96.4</v>
      </c>
      <c r="S264" s="32">
        <v>580</v>
      </c>
      <c r="T264" s="32" t="s">
        <v>150</v>
      </c>
      <c r="U264" s="88">
        <v>604</v>
      </c>
      <c r="V264" s="88" t="s">
        <v>231</v>
      </c>
      <c r="W264" s="37">
        <f t="shared" si="128"/>
        <v>33.555555555555557</v>
      </c>
      <c r="X264" s="37" t="s">
        <v>222</v>
      </c>
      <c r="Y264" s="30">
        <v>6.2655601659751037</v>
      </c>
      <c r="Z264" s="37">
        <v>104.13793103448276</v>
      </c>
      <c r="AA264" s="37">
        <v>32.222222222222221</v>
      </c>
      <c r="AB264" s="48"/>
      <c r="AC264" s="83"/>
      <c r="AD264" s="83"/>
    </row>
    <row r="265" spans="1:30">
      <c r="A265" s="71" t="s">
        <v>20</v>
      </c>
      <c r="B265" s="49">
        <v>38</v>
      </c>
      <c r="C265" s="49">
        <v>27</v>
      </c>
      <c r="D265" s="49">
        <v>7</v>
      </c>
      <c r="E265" s="49" t="s">
        <v>87</v>
      </c>
      <c r="F265" s="49">
        <v>270</v>
      </c>
      <c r="G265" s="49">
        <v>244</v>
      </c>
      <c r="H265" s="49">
        <v>34</v>
      </c>
      <c r="I265" s="37">
        <f t="shared" si="125"/>
        <v>13.5</v>
      </c>
      <c r="J265" s="37">
        <f t="shared" si="126"/>
        <v>110.65573770491804</v>
      </c>
      <c r="K265" s="37">
        <f t="shared" si="127"/>
        <v>7.1764705882352944</v>
      </c>
      <c r="L265" s="32"/>
      <c r="M265" s="32"/>
      <c r="N265" s="32">
        <v>16</v>
      </c>
      <c r="O265" s="124"/>
      <c r="P265" s="32">
        <v>22</v>
      </c>
      <c r="Q265" s="32">
        <v>12</v>
      </c>
      <c r="R265" s="32">
        <v>306.5</v>
      </c>
      <c r="S265" s="32">
        <v>1841</v>
      </c>
      <c r="T265" s="32">
        <v>29</v>
      </c>
      <c r="U265" s="88">
        <v>1579</v>
      </c>
      <c r="V265" s="88">
        <v>63</v>
      </c>
      <c r="W265" s="37">
        <f t="shared" si="128"/>
        <v>25.063492063492063</v>
      </c>
      <c r="X265" s="37" t="s">
        <v>30</v>
      </c>
      <c r="Y265" s="30">
        <v>5.1517128874388254</v>
      </c>
      <c r="Z265" s="37">
        <v>85.768604019554587</v>
      </c>
      <c r="AA265" s="37">
        <v>29.222222222222221</v>
      </c>
      <c r="AB265" s="48"/>
      <c r="AC265" s="83"/>
      <c r="AD265" s="83"/>
    </row>
    <row r="266" spans="1:30">
      <c r="A266" s="71" t="s">
        <v>21</v>
      </c>
      <c r="B266" s="32">
        <v>42</v>
      </c>
      <c r="C266" s="32">
        <v>39</v>
      </c>
      <c r="D266" s="32">
        <v>4</v>
      </c>
      <c r="E266" s="32">
        <v>130</v>
      </c>
      <c r="F266" s="32">
        <v>1450</v>
      </c>
      <c r="G266" s="32">
        <v>1687</v>
      </c>
      <c r="H266" s="32">
        <v>169</v>
      </c>
      <c r="I266" s="37">
        <f t="shared" si="125"/>
        <v>41.428571428571431</v>
      </c>
      <c r="J266" s="37">
        <f t="shared" si="126"/>
        <v>85.951393005334921</v>
      </c>
      <c r="K266" s="37">
        <f t="shared" si="127"/>
        <v>9.9822485207100584</v>
      </c>
      <c r="L266" s="32">
        <v>2</v>
      </c>
      <c r="M266" s="32">
        <v>8</v>
      </c>
      <c r="N266" s="32" t="s">
        <v>232</v>
      </c>
      <c r="O266" s="32">
        <v>5</v>
      </c>
      <c r="P266" s="32">
        <v>155</v>
      </c>
      <c r="Q266" s="32">
        <v>14</v>
      </c>
      <c r="R266" s="32"/>
      <c r="S266" s="32"/>
      <c r="T266" s="88"/>
      <c r="U266" s="88"/>
      <c r="V266" s="88"/>
      <c r="W266" s="37"/>
      <c r="X266" s="90"/>
      <c r="Y266" s="37"/>
      <c r="Z266" s="37"/>
      <c r="AA266" s="37"/>
      <c r="AB266" s="100"/>
      <c r="AC266" s="83"/>
      <c r="AD266" s="83"/>
    </row>
    <row r="267" spans="1:30">
      <c r="A267" s="71" t="s">
        <v>99</v>
      </c>
      <c r="B267" s="49">
        <v>13</v>
      </c>
      <c r="C267" s="49">
        <v>9</v>
      </c>
      <c r="D267" s="49">
        <v>2</v>
      </c>
      <c r="E267" s="49" t="s">
        <v>110</v>
      </c>
      <c r="F267" s="49">
        <v>157</v>
      </c>
      <c r="G267" s="49">
        <v>210</v>
      </c>
      <c r="H267" s="49">
        <v>15</v>
      </c>
      <c r="I267" s="37">
        <f t="shared" si="125"/>
        <v>22.428571428571427</v>
      </c>
      <c r="J267" s="37">
        <f t="shared" si="126"/>
        <v>74.761904761904759</v>
      </c>
      <c r="K267" s="37">
        <f t="shared" si="127"/>
        <v>14</v>
      </c>
      <c r="L267" s="32"/>
      <c r="M267" s="32"/>
      <c r="N267" s="32">
        <v>1</v>
      </c>
      <c r="O267" s="124"/>
      <c r="P267" s="32">
        <v>13</v>
      </c>
      <c r="Q267" s="32">
        <v>2</v>
      </c>
      <c r="R267" s="32"/>
      <c r="S267" s="32"/>
      <c r="T267" s="88"/>
      <c r="U267" s="88"/>
      <c r="V267" s="88"/>
      <c r="W267" s="37"/>
      <c r="X267" s="90"/>
      <c r="Y267" s="37"/>
      <c r="Z267" s="37"/>
      <c r="AA267" s="37"/>
      <c r="AB267" s="100"/>
      <c r="AC267" s="83"/>
      <c r="AD267" s="83"/>
    </row>
    <row r="268" spans="1:30">
      <c r="A268" s="71" t="s">
        <v>22</v>
      </c>
      <c r="B268" s="49">
        <v>44</v>
      </c>
      <c r="C268" s="49">
        <v>34</v>
      </c>
      <c r="D268" s="49">
        <v>5</v>
      </c>
      <c r="E268" s="49">
        <v>90</v>
      </c>
      <c r="F268" s="49">
        <v>785</v>
      </c>
      <c r="G268" s="49">
        <v>899</v>
      </c>
      <c r="H268" s="49">
        <v>70</v>
      </c>
      <c r="I268" s="37">
        <f t="shared" si="125"/>
        <v>27.068965517241381</v>
      </c>
      <c r="J268" s="37">
        <f t="shared" si="126"/>
        <v>87.319243604004441</v>
      </c>
      <c r="K268" s="37">
        <f t="shared" si="127"/>
        <v>12.842857142857143</v>
      </c>
      <c r="L268" s="32"/>
      <c r="M268" s="32">
        <v>5</v>
      </c>
      <c r="N268" s="32">
        <v>11</v>
      </c>
      <c r="O268" s="124"/>
      <c r="P268" s="32">
        <v>57</v>
      </c>
      <c r="Q268" s="32">
        <v>13</v>
      </c>
      <c r="R268" s="32">
        <v>189</v>
      </c>
      <c r="S268" s="32">
        <v>1134</v>
      </c>
      <c r="T268" s="32">
        <v>3</v>
      </c>
      <c r="U268" s="88">
        <v>1054</v>
      </c>
      <c r="V268" s="88">
        <v>27</v>
      </c>
      <c r="W268" s="37">
        <f t="shared" si="128"/>
        <v>39.037037037037038</v>
      </c>
      <c r="X268" s="37" t="s">
        <v>192</v>
      </c>
      <c r="Y268" s="30">
        <v>5.5767195767195767</v>
      </c>
      <c r="Z268" s="37">
        <v>92.945326278659607</v>
      </c>
      <c r="AA268" s="37">
        <v>42</v>
      </c>
      <c r="AB268" s="48"/>
      <c r="AC268" s="83"/>
      <c r="AD268" s="83"/>
    </row>
    <row r="269" spans="1:30">
      <c r="A269" s="71" t="s">
        <v>201</v>
      </c>
      <c r="B269" s="27">
        <v>19</v>
      </c>
      <c r="C269" s="27">
        <v>18</v>
      </c>
      <c r="D269" s="27">
        <v>1</v>
      </c>
      <c r="E269" s="32">
        <v>112</v>
      </c>
      <c r="F269" s="32">
        <v>683</v>
      </c>
      <c r="G269" s="32">
        <v>764</v>
      </c>
      <c r="H269" s="32">
        <v>79</v>
      </c>
      <c r="I269" s="37">
        <f t="shared" si="125"/>
        <v>40.176470588235297</v>
      </c>
      <c r="J269" s="37">
        <f t="shared" si="126"/>
        <v>89.397905759162299</v>
      </c>
      <c r="K269" s="37">
        <f t="shared" si="127"/>
        <v>9.6708860759493671</v>
      </c>
      <c r="L269" s="32">
        <v>1</v>
      </c>
      <c r="M269" s="32">
        <v>6</v>
      </c>
      <c r="N269" s="32">
        <v>5</v>
      </c>
      <c r="O269" s="124"/>
      <c r="P269" s="32">
        <v>64</v>
      </c>
      <c r="Q269" s="32">
        <v>15</v>
      </c>
      <c r="R269" s="32"/>
      <c r="S269" s="32"/>
      <c r="T269" s="88"/>
      <c r="U269" s="88"/>
      <c r="V269" s="88"/>
      <c r="W269" s="37"/>
      <c r="X269" s="90"/>
      <c r="Y269" s="37"/>
      <c r="Z269" s="37"/>
      <c r="AA269" s="37"/>
      <c r="AB269" s="100"/>
      <c r="AC269" s="83"/>
      <c r="AD269" s="83"/>
    </row>
    <row r="270" spans="1:30">
      <c r="A270" s="71" t="s">
        <v>233</v>
      </c>
      <c r="B270" s="49">
        <v>51</v>
      </c>
      <c r="C270" s="49">
        <v>46</v>
      </c>
      <c r="D270" s="49">
        <v>2</v>
      </c>
      <c r="E270" s="49">
        <v>178</v>
      </c>
      <c r="F270" s="49">
        <v>2091</v>
      </c>
      <c r="G270" s="49">
        <v>2369</v>
      </c>
      <c r="H270" s="49">
        <v>250</v>
      </c>
      <c r="I270" s="37">
        <f t="shared" si="125"/>
        <v>47.522727272727273</v>
      </c>
      <c r="J270" s="37">
        <f t="shared" si="126"/>
        <v>88.265090755593079</v>
      </c>
      <c r="K270" s="37">
        <f t="shared" si="127"/>
        <v>9.4760000000000009</v>
      </c>
      <c r="L270" s="32">
        <v>4</v>
      </c>
      <c r="M270" s="32">
        <v>16</v>
      </c>
      <c r="N270" s="32">
        <v>26</v>
      </c>
      <c r="O270" s="124"/>
      <c r="P270" s="32">
        <v>233</v>
      </c>
      <c r="Q270" s="32">
        <v>17</v>
      </c>
      <c r="R270" s="32"/>
      <c r="S270" s="32"/>
      <c r="T270" s="88"/>
      <c r="U270" s="88"/>
      <c r="V270" s="88"/>
      <c r="W270" s="37"/>
      <c r="X270" s="90"/>
      <c r="Y270" s="37"/>
      <c r="Z270" s="37"/>
      <c r="AA270" s="37"/>
      <c r="AB270" s="100"/>
      <c r="AC270" s="83"/>
      <c r="AD270" s="83"/>
    </row>
    <row r="271" spans="1:30">
      <c r="A271" s="71" t="s">
        <v>100</v>
      </c>
      <c r="B271" s="49">
        <v>24</v>
      </c>
      <c r="C271" s="49">
        <v>10</v>
      </c>
      <c r="D271" s="49">
        <v>5</v>
      </c>
      <c r="E271" s="49" t="s">
        <v>112</v>
      </c>
      <c r="F271" s="49">
        <v>5</v>
      </c>
      <c r="G271" s="49">
        <v>19</v>
      </c>
      <c r="H271" s="49"/>
      <c r="I271" s="37">
        <f t="shared" si="125"/>
        <v>1</v>
      </c>
      <c r="J271" s="37">
        <f t="shared" si="126"/>
        <v>26.315789473684209</v>
      </c>
      <c r="K271" s="37"/>
      <c r="L271" s="32"/>
      <c r="M271" s="32"/>
      <c r="N271" s="32">
        <v>6</v>
      </c>
      <c r="O271" s="32"/>
      <c r="P271" s="32"/>
      <c r="Q271" s="83"/>
      <c r="R271" s="32">
        <v>179.3</v>
      </c>
      <c r="S271" s="32">
        <v>1077</v>
      </c>
      <c r="T271" s="32">
        <v>12</v>
      </c>
      <c r="U271" s="88">
        <v>1003</v>
      </c>
      <c r="V271" s="88">
        <v>39</v>
      </c>
      <c r="W271" s="37">
        <f t="shared" si="128"/>
        <v>25.717948717948719</v>
      </c>
      <c r="X271" s="37" t="s">
        <v>113</v>
      </c>
      <c r="Y271" s="30">
        <v>5.5939765755716673</v>
      </c>
      <c r="Z271" s="37">
        <v>93.129062209842161</v>
      </c>
      <c r="AA271" s="37">
        <v>27.615384615384617</v>
      </c>
      <c r="AB271" s="48"/>
      <c r="AC271" s="83"/>
      <c r="AD271" s="83"/>
    </row>
    <row r="272" spans="1:30">
      <c r="A272" s="71" t="s">
        <v>156</v>
      </c>
      <c r="B272" s="49">
        <v>5</v>
      </c>
      <c r="C272" s="49">
        <v>5</v>
      </c>
      <c r="D272" s="49">
        <v>4</v>
      </c>
      <c r="E272" s="49" t="s">
        <v>163</v>
      </c>
      <c r="F272" s="49">
        <v>53</v>
      </c>
      <c r="G272" s="49">
        <v>46</v>
      </c>
      <c r="H272" s="49">
        <v>5</v>
      </c>
      <c r="I272" s="37">
        <f t="shared" si="125"/>
        <v>53</v>
      </c>
      <c r="J272" s="37">
        <f t="shared" si="126"/>
        <v>115.21739130434783</v>
      </c>
      <c r="K272" s="37">
        <f t="shared" si="127"/>
        <v>9.1999999999999993</v>
      </c>
      <c r="L272" s="32"/>
      <c r="M272" s="32"/>
      <c r="N272" s="32">
        <v>3</v>
      </c>
      <c r="O272" s="124"/>
      <c r="P272" s="32">
        <v>2</v>
      </c>
      <c r="Q272" s="32">
        <v>3</v>
      </c>
      <c r="R272" s="32">
        <v>37</v>
      </c>
      <c r="S272" s="32">
        <v>222</v>
      </c>
      <c r="T272" s="32">
        <v>0</v>
      </c>
      <c r="U272" s="88">
        <v>202</v>
      </c>
      <c r="V272" s="88">
        <v>4</v>
      </c>
      <c r="W272" s="37">
        <f t="shared" si="128"/>
        <v>50.5</v>
      </c>
      <c r="X272" s="50" t="s">
        <v>229</v>
      </c>
      <c r="Y272" s="30">
        <v>5.4594594594594597</v>
      </c>
      <c r="Z272" s="37">
        <v>90.99099099099098</v>
      </c>
      <c r="AA272" s="37">
        <v>55.5</v>
      </c>
      <c r="AB272" s="48"/>
      <c r="AC272" s="83"/>
      <c r="AD272" s="83"/>
    </row>
    <row r="273" spans="1:30">
      <c r="A273" s="71" t="s">
        <v>202</v>
      </c>
      <c r="B273" s="51">
        <v>24</v>
      </c>
      <c r="C273" s="51">
        <v>15</v>
      </c>
      <c r="D273" s="51">
        <v>3</v>
      </c>
      <c r="E273" s="51" t="s">
        <v>208</v>
      </c>
      <c r="F273" s="51">
        <v>240</v>
      </c>
      <c r="G273" s="51">
        <v>235</v>
      </c>
      <c r="H273" s="51">
        <v>27</v>
      </c>
      <c r="I273" s="37">
        <f t="shared" si="125"/>
        <v>20</v>
      </c>
      <c r="J273" s="37">
        <f t="shared" si="126"/>
        <v>102.12765957446808</v>
      </c>
      <c r="K273" s="37">
        <f t="shared" si="127"/>
        <v>8.7037037037037042</v>
      </c>
      <c r="L273" s="32"/>
      <c r="M273" s="32" t="s">
        <v>150</v>
      </c>
      <c r="N273" s="32">
        <v>7</v>
      </c>
      <c r="O273" s="124"/>
      <c r="P273" s="32">
        <v>19</v>
      </c>
      <c r="Q273" s="32">
        <v>8</v>
      </c>
      <c r="R273" s="32">
        <v>171.4</v>
      </c>
      <c r="S273" s="32">
        <v>1030</v>
      </c>
      <c r="T273" s="32">
        <v>7</v>
      </c>
      <c r="U273" s="88">
        <v>1023</v>
      </c>
      <c r="V273" s="88">
        <v>18</v>
      </c>
      <c r="W273" s="37">
        <f t="shared" si="128"/>
        <v>56.833333333333336</v>
      </c>
      <c r="X273" s="37" t="s">
        <v>138</v>
      </c>
      <c r="Y273" s="30">
        <v>5.9684947491248543</v>
      </c>
      <c r="Z273" s="37">
        <v>99.320388349514559</v>
      </c>
      <c r="AA273" s="37">
        <v>57.222222222222221</v>
      </c>
      <c r="AB273" s="48"/>
      <c r="AC273" s="83"/>
      <c r="AD273" s="83"/>
    </row>
    <row r="274" spans="1:30">
      <c r="A274" s="71" t="s">
        <v>198</v>
      </c>
      <c r="B274" s="49">
        <v>12</v>
      </c>
      <c r="C274" s="49">
        <v>5</v>
      </c>
      <c r="D274" s="49">
        <v>1</v>
      </c>
      <c r="E274" s="49">
        <v>11</v>
      </c>
      <c r="F274" s="49">
        <v>17</v>
      </c>
      <c r="G274" s="49">
        <v>33</v>
      </c>
      <c r="H274" s="49">
        <v>1</v>
      </c>
      <c r="I274" s="37">
        <f t="shared" si="125"/>
        <v>4.25</v>
      </c>
      <c r="J274" s="37">
        <f t="shared" si="126"/>
        <v>51.515151515151516</v>
      </c>
      <c r="K274" s="37">
        <f t="shared" si="127"/>
        <v>33</v>
      </c>
      <c r="L274" s="32"/>
      <c r="M274" s="32"/>
      <c r="N274" s="32">
        <v>2</v>
      </c>
      <c r="O274" s="32"/>
      <c r="P274" s="32">
        <v>1</v>
      </c>
      <c r="Q274" s="116">
        <v>3</v>
      </c>
      <c r="R274" s="32" t="s">
        <v>230</v>
      </c>
      <c r="S274" s="32">
        <v>631</v>
      </c>
      <c r="T274" s="32">
        <v>1</v>
      </c>
      <c r="U274" s="88">
        <v>534</v>
      </c>
      <c r="V274" s="88">
        <v>10</v>
      </c>
      <c r="W274" s="37">
        <f t="shared" si="128"/>
        <v>53.4</v>
      </c>
      <c r="X274" s="37" t="s">
        <v>39</v>
      </c>
      <c r="Y274" s="30">
        <v>5.0808753568030447</v>
      </c>
      <c r="Z274" s="37">
        <v>84.62757527733757</v>
      </c>
      <c r="AA274" s="37">
        <v>63.1</v>
      </c>
      <c r="AB274" s="48"/>
      <c r="AC274" s="83"/>
      <c r="AD274" s="83"/>
    </row>
    <row r="275" spans="1:30">
      <c r="A275" s="71" t="s">
        <v>142</v>
      </c>
      <c r="B275" s="49">
        <v>24</v>
      </c>
      <c r="C275" s="49">
        <v>15</v>
      </c>
      <c r="D275" s="49">
        <v>6</v>
      </c>
      <c r="E275" s="37" t="s">
        <v>165</v>
      </c>
      <c r="F275" s="49">
        <v>106</v>
      </c>
      <c r="G275" s="49">
        <v>82</v>
      </c>
      <c r="H275" s="49">
        <v>6</v>
      </c>
      <c r="I275" s="37">
        <f t="shared" si="125"/>
        <v>11.777777777777779</v>
      </c>
      <c r="J275" s="37">
        <f t="shared" si="126"/>
        <v>129.26829268292684</v>
      </c>
      <c r="K275" s="37">
        <f t="shared" si="127"/>
        <v>13.666666666666666</v>
      </c>
      <c r="L275" s="32"/>
      <c r="M275" s="32"/>
      <c r="N275" s="32">
        <v>12</v>
      </c>
      <c r="O275" s="32"/>
      <c r="P275" s="32">
        <v>5</v>
      </c>
      <c r="Q275" s="116">
        <v>1</v>
      </c>
      <c r="R275" s="32">
        <v>182.3</v>
      </c>
      <c r="S275" s="32">
        <v>1095</v>
      </c>
      <c r="T275" s="32">
        <v>13</v>
      </c>
      <c r="U275" s="88">
        <v>996</v>
      </c>
      <c r="V275" s="88">
        <v>27</v>
      </c>
      <c r="W275" s="37">
        <f t="shared" si="128"/>
        <v>36.888888888888886</v>
      </c>
      <c r="X275" s="37" t="s">
        <v>193</v>
      </c>
      <c r="Y275" s="30">
        <v>5.4635216675809106</v>
      </c>
      <c r="Z275" s="37">
        <v>90.958904109589042</v>
      </c>
      <c r="AA275" s="37">
        <v>40.555555555555557</v>
      </c>
      <c r="AB275" s="48"/>
      <c r="AC275" s="83"/>
      <c r="AD275" s="83"/>
    </row>
    <row r="276" spans="1:30">
      <c r="A276" s="72" t="s">
        <v>43</v>
      </c>
      <c r="B276" s="117">
        <f>SUM(B259:B275)</f>
        <v>590</v>
      </c>
      <c r="C276" s="117">
        <f>SUM(C259:C275)</f>
        <v>467</v>
      </c>
      <c r="D276" s="117">
        <f>SUM(D259:D275)</f>
        <v>87</v>
      </c>
      <c r="E276" s="118">
        <v>178</v>
      </c>
      <c r="F276" s="118">
        <f>SUM(F259:F275)</f>
        <v>12749</v>
      </c>
      <c r="G276" s="119">
        <f>SUM(G259:G275)</f>
        <v>14360</v>
      </c>
      <c r="H276" s="118">
        <f>SUM(H259:H275)</f>
        <v>1419</v>
      </c>
      <c r="I276" s="120">
        <f t="shared" ref="I276" si="129">F276/(C276-D276)</f>
        <v>33.549999999999997</v>
      </c>
      <c r="J276" s="120">
        <f t="shared" ref="J276" si="130">(F276/G276)*100</f>
        <v>88.781337047353759</v>
      </c>
      <c r="K276" s="120">
        <f t="shared" ref="K276" si="131">G276/H276</f>
        <v>10.119802677942213</v>
      </c>
      <c r="L276" s="117">
        <f>SUM(L259:L275)</f>
        <v>14</v>
      </c>
      <c r="M276" s="117">
        <f>SUM(M259:M275)</f>
        <v>71</v>
      </c>
      <c r="N276" s="117"/>
      <c r="O276" s="117"/>
      <c r="P276" s="117">
        <f>SUM(P259:P275)</f>
        <v>1226</v>
      </c>
      <c r="Q276" s="117">
        <f>SUM(Q259:Q275)</f>
        <v>196</v>
      </c>
      <c r="R276" s="121">
        <v>2497.1999999999998</v>
      </c>
      <c r="S276" s="117">
        <f>SUM(S259:S275)</f>
        <v>14984</v>
      </c>
      <c r="T276" s="122">
        <f>SUM(T259:T275)</f>
        <v>119</v>
      </c>
      <c r="U276" s="122">
        <f>SUM(U259:U275)</f>
        <v>13427</v>
      </c>
      <c r="V276" s="122">
        <f>SUM(V259:V275)</f>
        <v>388</v>
      </c>
      <c r="W276" s="120">
        <f t="shared" si="128"/>
        <v>34.605670103092784</v>
      </c>
      <c r="X276" s="123"/>
      <c r="Y276" s="120">
        <f>U276/R276</f>
        <v>5.3768220406855685</v>
      </c>
      <c r="Z276" s="120">
        <f>U276/(S276/100)</f>
        <v>89.608916177255736</v>
      </c>
      <c r="AA276" s="120">
        <f>S276/V276</f>
        <v>38.618556701030926</v>
      </c>
      <c r="AB276" s="100"/>
      <c r="AC276" s="83"/>
      <c r="AD276" s="83"/>
    </row>
    <row r="277" spans="1:30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</row>
    <row r="278" spans="1:30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</row>
    <row r="279" spans="1:30">
      <c r="A279" s="20" t="s">
        <v>51</v>
      </c>
      <c r="B279" s="21" t="s">
        <v>2</v>
      </c>
      <c r="C279" s="21" t="s">
        <v>5</v>
      </c>
      <c r="D279" s="21" t="s">
        <v>6</v>
      </c>
      <c r="E279" s="21" t="s">
        <v>52</v>
      </c>
      <c r="F279" s="104" t="s">
        <v>53</v>
      </c>
      <c r="G279" s="104" t="s">
        <v>9</v>
      </c>
      <c r="H279" s="104" t="s">
        <v>11</v>
      </c>
      <c r="I279" s="104" t="s">
        <v>54</v>
      </c>
      <c r="J279" s="104" t="s">
        <v>8</v>
      </c>
      <c r="K279" s="104" t="s">
        <v>55</v>
      </c>
      <c r="L279" s="83"/>
      <c r="M279" s="83"/>
      <c r="N279" s="83"/>
      <c r="O279" s="83"/>
      <c r="P279" s="83"/>
      <c r="Q279" s="83"/>
    </row>
    <row r="280" spans="1:30">
      <c r="A280" s="22" t="s">
        <v>56</v>
      </c>
      <c r="B280" s="23">
        <v>10</v>
      </c>
      <c r="C280" s="23">
        <v>2087</v>
      </c>
      <c r="D280" s="23">
        <v>2536</v>
      </c>
      <c r="E280" s="23">
        <v>7</v>
      </c>
      <c r="F280" s="49">
        <v>4</v>
      </c>
      <c r="G280" s="49">
        <v>59</v>
      </c>
      <c r="H280" s="37">
        <f t="shared" ref="H280:H288" si="132">C280/(D280/6)</f>
        <v>4.9376971608832809</v>
      </c>
      <c r="I280" s="37">
        <f t="shared" ref="I280:I288" si="133">C280/G280</f>
        <v>35.372881355932201</v>
      </c>
      <c r="J280" s="37">
        <f t="shared" ref="J280:J288" si="134">D280/G280</f>
        <v>42.983050847457626</v>
      </c>
      <c r="K280" s="49">
        <v>1</v>
      </c>
      <c r="L280" s="83"/>
      <c r="M280" s="83"/>
      <c r="N280" s="83"/>
      <c r="O280" s="83"/>
      <c r="P280" s="83"/>
      <c r="Q280" s="83"/>
    </row>
    <row r="281" spans="1:30">
      <c r="A281" s="25" t="s">
        <v>57</v>
      </c>
      <c r="B281" s="23">
        <v>9</v>
      </c>
      <c r="C281" s="23">
        <v>2026</v>
      </c>
      <c r="D281" s="23">
        <v>2498</v>
      </c>
      <c r="E281" s="23">
        <v>8</v>
      </c>
      <c r="F281" s="49">
        <v>2</v>
      </c>
      <c r="G281" s="49">
        <v>64</v>
      </c>
      <c r="H281" s="37">
        <f t="shared" si="132"/>
        <v>4.8662930344275424</v>
      </c>
      <c r="I281" s="37">
        <f t="shared" si="133"/>
        <v>31.65625</v>
      </c>
      <c r="J281" s="37">
        <f t="shared" si="134"/>
        <v>39.03125</v>
      </c>
      <c r="K281" s="49">
        <v>6</v>
      </c>
      <c r="L281" s="83"/>
      <c r="M281" s="83"/>
      <c r="N281" s="83"/>
      <c r="O281" s="83"/>
      <c r="P281" s="83"/>
      <c r="Q281" s="83"/>
    </row>
    <row r="282" spans="1:30">
      <c r="A282" s="25" t="s">
        <v>58</v>
      </c>
      <c r="B282" s="23">
        <v>10</v>
      </c>
      <c r="C282" s="23">
        <v>2366</v>
      </c>
      <c r="D282" s="23">
        <v>2850</v>
      </c>
      <c r="E282" s="23">
        <v>7</v>
      </c>
      <c r="F282" s="49">
        <v>5</v>
      </c>
      <c r="G282" s="49">
        <v>73</v>
      </c>
      <c r="H282" s="37">
        <f t="shared" si="132"/>
        <v>4.9810526315789474</v>
      </c>
      <c r="I282" s="37">
        <f t="shared" si="133"/>
        <v>32.410958904109592</v>
      </c>
      <c r="J282" s="37">
        <f t="shared" si="134"/>
        <v>39.041095890410958</v>
      </c>
      <c r="K282" s="49">
        <v>3</v>
      </c>
      <c r="L282" s="83"/>
      <c r="M282" s="83"/>
      <c r="N282" s="83"/>
      <c r="O282" s="83"/>
      <c r="P282" s="83"/>
      <c r="Q282" s="83"/>
    </row>
    <row r="283" spans="1:30">
      <c r="A283" s="25" t="s">
        <v>59</v>
      </c>
      <c r="B283" s="23">
        <v>10</v>
      </c>
      <c r="C283" s="23">
        <v>2283</v>
      </c>
      <c r="D283" s="23">
        <v>2841</v>
      </c>
      <c r="E283" s="23">
        <v>8</v>
      </c>
      <c r="F283" s="49">
        <v>4</v>
      </c>
      <c r="G283" s="49">
        <v>72</v>
      </c>
      <c r="H283" s="37">
        <f t="shared" si="132"/>
        <v>4.8215417106652589</v>
      </c>
      <c r="I283" s="37">
        <f t="shared" si="133"/>
        <v>31.708333333333332</v>
      </c>
      <c r="J283" s="37">
        <f t="shared" si="134"/>
        <v>39.458333333333336</v>
      </c>
      <c r="K283" s="49">
        <v>3</v>
      </c>
      <c r="L283" s="83"/>
      <c r="M283" s="83"/>
      <c r="N283" s="83"/>
      <c r="O283" s="83"/>
      <c r="P283" s="83"/>
      <c r="Q283" s="83"/>
    </row>
    <row r="284" spans="1:30">
      <c r="A284" s="25" t="s">
        <v>60</v>
      </c>
      <c r="B284" s="23">
        <v>9</v>
      </c>
      <c r="C284" s="23">
        <v>2475</v>
      </c>
      <c r="D284" s="23">
        <v>2584</v>
      </c>
      <c r="E284" s="23">
        <v>8</v>
      </c>
      <c r="F284" s="49">
        <v>8</v>
      </c>
      <c r="G284" s="49">
        <v>69</v>
      </c>
      <c r="H284" s="37">
        <f t="shared" si="132"/>
        <v>5.7469040247678018</v>
      </c>
      <c r="I284" s="37">
        <f t="shared" si="133"/>
        <v>35.869565217391305</v>
      </c>
      <c r="J284" s="37">
        <f t="shared" si="134"/>
        <v>37.449275362318843</v>
      </c>
      <c r="K284" s="49">
        <v>4</v>
      </c>
      <c r="L284" s="83"/>
      <c r="M284" s="83"/>
      <c r="N284" s="83"/>
      <c r="O284" s="83"/>
      <c r="P284" s="83"/>
      <c r="Q284" s="83"/>
    </row>
    <row r="285" spans="1:30">
      <c r="A285" s="25" t="s">
        <v>61</v>
      </c>
      <c r="B285" s="23">
        <v>9</v>
      </c>
      <c r="C285" s="23">
        <v>2464</v>
      </c>
      <c r="D285" s="23">
        <v>2667</v>
      </c>
      <c r="E285" s="23">
        <v>9</v>
      </c>
      <c r="F285" s="49">
        <v>7</v>
      </c>
      <c r="G285" s="49">
        <v>63</v>
      </c>
      <c r="H285" s="37">
        <f t="shared" si="132"/>
        <v>5.5433070866141732</v>
      </c>
      <c r="I285" s="37">
        <f t="shared" si="133"/>
        <v>39.111111111111114</v>
      </c>
      <c r="J285" s="37">
        <f t="shared" si="134"/>
        <v>42.333333333333336</v>
      </c>
      <c r="K285" s="49">
        <v>2</v>
      </c>
      <c r="L285" s="83"/>
      <c r="M285" s="83"/>
      <c r="N285" s="83"/>
      <c r="O285" s="83"/>
      <c r="P285" s="83"/>
      <c r="Q285" s="83"/>
    </row>
    <row r="286" spans="1:30">
      <c r="A286" s="26" t="s">
        <v>62</v>
      </c>
      <c r="B286" s="23">
        <v>8</v>
      </c>
      <c r="C286" s="23">
        <v>2039</v>
      </c>
      <c r="D286" s="23">
        <v>2354</v>
      </c>
      <c r="E286" s="23">
        <v>7</v>
      </c>
      <c r="F286" s="49">
        <v>5</v>
      </c>
      <c r="G286" s="49">
        <v>67</v>
      </c>
      <c r="H286" s="37">
        <f t="shared" si="132"/>
        <v>5.1971112999150382</v>
      </c>
      <c r="I286" s="37">
        <f t="shared" si="133"/>
        <v>30.432835820895523</v>
      </c>
      <c r="J286" s="37">
        <f t="shared" si="134"/>
        <v>35.134328358208954</v>
      </c>
      <c r="K286" s="49">
        <v>4</v>
      </c>
      <c r="L286" s="83"/>
      <c r="M286" s="83"/>
      <c r="N286" s="83"/>
      <c r="O286" s="83"/>
      <c r="P286" s="83"/>
      <c r="Q286" s="83"/>
    </row>
    <row r="287" spans="1:30">
      <c r="A287" s="26" t="s">
        <v>44</v>
      </c>
      <c r="B287" s="27">
        <v>11</v>
      </c>
      <c r="C287" s="27">
        <v>2653</v>
      </c>
      <c r="D287" s="27">
        <v>3012</v>
      </c>
      <c r="E287" s="27">
        <v>6</v>
      </c>
      <c r="F287" s="32">
        <v>6</v>
      </c>
      <c r="G287" s="32">
        <v>85</v>
      </c>
      <c r="H287" s="37">
        <f t="shared" si="132"/>
        <v>5.2848605577689245</v>
      </c>
      <c r="I287" s="37">
        <f t="shared" si="133"/>
        <v>31.211764705882352</v>
      </c>
      <c r="J287" s="37">
        <f t="shared" si="134"/>
        <v>35.435294117647061</v>
      </c>
      <c r="K287" s="32">
        <v>2</v>
      </c>
      <c r="L287" s="83"/>
      <c r="M287" s="83"/>
      <c r="N287" s="83"/>
      <c r="O287" s="83"/>
      <c r="P287" s="83"/>
      <c r="Q287" s="83"/>
    </row>
    <row r="288" spans="1:30">
      <c r="A288" s="25" t="s">
        <v>82</v>
      </c>
      <c r="B288" s="38">
        <v>8</v>
      </c>
      <c r="C288" s="38">
        <v>2464</v>
      </c>
      <c r="D288" s="38">
        <v>2667</v>
      </c>
      <c r="E288" s="38">
        <v>2</v>
      </c>
      <c r="F288" s="88">
        <v>2</v>
      </c>
      <c r="G288" s="88">
        <v>63</v>
      </c>
      <c r="H288" s="89">
        <f t="shared" si="132"/>
        <v>5.5433070866141732</v>
      </c>
      <c r="I288" s="89">
        <f t="shared" si="133"/>
        <v>39.111111111111114</v>
      </c>
      <c r="J288" s="89">
        <f t="shared" si="134"/>
        <v>42.333333333333336</v>
      </c>
      <c r="K288" s="88">
        <v>3</v>
      </c>
      <c r="L288" s="83"/>
      <c r="M288" s="83"/>
      <c r="N288" s="83"/>
      <c r="O288" s="83"/>
      <c r="P288" s="83"/>
      <c r="Q288" s="83"/>
    </row>
    <row r="289" spans="1:17">
      <c r="A289" s="25" t="s">
        <v>81</v>
      </c>
      <c r="B289" s="27">
        <v>6</v>
      </c>
      <c r="C289" s="27">
        <v>1677</v>
      </c>
      <c r="D289" s="27">
        <v>1620</v>
      </c>
      <c r="E289" s="27">
        <v>3</v>
      </c>
      <c r="F289" s="32">
        <v>3</v>
      </c>
      <c r="G289" s="32">
        <v>46</v>
      </c>
      <c r="H289" s="32">
        <v>6.21</v>
      </c>
      <c r="I289" s="32">
        <v>36.46</v>
      </c>
      <c r="J289" s="32">
        <v>39.64</v>
      </c>
      <c r="K289" s="32">
        <v>5</v>
      </c>
      <c r="L289" s="83"/>
      <c r="M289" s="83"/>
      <c r="N289" s="83"/>
      <c r="O289" s="83"/>
      <c r="P289" s="83"/>
      <c r="Q289" s="83"/>
    </row>
    <row r="290" spans="1:17">
      <c r="A290" s="25" t="s">
        <v>93</v>
      </c>
      <c r="B290" s="27">
        <v>8</v>
      </c>
      <c r="C290" s="27">
        <v>1957</v>
      </c>
      <c r="D290" s="27">
        <v>2184</v>
      </c>
      <c r="E290" s="27">
        <v>3</v>
      </c>
      <c r="F290" s="32">
        <v>4</v>
      </c>
      <c r="G290" s="32">
        <v>66</v>
      </c>
      <c r="H290" s="32">
        <v>5.38</v>
      </c>
      <c r="I290" s="32">
        <v>29.65</v>
      </c>
      <c r="J290" s="32">
        <v>35.21</v>
      </c>
      <c r="K290" s="32">
        <v>2</v>
      </c>
      <c r="L290" s="83"/>
      <c r="M290" s="83"/>
      <c r="N290" s="83"/>
      <c r="O290" s="83"/>
      <c r="P290" s="83"/>
      <c r="Q290" s="83"/>
    </row>
    <row r="291" spans="1:17">
      <c r="A291" s="25" t="s">
        <v>144</v>
      </c>
      <c r="B291" s="27">
        <v>9</v>
      </c>
      <c r="C291" s="27">
        <v>1931</v>
      </c>
      <c r="D291" s="27">
        <v>2176</v>
      </c>
      <c r="E291" s="23"/>
      <c r="F291" s="49">
        <v>4</v>
      </c>
      <c r="G291" s="49">
        <v>65</v>
      </c>
      <c r="H291" s="89">
        <v>5.23</v>
      </c>
      <c r="I291" s="37">
        <v>29.7</v>
      </c>
      <c r="J291" s="89">
        <v>34.450000000000003</v>
      </c>
      <c r="K291" s="51">
        <v>1</v>
      </c>
      <c r="L291" s="83"/>
      <c r="M291" s="83"/>
      <c r="N291" s="83"/>
      <c r="O291" s="83"/>
      <c r="P291" s="83"/>
      <c r="Q291" s="83"/>
    </row>
    <row r="292" spans="1:17">
      <c r="A292" s="25" t="s">
        <v>153</v>
      </c>
      <c r="B292" s="25"/>
      <c r="C292" s="25"/>
      <c r="D292" s="25"/>
      <c r="E292" s="25"/>
      <c r="F292" s="28"/>
      <c r="G292" s="28"/>
      <c r="H292" s="28"/>
      <c r="I292" s="28"/>
      <c r="J292" s="28"/>
      <c r="K292" s="28"/>
      <c r="L292" s="83"/>
      <c r="M292" s="83"/>
      <c r="N292" s="83"/>
      <c r="O292" s="83"/>
      <c r="P292" s="83"/>
      <c r="Q292" s="83"/>
    </row>
    <row r="293" spans="1:17">
      <c r="A293" s="25" t="s">
        <v>188</v>
      </c>
      <c r="B293" s="25"/>
      <c r="C293" s="25"/>
      <c r="D293" s="25"/>
      <c r="E293" s="25"/>
      <c r="F293" s="28"/>
      <c r="G293" s="28"/>
      <c r="H293" s="28"/>
      <c r="I293" s="28"/>
      <c r="J293" s="28"/>
      <c r="K293" s="28"/>
      <c r="L293" s="83"/>
      <c r="M293" s="83"/>
      <c r="N293" s="83"/>
      <c r="O293" s="83"/>
      <c r="P293" s="83"/>
      <c r="Q293" s="83"/>
    </row>
    <row r="294" spans="1:17"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</row>
    <row r="295" spans="1:17"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 spans="1:17"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2018-03-28T22:14:25Z</cp:lastPrinted>
  <dcterms:created xsi:type="dcterms:W3CDTF">2013-03-31T08:48:24Z</dcterms:created>
  <dcterms:modified xsi:type="dcterms:W3CDTF">2020-08-16T06:18:43Z</dcterms:modified>
</cp:coreProperties>
</file>