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2240" windowHeight="924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T40" i="1"/>
  <c r="U40"/>
  <c r="V40"/>
  <c r="T33"/>
  <c r="U33"/>
  <c r="V33"/>
  <c r="T28"/>
  <c r="U28"/>
  <c r="V28"/>
  <c r="T22"/>
  <c r="U22"/>
  <c r="V22"/>
  <c r="T17"/>
  <c r="U17"/>
  <c r="V17"/>
  <c r="T11"/>
  <c r="U11"/>
  <c r="V11"/>
  <c r="T6"/>
  <c r="U6"/>
  <c r="V6"/>
  <c r="S10" l="1"/>
  <c r="P10"/>
  <c r="N10"/>
  <c r="K10"/>
  <c r="H10"/>
  <c r="I10" s="1"/>
  <c r="D10"/>
  <c r="O53" l="1"/>
  <c r="V53"/>
  <c r="B53"/>
  <c r="C53"/>
  <c r="E53"/>
  <c r="F53"/>
  <c r="G53"/>
  <c r="J53"/>
  <c r="L53"/>
  <c r="M53"/>
  <c r="Q53"/>
  <c r="R53"/>
  <c r="T53"/>
  <c r="U53"/>
  <c r="P53" l="1"/>
  <c r="S53"/>
  <c r="K53"/>
  <c r="H53"/>
  <c r="I53" s="1"/>
  <c r="N53"/>
  <c r="D53"/>
  <c r="S6" l="1"/>
  <c r="P6"/>
  <c r="K6"/>
  <c r="H6"/>
  <c r="I6" s="1"/>
  <c r="D6"/>
  <c r="S38"/>
  <c r="P38"/>
  <c r="N38"/>
  <c r="K38"/>
  <c r="H38"/>
  <c r="I38" s="1"/>
  <c r="D38"/>
  <c r="P5" l="1"/>
  <c r="P4"/>
  <c r="P3"/>
  <c r="P51" l="1"/>
  <c r="P50"/>
  <c r="P49"/>
  <c r="P48"/>
  <c r="P45"/>
  <c r="P42"/>
  <c r="P41"/>
  <c r="P39"/>
  <c r="P37"/>
  <c r="P36"/>
  <c r="P35"/>
  <c r="P32"/>
  <c r="P31"/>
  <c r="P30"/>
  <c r="P27"/>
  <c r="P26"/>
  <c r="P25"/>
  <c r="P24"/>
  <c r="P21"/>
  <c r="P20"/>
  <c r="P19"/>
  <c r="P18"/>
  <c r="P16"/>
  <c r="P15"/>
  <c r="P14"/>
  <c r="P44"/>
  <c r="P9"/>
  <c r="P8"/>
  <c r="P2"/>
  <c r="D2"/>
  <c r="S51"/>
  <c r="N51"/>
  <c r="K51"/>
  <c r="H51"/>
  <c r="I51" s="1"/>
  <c r="D51"/>
  <c r="S50"/>
  <c r="N50"/>
  <c r="K50"/>
  <c r="H50"/>
  <c r="I50" s="1"/>
  <c r="D50"/>
  <c r="S49"/>
  <c r="N49"/>
  <c r="K49"/>
  <c r="H49"/>
  <c r="I49" s="1"/>
  <c r="D49"/>
  <c r="S48"/>
  <c r="N48"/>
  <c r="K48"/>
  <c r="H48"/>
  <c r="I48" s="1"/>
  <c r="D48"/>
  <c r="S45"/>
  <c r="N45"/>
  <c r="K45"/>
  <c r="H45"/>
  <c r="D45"/>
  <c r="S42"/>
  <c r="N42"/>
  <c r="K42"/>
  <c r="H42"/>
  <c r="I42" s="1"/>
  <c r="D42"/>
  <c r="S41"/>
  <c r="N41"/>
  <c r="K41"/>
  <c r="H41"/>
  <c r="I41" s="1"/>
  <c r="D41"/>
  <c r="S39"/>
  <c r="N39"/>
  <c r="K39"/>
  <c r="H39"/>
  <c r="I39" s="1"/>
  <c r="D39"/>
  <c r="S37"/>
  <c r="N37"/>
  <c r="K37"/>
  <c r="H37"/>
  <c r="I37" s="1"/>
  <c r="D37"/>
  <c r="S36"/>
  <c r="N36"/>
  <c r="K36"/>
  <c r="H36"/>
  <c r="I36" s="1"/>
  <c r="D36"/>
  <c r="S35"/>
  <c r="N35"/>
  <c r="K35"/>
  <c r="H35"/>
  <c r="D35"/>
  <c r="S32"/>
  <c r="N32"/>
  <c r="K32"/>
  <c r="H32"/>
  <c r="I32" s="1"/>
  <c r="D32"/>
  <c r="S31"/>
  <c r="N31"/>
  <c r="K31"/>
  <c r="H31"/>
  <c r="I31" s="1"/>
  <c r="D31"/>
  <c r="S30"/>
  <c r="N30"/>
  <c r="K30"/>
  <c r="H30"/>
  <c r="I30" s="1"/>
  <c r="D30"/>
  <c r="S27"/>
  <c r="N27"/>
  <c r="K27"/>
  <c r="H27"/>
  <c r="I27" s="1"/>
  <c r="D27"/>
  <c r="S26"/>
  <c r="N26"/>
  <c r="K26"/>
  <c r="H26"/>
  <c r="I26" s="1"/>
  <c r="D26"/>
  <c r="S25"/>
  <c r="N25"/>
  <c r="K25"/>
  <c r="H25"/>
  <c r="I25" s="1"/>
  <c r="D25"/>
  <c r="S24"/>
  <c r="N24"/>
  <c r="K24"/>
  <c r="H24"/>
  <c r="I24" s="1"/>
  <c r="D24"/>
  <c r="S21"/>
  <c r="N21"/>
  <c r="K21"/>
  <c r="H21"/>
  <c r="I21" s="1"/>
  <c r="D21"/>
  <c r="S20"/>
  <c r="N20"/>
  <c r="K20"/>
  <c r="H20"/>
  <c r="I20" s="1"/>
  <c r="D20"/>
  <c r="S19"/>
  <c r="N19"/>
  <c r="K19"/>
  <c r="H19"/>
  <c r="I19" s="1"/>
  <c r="D19"/>
  <c r="S18"/>
  <c r="N18"/>
  <c r="K18"/>
  <c r="H18"/>
  <c r="I18" s="1"/>
  <c r="D18"/>
  <c r="S16"/>
  <c r="N16"/>
  <c r="K16"/>
  <c r="H16"/>
  <c r="I16" s="1"/>
  <c r="D16"/>
  <c r="S15"/>
  <c r="N15"/>
  <c r="K15"/>
  <c r="H15"/>
  <c r="I15" s="1"/>
  <c r="D15"/>
  <c r="S14"/>
  <c r="N14"/>
  <c r="K14"/>
  <c r="H14"/>
  <c r="D14"/>
  <c r="S44"/>
  <c r="N44"/>
  <c r="K44"/>
  <c r="H44"/>
  <c r="I44" s="1"/>
  <c r="D44"/>
  <c r="D46" s="1"/>
  <c r="S9"/>
  <c r="N9"/>
  <c r="K9"/>
  <c r="H9"/>
  <c r="I9" s="1"/>
  <c r="D9"/>
  <c r="S8"/>
  <c r="N8"/>
  <c r="K8"/>
  <c r="H8"/>
  <c r="I8" s="1"/>
  <c r="D8"/>
  <c r="S5"/>
  <c r="N5"/>
  <c r="K5"/>
  <c r="H5"/>
  <c r="I5" s="1"/>
  <c r="D5"/>
  <c r="S4"/>
  <c r="N4"/>
  <c r="K4"/>
  <c r="H4"/>
  <c r="I4" s="1"/>
  <c r="D4"/>
  <c r="S3"/>
  <c r="N3"/>
  <c r="K3"/>
  <c r="H3"/>
  <c r="I3" s="1"/>
  <c r="D3"/>
  <c r="S2"/>
  <c r="N2"/>
  <c r="K2"/>
  <c r="H2"/>
  <c r="I2" s="1"/>
  <c r="K46" l="1"/>
  <c r="P46"/>
  <c r="S46"/>
  <c r="N46"/>
  <c r="I45"/>
  <c r="I46" s="1"/>
  <c r="H46"/>
  <c r="I35"/>
  <c r="I14"/>
</calcChain>
</file>

<file path=xl/sharedStrings.xml><?xml version="1.0" encoding="utf-8"?>
<sst xmlns="http://schemas.openxmlformats.org/spreadsheetml/2006/main" count="62" uniqueCount="43">
  <si>
    <t>No</t>
  </si>
  <si>
    <t>Results</t>
  </si>
  <si>
    <t>Result%</t>
  </si>
  <si>
    <t>Inns</t>
  </si>
  <si>
    <t>Runs</t>
  </si>
  <si>
    <t>Balls</t>
  </si>
  <si>
    <t>r/r</t>
  </si>
  <si>
    <t>r/o</t>
  </si>
  <si>
    <t>300+</t>
  </si>
  <si>
    <t>100-</t>
  </si>
  <si>
    <t>wkt</t>
  </si>
  <si>
    <t>r/wkt</t>
  </si>
  <si>
    <t>100/balls</t>
  </si>
  <si>
    <t>5 wkt</t>
  </si>
  <si>
    <t>LBW</t>
  </si>
  <si>
    <t>LBW%</t>
  </si>
  <si>
    <t>Basin</t>
  </si>
  <si>
    <t>50 part</t>
  </si>
  <si>
    <t>100 part</t>
  </si>
  <si>
    <t>Cobham</t>
  </si>
  <si>
    <t>Rangiora</t>
  </si>
  <si>
    <t>QE11</t>
  </si>
  <si>
    <t>Seddon</t>
  </si>
  <si>
    <t>Nelson Pk</t>
  </si>
  <si>
    <t>Queenstn</t>
  </si>
  <si>
    <t>C Maiden</t>
  </si>
  <si>
    <t>Inver</t>
  </si>
  <si>
    <t>Uni Oval</t>
  </si>
  <si>
    <t>Pukekura</t>
  </si>
  <si>
    <t>McLean</t>
  </si>
  <si>
    <t>uni oval</t>
  </si>
  <si>
    <t>Cent</t>
  </si>
  <si>
    <t>Total</t>
  </si>
  <si>
    <t>cent</t>
  </si>
  <si>
    <t>basin</t>
  </si>
  <si>
    <t>nelson</t>
  </si>
  <si>
    <t>uni</t>
  </si>
  <si>
    <t>cobham</t>
  </si>
  <si>
    <t>mainpower</t>
  </si>
  <si>
    <t>seddon</t>
  </si>
  <si>
    <t>queenstown</t>
  </si>
  <si>
    <t>maiden</t>
  </si>
  <si>
    <t>mclean</t>
  </si>
</sst>
</file>

<file path=xl/styles.xml><?xml version="1.0" encoding="utf-8"?>
<styleSheet xmlns="http://schemas.openxmlformats.org/spreadsheetml/2006/main">
  <fonts count="18"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rgb="FFFF0000"/>
      <name val="Times New Roman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rgb="FFFF0000"/>
      <name val="Times New Roman"/>
      <family val="2"/>
    </font>
    <font>
      <sz val="10"/>
      <color rgb="FFC00000"/>
      <name val="Times New Roman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sz val="10"/>
      <name val="Times New Roman"/>
      <family val="2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C00000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0" fontId="10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9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0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0" fontId="1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10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0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17" fillId="0" borderId="0" xfId="0" applyFont="1"/>
    <xf numFmtId="0" fontId="1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3" fillId="2" borderId="0" xfId="0" applyFont="1" applyFill="1"/>
    <xf numFmtId="0" fontId="1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5"/>
  <sheetViews>
    <sheetView tabSelected="1" topLeftCell="A22" zoomScaleNormal="100" workbookViewId="0">
      <selection activeCell="T6" sqref="T6:V6"/>
    </sheetView>
  </sheetViews>
  <sheetFormatPr defaultRowHeight="13"/>
  <cols>
    <col min="1" max="1" width="10.19921875" customWidth="1"/>
    <col min="4" max="4" width="10.296875" customWidth="1"/>
    <col min="8" max="8" width="11.19921875" customWidth="1"/>
    <col min="9" max="9" width="10.69921875" customWidth="1"/>
    <col min="10" max="10" width="9.5" bestFit="1" customWidth="1"/>
    <col min="11" max="11" width="11.69921875" customWidth="1"/>
    <col min="12" max="13" width="9.5" bestFit="1" customWidth="1"/>
    <col min="14" max="14" width="13.5" bestFit="1" customWidth="1"/>
    <col min="15" max="15" width="9.5" bestFit="1" customWidth="1"/>
    <col min="16" max="16" width="13.5" bestFit="1" customWidth="1"/>
    <col min="17" max="18" width="9.5" bestFit="1" customWidth="1"/>
    <col min="19" max="19" width="10.796875" customWidth="1"/>
    <col min="20" max="21" width="9.5" bestFit="1" customWidth="1"/>
  </cols>
  <sheetData>
    <row r="1" spans="1:44">
      <c r="A1" s="30"/>
      <c r="B1" s="31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3">
        <v>3</v>
      </c>
      <c r="L1" s="32" t="s">
        <v>9</v>
      </c>
      <c r="M1" s="32" t="s">
        <v>10</v>
      </c>
      <c r="N1" s="32" t="s">
        <v>11</v>
      </c>
      <c r="O1" s="32" t="s">
        <v>31</v>
      </c>
      <c r="P1" s="33" t="s">
        <v>12</v>
      </c>
      <c r="Q1" s="32" t="s">
        <v>13</v>
      </c>
      <c r="R1" s="32" t="s">
        <v>14</v>
      </c>
      <c r="S1" s="32" t="s">
        <v>15</v>
      </c>
      <c r="T1" s="32">
        <v>50</v>
      </c>
      <c r="U1" s="32" t="s">
        <v>17</v>
      </c>
      <c r="V1" s="32" t="s">
        <v>18</v>
      </c>
      <c r="W1" s="1"/>
      <c r="X1" s="1"/>
      <c r="Y1" s="1"/>
    </row>
    <row r="2" spans="1:44">
      <c r="A2" s="30" t="s">
        <v>16</v>
      </c>
      <c r="B2" s="34">
        <v>1</v>
      </c>
      <c r="C2" s="32">
        <v>1</v>
      </c>
      <c r="D2" s="35" t="e">
        <f t="shared" ref="D2:D10" si="0">C2/A2*(1)</f>
        <v>#VALUE!</v>
      </c>
      <c r="E2" s="32">
        <v>4</v>
      </c>
      <c r="F2" s="32">
        <v>1081</v>
      </c>
      <c r="G2" s="32">
        <v>2132</v>
      </c>
      <c r="H2" s="36">
        <f t="shared" ref="H2" si="1">F2/(G2/100)</f>
        <v>50.703564727954969</v>
      </c>
      <c r="I2" s="36">
        <f t="shared" ref="I2" si="2">(H2/100)*6</f>
        <v>3.0422138836772978</v>
      </c>
      <c r="J2" s="32">
        <v>1</v>
      </c>
      <c r="K2" s="35">
        <f t="shared" ref="K2" si="3">J2/E2*1</f>
        <v>0.25</v>
      </c>
      <c r="L2" s="32">
        <v>0</v>
      </c>
      <c r="M2" s="32">
        <v>30</v>
      </c>
      <c r="N2" s="36">
        <f t="shared" ref="N2" si="4">F2/M2</f>
        <v>36.033333333333331</v>
      </c>
      <c r="O2" s="32">
        <v>1</v>
      </c>
      <c r="P2" s="37">
        <f>G2/O2</f>
        <v>2132</v>
      </c>
      <c r="Q2" s="32">
        <v>2</v>
      </c>
      <c r="R2" s="37">
        <v>7</v>
      </c>
      <c r="S2" s="35">
        <f t="shared" ref="S2" si="5">(R2/M2)*1</f>
        <v>0.23333333333333334</v>
      </c>
      <c r="T2" s="34">
        <v>7</v>
      </c>
      <c r="U2" s="34">
        <v>6</v>
      </c>
      <c r="V2" s="34">
        <v>2</v>
      </c>
      <c r="W2" s="7"/>
      <c r="X2" s="7"/>
      <c r="Y2" s="7"/>
    </row>
    <row r="3" spans="1:44">
      <c r="A3" s="30"/>
      <c r="B3" s="34">
        <v>1</v>
      </c>
      <c r="C3" s="32">
        <v>0</v>
      </c>
      <c r="D3" s="35" t="e">
        <f t="shared" si="0"/>
        <v>#DIV/0!</v>
      </c>
      <c r="E3" s="32">
        <v>4</v>
      </c>
      <c r="F3" s="32">
        <v>1178</v>
      </c>
      <c r="G3" s="32">
        <v>2325</v>
      </c>
      <c r="H3" s="36">
        <f t="shared" ref="H3:H51" si="6">F3/(G3/100)</f>
        <v>50.666666666666664</v>
      </c>
      <c r="I3" s="36">
        <f t="shared" ref="I3:I51" si="7">(H3/100)*6</f>
        <v>3.0399999999999996</v>
      </c>
      <c r="J3" s="32">
        <v>2</v>
      </c>
      <c r="K3" s="35">
        <f t="shared" ref="K3:K51" si="8">J3/E3*1</f>
        <v>0.5</v>
      </c>
      <c r="L3" s="32">
        <v>0</v>
      </c>
      <c r="M3" s="32">
        <v>36</v>
      </c>
      <c r="N3" s="36">
        <f t="shared" ref="N3:N51" si="9">F3/M3</f>
        <v>32.722222222222221</v>
      </c>
      <c r="O3" s="32">
        <v>0</v>
      </c>
      <c r="P3" s="37" t="e">
        <f t="shared" ref="P3:P6" si="10">G3/O3</f>
        <v>#DIV/0!</v>
      </c>
      <c r="Q3" s="32">
        <v>0</v>
      </c>
      <c r="R3" s="37">
        <v>7</v>
      </c>
      <c r="S3" s="35">
        <f t="shared" ref="S3:S51" si="11">(R3/M3)*1</f>
        <v>0.19444444444444445</v>
      </c>
      <c r="T3" s="34">
        <v>9</v>
      </c>
      <c r="U3" s="34">
        <v>7</v>
      </c>
      <c r="V3" s="34">
        <v>3</v>
      </c>
    </row>
    <row r="4" spans="1:44">
      <c r="A4" s="30"/>
      <c r="B4" s="34">
        <v>1</v>
      </c>
      <c r="C4" s="32">
        <v>1</v>
      </c>
      <c r="D4" s="35" t="e">
        <f t="shared" si="0"/>
        <v>#DIV/0!</v>
      </c>
      <c r="E4" s="32">
        <v>4</v>
      </c>
      <c r="F4" s="32">
        <v>1217</v>
      </c>
      <c r="G4" s="32">
        <v>2340</v>
      </c>
      <c r="H4" s="36">
        <f t="shared" si="6"/>
        <v>52.008547008547012</v>
      </c>
      <c r="I4" s="36">
        <f t="shared" si="7"/>
        <v>3.120512820512821</v>
      </c>
      <c r="J4" s="32">
        <v>2</v>
      </c>
      <c r="K4" s="35">
        <f t="shared" si="8"/>
        <v>0.5</v>
      </c>
      <c r="L4" s="32">
        <v>0</v>
      </c>
      <c r="M4" s="32">
        <v>31</v>
      </c>
      <c r="N4" s="36">
        <f t="shared" si="9"/>
        <v>39.258064516129032</v>
      </c>
      <c r="O4" s="32">
        <v>3</v>
      </c>
      <c r="P4" s="37">
        <f t="shared" si="10"/>
        <v>780</v>
      </c>
      <c r="Q4" s="32">
        <v>1</v>
      </c>
      <c r="R4" s="37">
        <v>5</v>
      </c>
      <c r="S4" s="35">
        <f t="shared" si="11"/>
        <v>0.16129032258064516</v>
      </c>
      <c r="T4" s="34">
        <v>4</v>
      </c>
      <c r="U4" s="34">
        <v>5</v>
      </c>
      <c r="V4" s="34">
        <v>3</v>
      </c>
      <c r="W4" s="29"/>
    </row>
    <row r="5" spans="1:44">
      <c r="A5" s="30"/>
      <c r="B5" s="34">
        <v>1</v>
      </c>
      <c r="C5" s="32">
        <v>0</v>
      </c>
      <c r="D5" s="35" t="e">
        <f t="shared" si="0"/>
        <v>#DIV/0!</v>
      </c>
      <c r="E5" s="32">
        <v>3</v>
      </c>
      <c r="F5" s="32">
        <v>1150</v>
      </c>
      <c r="G5" s="32">
        <v>2037</v>
      </c>
      <c r="H5" s="36">
        <f t="shared" si="6"/>
        <v>56.455571919489444</v>
      </c>
      <c r="I5" s="36">
        <f t="shared" si="7"/>
        <v>3.3873343151693667</v>
      </c>
      <c r="J5" s="32">
        <v>3</v>
      </c>
      <c r="K5" s="35">
        <f t="shared" si="8"/>
        <v>1</v>
      </c>
      <c r="L5" s="32">
        <v>0</v>
      </c>
      <c r="M5" s="32">
        <v>25</v>
      </c>
      <c r="N5" s="36">
        <f t="shared" si="9"/>
        <v>46</v>
      </c>
      <c r="O5" s="32">
        <v>4</v>
      </c>
      <c r="P5" s="37">
        <f t="shared" si="10"/>
        <v>509.25</v>
      </c>
      <c r="Q5" s="32">
        <v>1</v>
      </c>
      <c r="R5" s="37">
        <v>3</v>
      </c>
      <c r="S5" s="35">
        <f t="shared" si="11"/>
        <v>0.12</v>
      </c>
      <c r="T5" s="34">
        <v>3</v>
      </c>
      <c r="U5" s="34">
        <v>6</v>
      </c>
      <c r="V5" s="34">
        <v>3</v>
      </c>
    </row>
    <row r="6" spans="1:44">
      <c r="A6" s="30"/>
      <c r="B6" s="34"/>
      <c r="C6" s="32"/>
      <c r="D6" s="35" t="e">
        <f t="shared" si="0"/>
        <v>#DIV/0!</v>
      </c>
      <c r="E6" s="32"/>
      <c r="F6" s="32"/>
      <c r="G6" s="32"/>
      <c r="H6" s="36" t="e">
        <f t="shared" si="6"/>
        <v>#DIV/0!</v>
      </c>
      <c r="I6" s="36" t="e">
        <f t="shared" si="7"/>
        <v>#DIV/0!</v>
      </c>
      <c r="J6" s="32"/>
      <c r="K6" s="35" t="e">
        <f t="shared" si="8"/>
        <v>#DIV/0!</v>
      </c>
      <c r="L6" s="32"/>
      <c r="M6" s="32"/>
      <c r="N6" s="30"/>
      <c r="O6" s="32"/>
      <c r="P6" s="37" t="e">
        <f t="shared" si="10"/>
        <v>#DIV/0!</v>
      </c>
      <c r="Q6" s="32"/>
      <c r="R6" s="37"/>
      <c r="S6" s="35" t="e">
        <f t="shared" si="11"/>
        <v>#DIV/0!</v>
      </c>
      <c r="T6" s="50">
        <f>SUM(T2:T5)</f>
        <v>23</v>
      </c>
      <c r="U6" s="50">
        <f>SUM(U2:U5)</f>
        <v>24</v>
      </c>
      <c r="V6" s="50">
        <f>SUM(V2:V5)</f>
        <v>11</v>
      </c>
      <c r="W6" t="s">
        <v>34</v>
      </c>
    </row>
    <row r="7" spans="1:44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14"/>
      <c r="X7" s="19"/>
      <c r="Y7" s="8"/>
      <c r="Z7" s="5"/>
      <c r="AA7" s="8"/>
      <c r="AB7" s="8"/>
      <c r="AC7" s="8"/>
      <c r="AD7" s="3"/>
      <c r="AE7" s="3"/>
      <c r="AF7" s="8"/>
      <c r="AG7" s="2"/>
      <c r="AH7" s="8"/>
      <c r="AI7" s="8"/>
      <c r="AJ7" s="3"/>
      <c r="AK7" s="8"/>
      <c r="AL7" s="4"/>
      <c r="AM7" s="8"/>
      <c r="AN7" s="12"/>
      <c r="AO7" s="2"/>
      <c r="AP7" s="13"/>
      <c r="AQ7" s="13"/>
      <c r="AR7" s="13"/>
    </row>
    <row r="8" spans="1:44">
      <c r="A8" s="30" t="s">
        <v>23</v>
      </c>
      <c r="B8" s="34">
        <v>1</v>
      </c>
      <c r="C8" s="32">
        <v>1</v>
      </c>
      <c r="D8" s="35" t="e">
        <f t="shared" si="0"/>
        <v>#VALUE!</v>
      </c>
      <c r="E8" s="32">
        <v>4</v>
      </c>
      <c r="F8" s="32">
        <v>977</v>
      </c>
      <c r="G8" s="32">
        <v>1920</v>
      </c>
      <c r="H8" s="36">
        <f t="shared" si="6"/>
        <v>50.885416666666671</v>
      </c>
      <c r="I8" s="36">
        <f t="shared" si="7"/>
        <v>3.0531250000000005</v>
      </c>
      <c r="J8" s="32">
        <v>1</v>
      </c>
      <c r="K8" s="35">
        <f t="shared" si="8"/>
        <v>0.25</v>
      </c>
      <c r="L8" s="32">
        <v>0</v>
      </c>
      <c r="M8" s="32">
        <v>39</v>
      </c>
      <c r="N8" s="36">
        <f t="shared" si="9"/>
        <v>25.051282051282051</v>
      </c>
      <c r="O8" s="32">
        <v>0</v>
      </c>
      <c r="P8" s="37" t="e">
        <f t="shared" ref="P8:P51" si="12">G8/O8</f>
        <v>#DIV/0!</v>
      </c>
      <c r="Q8" s="32">
        <v>2</v>
      </c>
      <c r="R8" s="37">
        <v>5</v>
      </c>
      <c r="S8" s="35">
        <f t="shared" si="11"/>
        <v>0.12820512820512819</v>
      </c>
      <c r="T8" s="34">
        <v>4</v>
      </c>
      <c r="U8" s="34">
        <v>1</v>
      </c>
      <c r="V8" s="34">
        <v>2</v>
      </c>
    </row>
    <row r="9" spans="1:44">
      <c r="A9" s="30"/>
      <c r="B9" s="34">
        <v>1</v>
      </c>
      <c r="C9" s="32">
        <v>1</v>
      </c>
      <c r="D9" s="35" t="e">
        <f t="shared" si="0"/>
        <v>#DIV/0!</v>
      </c>
      <c r="E9" s="32">
        <v>4</v>
      </c>
      <c r="F9" s="32">
        <v>1226</v>
      </c>
      <c r="G9" s="32">
        <v>2157</v>
      </c>
      <c r="H9" s="36">
        <f t="shared" si="6"/>
        <v>56.838201205377835</v>
      </c>
      <c r="I9" s="36">
        <f t="shared" si="7"/>
        <v>3.4102920723226702</v>
      </c>
      <c r="J9" s="32">
        <v>2</v>
      </c>
      <c r="K9" s="35">
        <f t="shared" si="8"/>
        <v>0.5</v>
      </c>
      <c r="L9" s="32">
        <v>0</v>
      </c>
      <c r="M9" s="32">
        <v>36</v>
      </c>
      <c r="N9" s="36">
        <f t="shared" si="9"/>
        <v>34.055555555555557</v>
      </c>
      <c r="O9" s="32">
        <v>1</v>
      </c>
      <c r="P9" s="37">
        <f t="shared" si="12"/>
        <v>2157</v>
      </c>
      <c r="Q9" s="32">
        <v>1</v>
      </c>
      <c r="R9" s="37">
        <v>7</v>
      </c>
      <c r="S9" s="35">
        <f t="shared" si="11"/>
        <v>0.19444444444444445</v>
      </c>
      <c r="T9" s="34">
        <v>6</v>
      </c>
      <c r="U9" s="34">
        <v>7</v>
      </c>
      <c r="V9" s="34">
        <v>1</v>
      </c>
    </row>
    <row r="10" spans="1:44">
      <c r="A10" s="30"/>
      <c r="B10" s="34">
        <v>1</v>
      </c>
      <c r="C10" s="32">
        <v>0</v>
      </c>
      <c r="D10" s="35" t="e">
        <f t="shared" si="0"/>
        <v>#DIV/0!</v>
      </c>
      <c r="E10" s="32">
        <v>2</v>
      </c>
      <c r="F10" s="32">
        <v>635</v>
      </c>
      <c r="G10" s="32">
        <v>1308</v>
      </c>
      <c r="H10" s="36">
        <f t="shared" si="6"/>
        <v>48.547400611620795</v>
      </c>
      <c r="I10" s="36">
        <f t="shared" si="7"/>
        <v>2.9128440366972477</v>
      </c>
      <c r="J10" s="32">
        <v>1</v>
      </c>
      <c r="K10" s="35">
        <f t="shared" si="8"/>
        <v>0.5</v>
      </c>
      <c r="L10" s="32">
        <v>0</v>
      </c>
      <c r="M10" s="32">
        <v>7</v>
      </c>
      <c r="N10" s="36">
        <f t="shared" si="9"/>
        <v>90.714285714285708</v>
      </c>
      <c r="O10" s="32">
        <v>2</v>
      </c>
      <c r="P10" s="37">
        <f t="shared" si="12"/>
        <v>654</v>
      </c>
      <c r="Q10" s="32">
        <v>0</v>
      </c>
      <c r="R10" s="37">
        <v>0</v>
      </c>
      <c r="S10" s="35">
        <f t="shared" si="11"/>
        <v>0</v>
      </c>
      <c r="T10" s="34">
        <v>3</v>
      </c>
      <c r="U10" s="34">
        <v>4</v>
      </c>
      <c r="V10" s="34">
        <v>3</v>
      </c>
    </row>
    <row r="11" spans="1:44">
      <c r="A11" s="30"/>
      <c r="B11" s="34"/>
      <c r="C11" s="32"/>
      <c r="D11" s="35"/>
      <c r="E11" s="32"/>
      <c r="F11" s="32"/>
      <c r="G11" s="32"/>
      <c r="H11" s="36"/>
      <c r="I11" s="36"/>
      <c r="J11" s="32"/>
      <c r="K11" s="35"/>
      <c r="L11" s="32"/>
      <c r="M11" s="32"/>
      <c r="N11" s="36"/>
      <c r="O11" s="32"/>
      <c r="P11" s="37"/>
      <c r="Q11" s="32"/>
      <c r="R11" s="37"/>
      <c r="S11" s="35"/>
      <c r="T11" s="50">
        <f>SUM(T8:T10)</f>
        <v>13</v>
      </c>
      <c r="U11" s="50">
        <f>SUM(U8:U10)</f>
        <v>12</v>
      </c>
      <c r="V11" s="50">
        <f>SUM(V8:V10)</f>
        <v>6</v>
      </c>
      <c r="W11" t="s">
        <v>35</v>
      </c>
    </row>
    <row r="12" spans="1:44">
      <c r="A12" s="30" t="s">
        <v>30</v>
      </c>
      <c r="B12" s="6">
        <v>1</v>
      </c>
      <c r="C12" s="6">
        <v>1</v>
      </c>
      <c r="D12" s="6"/>
      <c r="E12" s="6">
        <v>3</v>
      </c>
      <c r="F12" s="6">
        <v>655</v>
      </c>
      <c r="G12" s="6">
        <v>1226</v>
      </c>
      <c r="H12" s="36"/>
      <c r="I12" s="36"/>
      <c r="J12" s="32">
        <v>1</v>
      </c>
      <c r="K12" s="35"/>
      <c r="L12" s="32">
        <v>1</v>
      </c>
      <c r="M12" s="32">
        <v>30</v>
      </c>
      <c r="N12" s="36"/>
      <c r="O12" s="32">
        <v>0</v>
      </c>
      <c r="P12" s="37"/>
      <c r="Q12" s="32">
        <v>3</v>
      </c>
      <c r="R12" s="6">
        <v>5</v>
      </c>
      <c r="S12" s="35"/>
      <c r="T12" s="51">
        <v>5</v>
      </c>
      <c r="U12" s="51">
        <v>4</v>
      </c>
      <c r="V12" s="51">
        <v>0</v>
      </c>
      <c r="W12" s="6" t="s">
        <v>36</v>
      </c>
    </row>
    <row r="13" spans="1:44">
      <c r="A13" s="30"/>
      <c r="B13" s="34"/>
      <c r="C13" s="32"/>
      <c r="D13" s="35"/>
      <c r="E13" s="32"/>
      <c r="F13" s="32"/>
      <c r="G13" s="32"/>
      <c r="H13" s="36"/>
      <c r="I13" s="36"/>
      <c r="J13" s="32"/>
      <c r="K13" s="35"/>
      <c r="L13" s="32"/>
      <c r="M13" s="32"/>
      <c r="N13" s="36"/>
      <c r="O13" s="32"/>
      <c r="P13" s="37"/>
      <c r="Q13" s="32"/>
      <c r="R13" s="37"/>
      <c r="S13" s="35"/>
      <c r="T13" s="34"/>
      <c r="U13" s="34"/>
      <c r="V13" s="34"/>
      <c r="W13" s="6"/>
    </row>
    <row r="14" spans="1:44">
      <c r="A14" s="30" t="s">
        <v>19</v>
      </c>
      <c r="B14" s="34">
        <v>1</v>
      </c>
      <c r="C14" s="32">
        <v>1</v>
      </c>
      <c r="D14" s="35">
        <f t="shared" ref="D14:D51" si="13">C14/B14*(1)</f>
        <v>1</v>
      </c>
      <c r="E14" s="32">
        <v>3</v>
      </c>
      <c r="F14" s="32">
        <v>538</v>
      </c>
      <c r="G14" s="32">
        <v>1198</v>
      </c>
      <c r="H14" s="36">
        <f t="shared" si="6"/>
        <v>44.908180300500831</v>
      </c>
      <c r="I14" s="36">
        <f t="shared" si="7"/>
        <v>2.69449081803005</v>
      </c>
      <c r="J14" s="32">
        <v>1</v>
      </c>
      <c r="K14" s="35">
        <f t="shared" si="8"/>
        <v>0.33333333333333331</v>
      </c>
      <c r="L14" s="32">
        <v>1</v>
      </c>
      <c r="M14" s="32">
        <v>30</v>
      </c>
      <c r="N14" s="36">
        <f t="shared" si="9"/>
        <v>17.933333333333334</v>
      </c>
      <c r="O14" s="32">
        <v>1</v>
      </c>
      <c r="P14" s="37">
        <f t="shared" si="12"/>
        <v>1198</v>
      </c>
      <c r="Q14" s="32">
        <v>1</v>
      </c>
      <c r="R14" s="37">
        <v>5</v>
      </c>
      <c r="S14" s="35">
        <f t="shared" si="11"/>
        <v>0.16666666666666666</v>
      </c>
      <c r="T14" s="34">
        <v>1</v>
      </c>
      <c r="U14" s="34">
        <v>3</v>
      </c>
      <c r="V14" s="34">
        <v>0</v>
      </c>
      <c r="W14" s="6"/>
    </row>
    <row r="15" spans="1:44">
      <c r="A15" s="30"/>
      <c r="B15" s="34">
        <v>1</v>
      </c>
      <c r="C15" s="32">
        <v>0</v>
      </c>
      <c r="D15" s="35">
        <f t="shared" si="13"/>
        <v>0</v>
      </c>
      <c r="E15" s="32">
        <v>3</v>
      </c>
      <c r="F15" s="32">
        <v>1142</v>
      </c>
      <c r="G15" s="32">
        <v>2276</v>
      </c>
      <c r="H15" s="36">
        <f t="shared" si="6"/>
        <v>50.175746924428822</v>
      </c>
      <c r="I15" s="36">
        <f t="shared" si="7"/>
        <v>3.0105448154657291</v>
      </c>
      <c r="J15" s="32">
        <v>2</v>
      </c>
      <c r="K15" s="35">
        <f t="shared" si="8"/>
        <v>0.66666666666666663</v>
      </c>
      <c r="L15" s="32">
        <v>0</v>
      </c>
      <c r="M15" s="32">
        <v>33</v>
      </c>
      <c r="N15" s="36">
        <f t="shared" si="9"/>
        <v>34.606060606060609</v>
      </c>
      <c r="O15" s="32">
        <v>2</v>
      </c>
      <c r="P15" s="37">
        <f t="shared" si="12"/>
        <v>1138</v>
      </c>
      <c r="Q15" s="32">
        <v>0</v>
      </c>
      <c r="R15" s="37">
        <v>8</v>
      </c>
      <c r="S15" s="35">
        <f t="shared" si="11"/>
        <v>0.24242424242424243</v>
      </c>
      <c r="T15" s="34">
        <v>7</v>
      </c>
      <c r="U15" s="34">
        <v>3</v>
      </c>
      <c r="V15" s="34">
        <v>4</v>
      </c>
      <c r="W15" s="6"/>
    </row>
    <row r="16" spans="1:44">
      <c r="A16" s="30"/>
      <c r="B16" s="34">
        <v>1</v>
      </c>
      <c r="C16" s="32">
        <v>1</v>
      </c>
      <c r="D16" s="35">
        <f t="shared" si="13"/>
        <v>1</v>
      </c>
      <c r="E16" s="32">
        <v>4</v>
      </c>
      <c r="F16" s="32">
        <v>1238</v>
      </c>
      <c r="G16" s="32">
        <v>2201</v>
      </c>
      <c r="H16" s="36">
        <f t="shared" si="6"/>
        <v>56.247160381644704</v>
      </c>
      <c r="I16" s="36">
        <f t="shared" si="7"/>
        <v>3.374829622898682</v>
      </c>
      <c r="J16" s="32">
        <v>2</v>
      </c>
      <c r="K16" s="35">
        <f t="shared" si="8"/>
        <v>0.5</v>
      </c>
      <c r="L16" s="32">
        <v>0</v>
      </c>
      <c r="M16" s="32">
        <v>25</v>
      </c>
      <c r="N16" s="36">
        <f t="shared" si="9"/>
        <v>49.52</v>
      </c>
      <c r="O16" s="32">
        <v>3</v>
      </c>
      <c r="P16" s="37">
        <f t="shared" si="12"/>
        <v>733.66666666666663</v>
      </c>
      <c r="Q16" s="32">
        <v>0</v>
      </c>
      <c r="R16" s="37">
        <v>6</v>
      </c>
      <c r="S16" s="35">
        <f t="shared" si="11"/>
        <v>0.24</v>
      </c>
      <c r="T16" s="34">
        <v>7</v>
      </c>
      <c r="U16" s="34">
        <v>5</v>
      </c>
      <c r="V16" s="34">
        <v>4</v>
      </c>
      <c r="W16" s="6"/>
    </row>
    <row r="17" spans="1:44">
      <c r="A17" s="30"/>
      <c r="B17" s="34"/>
      <c r="C17" s="34"/>
      <c r="D17" s="42"/>
      <c r="E17" s="34"/>
      <c r="F17" s="34"/>
      <c r="G17" s="34"/>
      <c r="H17" s="43"/>
      <c r="I17" s="36"/>
      <c r="J17" s="34"/>
      <c r="K17" s="42"/>
      <c r="L17" s="34"/>
      <c r="M17" s="34"/>
      <c r="N17" s="43"/>
      <c r="O17" s="34"/>
      <c r="P17" s="44"/>
      <c r="Q17" s="34"/>
      <c r="R17" s="44"/>
      <c r="S17" s="42"/>
      <c r="T17" s="50">
        <f>SUM(T14:T16)</f>
        <v>15</v>
      </c>
      <c r="U17" s="50">
        <f>SUM(U14:U16)</f>
        <v>11</v>
      </c>
      <c r="V17" s="50">
        <f>SUM(V14:V16)</f>
        <v>8</v>
      </c>
      <c r="W17" s="6" t="s">
        <v>37</v>
      </c>
      <c r="X17" s="15"/>
      <c r="Y17" s="16"/>
      <c r="Z17" s="9"/>
      <c r="AA17" s="16"/>
      <c r="AB17" s="16"/>
      <c r="AC17" s="16"/>
      <c r="AD17" s="17"/>
      <c r="AE17" s="17"/>
      <c r="AF17" s="16"/>
      <c r="AG17" s="9"/>
      <c r="AH17" s="16"/>
      <c r="AI17" s="16"/>
      <c r="AJ17" s="17"/>
      <c r="AK17" s="16"/>
      <c r="AL17" s="18"/>
      <c r="AM17" s="16"/>
      <c r="AN17" s="18"/>
      <c r="AO17" s="9"/>
      <c r="AP17" s="15"/>
      <c r="AQ17" s="15"/>
      <c r="AR17" s="15"/>
    </row>
    <row r="18" spans="1:44">
      <c r="A18" s="30" t="s">
        <v>20</v>
      </c>
      <c r="B18" s="34">
        <v>1</v>
      </c>
      <c r="C18" s="32">
        <v>0</v>
      </c>
      <c r="D18" s="35">
        <f t="shared" si="13"/>
        <v>0</v>
      </c>
      <c r="E18" s="32">
        <v>4</v>
      </c>
      <c r="F18" s="32">
        <v>1226</v>
      </c>
      <c r="G18" s="32">
        <v>1963</v>
      </c>
      <c r="H18" s="36">
        <f t="shared" si="6"/>
        <v>62.455425369332659</v>
      </c>
      <c r="I18" s="36">
        <f t="shared" si="7"/>
        <v>3.7473255221599597</v>
      </c>
      <c r="J18" s="32">
        <v>1</v>
      </c>
      <c r="K18" s="35">
        <f t="shared" si="8"/>
        <v>0.25</v>
      </c>
      <c r="L18" s="32">
        <v>0</v>
      </c>
      <c r="M18" s="32">
        <v>28</v>
      </c>
      <c r="N18" s="36">
        <f t="shared" si="9"/>
        <v>43.785714285714285</v>
      </c>
      <c r="O18" s="32">
        <v>1</v>
      </c>
      <c r="P18" s="37">
        <f t="shared" si="12"/>
        <v>1963</v>
      </c>
      <c r="Q18" s="32">
        <v>1</v>
      </c>
      <c r="R18" s="37">
        <v>3</v>
      </c>
      <c r="S18" s="35">
        <f t="shared" si="11"/>
        <v>0.10714285714285714</v>
      </c>
      <c r="T18" s="34">
        <v>6</v>
      </c>
      <c r="U18" s="34">
        <v>13</v>
      </c>
      <c r="V18" s="34">
        <v>0</v>
      </c>
      <c r="W18" s="6"/>
    </row>
    <row r="19" spans="1:44">
      <c r="A19" s="30"/>
      <c r="B19" s="34">
        <v>1</v>
      </c>
      <c r="C19" s="32">
        <v>1</v>
      </c>
      <c r="D19" s="35">
        <f t="shared" si="13"/>
        <v>1</v>
      </c>
      <c r="E19" s="32">
        <v>4</v>
      </c>
      <c r="F19" s="32">
        <v>926</v>
      </c>
      <c r="G19" s="32">
        <v>1564</v>
      </c>
      <c r="H19" s="36">
        <f t="shared" si="6"/>
        <v>59.207161125319693</v>
      </c>
      <c r="I19" s="36">
        <f t="shared" si="7"/>
        <v>3.5524296675191818</v>
      </c>
      <c r="J19" s="32">
        <v>1</v>
      </c>
      <c r="K19" s="35">
        <f t="shared" si="8"/>
        <v>0.25</v>
      </c>
      <c r="L19" s="32">
        <v>0</v>
      </c>
      <c r="M19" s="32">
        <v>40</v>
      </c>
      <c r="N19" s="36">
        <f t="shared" si="9"/>
        <v>23.15</v>
      </c>
      <c r="O19" s="32">
        <v>0</v>
      </c>
      <c r="P19" s="37" t="e">
        <f t="shared" si="12"/>
        <v>#DIV/0!</v>
      </c>
      <c r="Q19" s="32">
        <v>3</v>
      </c>
      <c r="R19" s="37">
        <v>9</v>
      </c>
      <c r="S19" s="35">
        <f t="shared" si="11"/>
        <v>0.22500000000000001</v>
      </c>
      <c r="T19" s="34">
        <v>6</v>
      </c>
      <c r="U19" s="34">
        <v>2</v>
      </c>
      <c r="V19" s="34">
        <v>2</v>
      </c>
      <c r="W19" s="6"/>
      <c r="X19" s="34">
        <v>23</v>
      </c>
      <c r="Y19" s="34">
        <v>24</v>
      </c>
      <c r="Z19" s="34">
        <v>11</v>
      </c>
    </row>
    <row r="20" spans="1:44">
      <c r="A20" s="30"/>
      <c r="B20" s="34">
        <v>1</v>
      </c>
      <c r="C20" s="32">
        <v>0</v>
      </c>
      <c r="D20" s="35">
        <f t="shared" si="13"/>
        <v>0</v>
      </c>
      <c r="E20" s="32">
        <v>2</v>
      </c>
      <c r="F20" s="32">
        <v>399</v>
      </c>
      <c r="G20" s="32">
        <v>906</v>
      </c>
      <c r="H20" s="36">
        <f t="shared" si="6"/>
        <v>44.039735099337747</v>
      </c>
      <c r="I20" s="36">
        <f t="shared" si="7"/>
        <v>2.6423841059602649</v>
      </c>
      <c r="J20" s="32">
        <v>0</v>
      </c>
      <c r="K20" s="35">
        <f t="shared" si="8"/>
        <v>0</v>
      </c>
      <c r="L20" s="32">
        <v>0</v>
      </c>
      <c r="M20" s="32">
        <v>15</v>
      </c>
      <c r="N20" s="36">
        <f t="shared" si="9"/>
        <v>26.6</v>
      </c>
      <c r="O20" s="32">
        <v>1</v>
      </c>
      <c r="P20" s="37">
        <f t="shared" si="12"/>
        <v>906</v>
      </c>
      <c r="Q20" s="32">
        <v>0</v>
      </c>
      <c r="R20" s="37">
        <v>2</v>
      </c>
      <c r="S20" s="35">
        <f t="shared" si="11"/>
        <v>0.13333333333333333</v>
      </c>
      <c r="T20" s="34">
        <v>1</v>
      </c>
      <c r="U20" s="34">
        <v>4</v>
      </c>
      <c r="V20" s="34">
        <v>0</v>
      </c>
      <c r="W20" s="6"/>
      <c r="X20">
        <v>13</v>
      </c>
      <c r="Y20">
        <v>12</v>
      </c>
      <c r="Z20">
        <v>6</v>
      </c>
    </row>
    <row r="21" spans="1:44">
      <c r="A21" s="30"/>
      <c r="B21" s="34">
        <v>1</v>
      </c>
      <c r="C21" s="32">
        <v>1</v>
      </c>
      <c r="D21" s="35">
        <f t="shared" si="13"/>
        <v>1</v>
      </c>
      <c r="E21" s="32">
        <v>4</v>
      </c>
      <c r="F21" s="32">
        <v>937</v>
      </c>
      <c r="G21" s="32">
        <v>1427</v>
      </c>
      <c r="H21" s="36">
        <f t="shared" si="6"/>
        <v>65.662228451296428</v>
      </c>
      <c r="I21" s="36">
        <f t="shared" si="7"/>
        <v>3.939733707077786</v>
      </c>
      <c r="J21" s="32">
        <v>1</v>
      </c>
      <c r="K21" s="35">
        <f t="shared" si="8"/>
        <v>0.25</v>
      </c>
      <c r="L21" s="32">
        <v>0</v>
      </c>
      <c r="M21" s="32">
        <v>32</v>
      </c>
      <c r="N21" s="36">
        <f t="shared" si="9"/>
        <v>29.28125</v>
      </c>
      <c r="O21" s="32">
        <v>0</v>
      </c>
      <c r="P21" s="37" t="e">
        <f t="shared" si="12"/>
        <v>#DIV/0!</v>
      </c>
      <c r="Q21" s="32">
        <v>1</v>
      </c>
      <c r="R21" s="37">
        <v>9</v>
      </c>
      <c r="S21" s="35">
        <f t="shared" si="11"/>
        <v>0.28125</v>
      </c>
      <c r="T21" s="34">
        <v>5</v>
      </c>
      <c r="U21" s="34">
        <v>7</v>
      </c>
      <c r="V21" s="34">
        <v>1</v>
      </c>
      <c r="X21">
        <v>5</v>
      </c>
      <c r="Y21">
        <v>4</v>
      </c>
      <c r="Z21">
        <v>0</v>
      </c>
    </row>
    <row r="22" spans="1:44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2"/>
      <c r="R22" s="37"/>
      <c r="S22" s="30"/>
      <c r="T22" s="50">
        <f>SUM(T18:T21)</f>
        <v>18</v>
      </c>
      <c r="U22" s="50">
        <f>SUM(U18:U21)</f>
        <v>26</v>
      </c>
      <c r="V22" s="50">
        <f>SUM(V18:V21)</f>
        <v>3</v>
      </c>
      <c r="W22" t="s">
        <v>38</v>
      </c>
      <c r="X22" s="19">
        <v>15</v>
      </c>
      <c r="Y22" s="20">
        <v>11</v>
      </c>
      <c r="Z22" s="21">
        <v>8</v>
      </c>
      <c r="AA22" s="20"/>
      <c r="AB22" s="20"/>
      <c r="AC22" s="20"/>
      <c r="AD22" s="22"/>
      <c r="AE22" s="22"/>
      <c r="AF22" s="20"/>
      <c r="AG22" s="23"/>
      <c r="AH22" s="20"/>
      <c r="AI22" s="20"/>
      <c r="AJ22" s="22"/>
      <c r="AK22" s="20"/>
      <c r="AL22" s="24"/>
      <c r="AM22" s="20"/>
      <c r="AN22" s="24"/>
      <c r="AO22" s="23"/>
      <c r="AP22" s="19"/>
      <c r="AQ22" s="19"/>
      <c r="AR22" s="19"/>
    </row>
    <row r="23" spans="1:44">
      <c r="A23" s="30"/>
      <c r="B23" s="38"/>
      <c r="C23" s="38"/>
      <c r="D23" s="39"/>
      <c r="E23" s="38"/>
      <c r="F23" s="38"/>
      <c r="G23" s="38"/>
      <c r="H23" s="40"/>
      <c r="I23" s="40"/>
      <c r="J23" s="38"/>
      <c r="K23" s="39"/>
      <c r="L23" s="38"/>
      <c r="M23" s="38"/>
      <c r="N23" s="40"/>
      <c r="O23" s="38"/>
      <c r="P23" s="41"/>
      <c r="Q23" s="38"/>
      <c r="R23" s="41"/>
      <c r="S23" s="39"/>
      <c r="T23" s="38"/>
      <c r="U23" s="38"/>
      <c r="V23" s="38"/>
      <c r="X23" s="34">
        <v>18</v>
      </c>
      <c r="Y23" s="34">
        <v>26</v>
      </c>
      <c r="Z23" s="34">
        <v>3</v>
      </c>
    </row>
    <row r="24" spans="1:44">
      <c r="A24" s="30" t="s">
        <v>21</v>
      </c>
      <c r="B24" s="32">
        <v>1</v>
      </c>
      <c r="C24" s="32">
        <v>0</v>
      </c>
      <c r="D24" s="35">
        <f t="shared" si="13"/>
        <v>0</v>
      </c>
      <c r="E24" s="32">
        <v>4</v>
      </c>
      <c r="F24" s="32">
        <v>1149</v>
      </c>
      <c r="G24" s="32">
        <v>2433</v>
      </c>
      <c r="H24" s="36">
        <f t="shared" si="6"/>
        <v>47.225647348951917</v>
      </c>
      <c r="I24" s="36">
        <f t="shared" si="7"/>
        <v>2.8335388409371149</v>
      </c>
      <c r="J24" s="32">
        <v>1</v>
      </c>
      <c r="K24" s="35">
        <f t="shared" si="8"/>
        <v>0.25</v>
      </c>
      <c r="L24" s="32">
        <v>0</v>
      </c>
      <c r="M24" s="32">
        <v>32</v>
      </c>
      <c r="N24" s="36">
        <f t="shared" si="9"/>
        <v>35.90625</v>
      </c>
      <c r="O24" s="32">
        <v>2</v>
      </c>
      <c r="P24" s="37">
        <f t="shared" si="12"/>
        <v>1216.5</v>
      </c>
      <c r="Q24" s="32">
        <v>1</v>
      </c>
      <c r="R24" s="37">
        <v>3</v>
      </c>
      <c r="S24" s="35">
        <f t="shared" si="11"/>
        <v>9.375E-2</v>
      </c>
      <c r="T24" s="32">
        <v>7</v>
      </c>
      <c r="U24" s="32">
        <v>10</v>
      </c>
      <c r="V24" s="32">
        <v>1</v>
      </c>
      <c r="W24" s="28"/>
    </row>
    <row r="25" spans="1:44">
      <c r="A25" s="30"/>
      <c r="B25" s="34"/>
      <c r="C25" s="32"/>
      <c r="D25" s="35" t="e">
        <f t="shared" si="13"/>
        <v>#DIV/0!</v>
      </c>
      <c r="E25" s="32"/>
      <c r="F25" s="32"/>
      <c r="G25" s="32"/>
      <c r="H25" s="36" t="e">
        <f t="shared" si="6"/>
        <v>#DIV/0!</v>
      </c>
      <c r="I25" s="36" t="e">
        <f t="shared" si="7"/>
        <v>#DIV/0!</v>
      </c>
      <c r="J25" s="32"/>
      <c r="K25" s="35" t="e">
        <f t="shared" si="8"/>
        <v>#DIV/0!</v>
      </c>
      <c r="L25" s="32"/>
      <c r="M25" s="32"/>
      <c r="N25" s="36" t="e">
        <f t="shared" si="9"/>
        <v>#DIV/0!</v>
      </c>
      <c r="O25" s="32"/>
      <c r="P25" s="37" t="e">
        <f t="shared" si="12"/>
        <v>#DIV/0!</v>
      </c>
      <c r="Q25" s="32"/>
      <c r="R25" s="37"/>
      <c r="S25" s="35" t="e">
        <f t="shared" si="11"/>
        <v>#DIV/0!</v>
      </c>
      <c r="T25" s="32"/>
      <c r="U25" s="32"/>
      <c r="V25" s="32"/>
      <c r="W25" s="28"/>
    </row>
    <row r="26" spans="1:44">
      <c r="A26" s="30" t="s">
        <v>22</v>
      </c>
      <c r="B26" s="34">
        <v>1</v>
      </c>
      <c r="C26" s="32">
        <v>1</v>
      </c>
      <c r="D26" s="35">
        <f t="shared" si="13"/>
        <v>1</v>
      </c>
      <c r="E26" s="32">
        <v>4</v>
      </c>
      <c r="F26" s="32">
        <v>956</v>
      </c>
      <c r="G26" s="32">
        <v>2134</v>
      </c>
      <c r="H26" s="36">
        <f t="shared" si="6"/>
        <v>44.798500468603564</v>
      </c>
      <c r="I26" s="36">
        <f t="shared" si="7"/>
        <v>2.6879100281162138</v>
      </c>
      <c r="J26" s="32">
        <v>0</v>
      </c>
      <c r="K26" s="35">
        <f t="shared" si="8"/>
        <v>0</v>
      </c>
      <c r="L26" s="32">
        <v>0</v>
      </c>
      <c r="M26" s="32">
        <v>40</v>
      </c>
      <c r="N26" s="36">
        <f t="shared" si="9"/>
        <v>23.9</v>
      </c>
      <c r="O26" s="32">
        <v>0</v>
      </c>
      <c r="P26" s="37" t="e">
        <f t="shared" si="12"/>
        <v>#DIV/0!</v>
      </c>
      <c r="Q26" s="32">
        <v>2</v>
      </c>
      <c r="R26" s="37">
        <v>9</v>
      </c>
      <c r="S26" s="35">
        <f t="shared" si="11"/>
        <v>0.22500000000000001</v>
      </c>
      <c r="T26" s="34">
        <v>4</v>
      </c>
      <c r="U26" s="34">
        <v>4</v>
      </c>
      <c r="V26" s="34">
        <v>1</v>
      </c>
    </row>
    <row r="27" spans="1:44">
      <c r="A27" s="30"/>
      <c r="B27" s="34">
        <v>1</v>
      </c>
      <c r="C27" s="32">
        <v>0</v>
      </c>
      <c r="D27" s="35">
        <f t="shared" si="13"/>
        <v>0</v>
      </c>
      <c r="E27" s="32">
        <v>3</v>
      </c>
      <c r="F27" s="32">
        <v>1291</v>
      </c>
      <c r="G27" s="32">
        <v>2195</v>
      </c>
      <c r="H27" s="36">
        <f t="shared" si="6"/>
        <v>58.815489749430526</v>
      </c>
      <c r="I27" s="36">
        <f t="shared" si="7"/>
        <v>3.5289293849658314</v>
      </c>
      <c r="J27" s="32">
        <v>3</v>
      </c>
      <c r="K27" s="35">
        <f t="shared" si="8"/>
        <v>1</v>
      </c>
      <c r="L27" s="32">
        <v>0</v>
      </c>
      <c r="M27" s="32">
        <v>25</v>
      </c>
      <c r="N27" s="36">
        <f t="shared" si="9"/>
        <v>51.64</v>
      </c>
      <c r="O27" s="32">
        <v>4</v>
      </c>
      <c r="P27" s="37">
        <f t="shared" si="12"/>
        <v>548.75</v>
      </c>
      <c r="Q27" s="32">
        <v>0</v>
      </c>
      <c r="R27" s="37">
        <v>3</v>
      </c>
      <c r="S27" s="35">
        <f t="shared" si="11"/>
        <v>0.12</v>
      </c>
      <c r="T27" s="34">
        <v>3</v>
      </c>
      <c r="U27" s="34">
        <v>8</v>
      </c>
      <c r="V27" s="34">
        <v>3</v>
      </c>
    </row>
    <row r="28" spans="1:44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52">
        <f>SUM(T26:T27)</f>
        <v>7</v>
      </c>
      <c r="U28" s="52">
        <f>SUM(U26:U27)</f>
        <v>12</v>
      </c>
      <c r="V28" s="52">
        <f>SUM(V26:V27)</f>
        <v>4</v>
      </c>
      <c r="W28" s="14" t="s">
        <v>39</v>
      </c>
      <c r="X28" s="13"/>
      <c r="Y28" s="8"/>
      <c r="Z28" s="9"/>
      <c r="AA28" s="8"/>
      <c r="AB28" s="8"/>
      <c r="AC28" s="8"/>
      <c r="AD28" s="10"/>
      <c r="AE28" s="10"/>
      <c r="AF28" s="8"/>
      <c r="AG28" s="11"/>
      <c r="AH28" s="8"/>
      <c r="AI28" s="8"/>
      <c r="AJ28" s="10"/>
      <c r="AK28" s="8"/>
      <c r="AL28" s="12"/>
      <c r="AM28" s="8"/>
      <c r="AN28" s="12"/>
      <c r="AO28" s="11"/>
      <c r="AP28" s="13"/>
      <c r="AQ28" s="13"/>
      <c r="AR28" s="13"/>
    </row>
    <row r="29" spans="1:44">
      <c r="A29" s="30"/>
      <c r="B29" s="34"/>
      <c r="C29" s="32"/>
      <c r="D29" s="35"/>
      <c r="E29" s="32"/>
      <c r="F29" s="32"/>
      <c r="G29" s="32"/>
      <c r="H29" s="36"/>
      <c r="I29" s="36"/>
      <c r="J29" s="32"/>
      <c r="K29" s="35"/>
      <c r="L29" s="32"/>
      <c r="M29" s="32"/>
      <c r="N29" s="36"/>
      <c r="O29" s="32"/>
      <c r="P29" s="37"/>
      <c r="Q29" s="32"/>
      <c r="R29" s="37"/>
      <c r="S29" s="35"/>
      <c r="T29" s="34"/>
      <c r="U29" s="34"/>
      <c r="V29" s="34"/>
    </row>
    <row r="30" spans="1:44">
      <c r="A30" s="30" t="s">
        <v>24</v>
      </c>
      <c r="B30" s="34">
        <v>1</v>
      </c>
      <c r="C30" s="32">
        <v>0</v>
      </c>
      <c r="D30" s="35">
        <f t="shared" si="13"/>
        <v>0</v>
      </c>
      <c r="E30" s="32">
        <v>4</v>
      </c>
      <c r="F30" s="32">
        <v>1256</v>
      </c>
      <c r="G30" s="32">
        <v>2152</v>
      </c>
      <c r="H30" s="36">
        <f t="shared" si="6"/>
        <v>58.364312267657994</v>
      </c>
      <c r="I30" s="36">
        <f t="shared" si="7"/>
        <v>3.5018587360594795</v>
      </c>
      <c r="J30" s="32">
        <v>3</v>
      </c>
      <c r="K30" s="35">
        <f t="shared" si="8"/>
        <v>0.75</v>
      </c>
      <c r="L30" s="32">
        <v>0</v>
      </c>
      <c r="M30" s="32">
        <v>30</v>
      </c>
      <c r="N30" s="36">
        <f t="shared" si="9"/>
        <v>41.866666666666667</v>
      </c>
      <c r="O30" s="32">
        <v>2</v>
      </c>
      <c r="P30" s="37">
        <f t="shared" si="12"/>
        <v>1076</v>
      </c>
      <c r="Q30" s="32">
        <v>2</v>
      </c>
      <c r="R30" s="37">
        <v>3</v>
      </c>
      <c r="S30" s="35">
        <f t="shared" si="11"/>
        <v>0.1</v>
      </c>
      <c r="T30" s="34">
        <v>6</v>
      </c>
      <c r="U30" s="34">
        <v>7</v>
      </c>
      <c r="V30" s="34">
        <v>1</v>
      </c>
    </row>
    <row r="31" spans="1:44">
      <c r="A31" s="30"/>
      <c r="B31" s="34">
        <v>1</v>
      </c>
      <c r="C31" s="32">
        <v>0</v>
      </c>
      <c r="D31" s="35">
        <f t="shared" si="13"/>
        <v>0</v>
      </c>
      <c r="E31" s="32">
        <v>4</v>
      </c>
      <c r="F31" s="32">
        <v>1169</v>
      </c>
      <c r="G31" s="32">
        <v>1912</v>
      </c>
      <c r="H31" s="36">
        <f t="shared" si="6"/>
        <v>61.140167364016733</v>
      </c>
      <c r="I31" s="36">
        <f t="shared" si="7"/>
        <v>3.6684100418410037</v>
      </c>
      <c r="J31" s="32">
        <v>2</v>
      </c>
      <c r="K31" s="35">
        <f t="shared" si="8"/>
        <v>0.5</v>
      </c>
      <c r="L31" s="32">
        <v>0</v>
      </c>
      <c r="M31" s="32">
        <v>22</v>
      </c>
      <c r="N31" s="36">
        <f t="shared" si="9"/>
        <v>53.136363636363633</v>
      </c>
      <c r="O31" s="32">
        <v>4</v>
      </c>
      <c r="P31" s="37">
        <f t="shared" si="12"/>
        <v>478</v>
      </c>
      <c r="Q31" s="32">
        <v>1</v>
      </c>
      <c r="R31" s="37">
        <v>0</v>
      </c>
      <c r="S31" s="35">
        <f t="shared" si="11"/>
        <v>0</v>
      </c>
      <c r="T31" s="34">
        <v>4</v>
      </c>
      <c r="U31" s="34">
        <v>4</v>
      </c>
      <c r="V31" s="34">
        <v>4</v>
      </c>
    </row>
    <row r="32" spans="1:44">
      <c r="A32" s="30"/>
      <c r="B32" s="34">
        <v>1</v>
      </c>
      <c r="C32" s="32">
        <v>1</v>
      </c>
      <c r="D32" s="35">
        <f t="shared" si="13"/>
        <v>1</v>
      </c>
      <c r="E32" s="32">
        <v>3</v>
      </c>
      <c r="F32" s="32">
        <v>744</v>
      </c>
      <c r="G32" s="32">
        <v>1564</v>
      </c>
      <c r="H32" s="36">
        <f t="shared" si="6"/>
        <v>47.570332480818415</v>
      </c>
      <c r="I32" s="36">
        <f t="shared" si="7"/>
        <v>2.8542199488491051</v>
      </c>
      <c r="J32" s="32">
        <v>1</v>
      </c>
      <c r="K32" s="35">
        <f t="shared" si="8"/>
        <v>0.33333333333333331</v>
      </c>
      <c r="L32" s="32">
        <v>0</v>
      </c>
      <c r="M32" s="32">
        <v>28</v>
      </c>
      <c r="N32" s="36">
        <f t="shared" si="9"/>
        <v>26.571428571428573</v>
      </c>
      <c r="O32" s="32">
        <v>1</v>
      </c>
      <c r="P32" s="37">
        <f t="shared" si="12"/>
        <v>1564</v>
      </c>
      <c r="Q32" s="32">
        <v>1</v>
      </c>
      <c r="R32" s="37">
        <v>9</v>
      </c>
      <c r="S32" s="35">
        <f t="shared" si="11"/>
        <v>0.32142857142857145</v>
      </c>
      <c r="T32" s="34">
        <v>4</v>
      </c>
      <c r="U32" s="34">
        <v>4</v>
      </c>
      <c r="V32" s="34">
        <v>1</v>
      </c>
    </row>
    <row r="33" spans="1:44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52">
        <f>SUM(T30:T32)</f>
        <v>14</v>
      </c>
      <c r="U33" s="52">
        <f>SUM(U30:U32)</f>
        <v>15</v>
      </c>
      <c r="V33" s="52">
        <f>SUM(V30:V32)</f>
        <v>6</v>
      </c>
      <c r="W33" t="s">
        <v>40</v>
      </c>
      <c r="X33" s="19"/>
      <c r="Y33" s="20"/>
      <c r="Z33" s="21"/>
      <c r="AA33" s="20"/>
      <c r="AB33" s="20"/>
      <c r="AC33" s="20"/>
      <c r="AD33" s="22"/>
      <c r="AE33" s="22"/>
      <c r="AF33" s="20"/>
      <c r="AG33" s="23"/>
      <c r="AH33" s="20"/>
      <c r="AI33" s="20"/>
      <c r="AJ33" s="22"/>
      <c r="AK33" s="20"/>
      <c r="AL33" s="24"/>
      <c r="AM33" s="20"/>
      <c r="AN33" s="24"/>
      <c r="AO33" s="23"/>
      <c r="AP33" s="19"/>
      <c r="AQ33" s="19"/>
      <c r="AR33" s="19"/>
    </row>
    <row r="34" spans="1:44">
      <c r="A34" s="30"/>
      <c r="B34" s="34"/>
      <c r="C34" s="32"/>
      <c r="D34" s="35"/>
      <c r="E34" s="32"/>
      <c r="F34" s="32"/>
      <c r="G34" s="32"/>
      <c r="H34" s="36"/>
      <c r="I34" s="36"/>
      <c r="J34" s="32"/>
      <c r="K34" s="35"/>
      <c r="L34" s="32"/>
      <c r="M34" s="32"/>
      <c r="N34" s="36"/>
      <c r="O34" s="32"/>
      <c r="P34" s="37"/>
      <c r="Q34" s="32"/>
      <c r="R34" s="37"/>
      <c r="S34" s="35"/>
      <c r="T34" s="34"/>
      <c r="U34" s="34"/>
      <c r="V34" s="34"/>
    </row>
    <row r="35" spans="1:44">
      <c r="A35" s="30" t="s">
        <v>25</v>
      </c>
      <c r="B35" s="34">
        <v>1</v>
      </c>
      <c r="C35" s="32">
        <v>1</v>
      </c>
      <c r="D35" s="35">
        <f t="shared" si="13"/>
        <v>1</v>
      </c>
      <c r="E35" s="32">
        <v>4</v>
      </c>
      <c r="F35" s="32">
        <v>977</v>
      </c>
      <c r="G35" s="32">
        <v>1817</v>
      </c>
      <c r="H35" s="36">
        <f t="shared" si="6"/>
        <v>53.769950467804065</v>
      </c>
      <c r="I35" s="36">
        <f t="shared" si="7"/>
        <v>3.2261970280682437</v>
      </c>
      <c r="J35" s="32">
        <v>0</v>
      </c>
      <c r="K35" s="35">
        <f t="shared" si="8"/>
        <v>0</v>
      </c>
      <c r="L35" s="32">
        <v>0</v>
      </c>
      <c r="M35" s="32">
        <v>34</v>
      </c>
      <c r="N35" s="36">
        <f t="shared" si="9"/>
        <v>28.735294117647058</v>
      </c>
      <c r="O35" s="32">
        <v>0</v>
      </c>
      <c r="P35" s="37" t="e">
        <f t="shared" si="12"/>
        <v>#DIV/0!</v>
      </c>
      <c r="Q35" s="32">
        <v>2</v>
      </c>
      <c r="R35" s="37">
        <v>7</v>
      </c>
      <c r="S35" s="35">
        <f t="shared" si="11"/>
        <v>0.20588235294117646</v>
      </c>
      <c r="T35" s="34">
        <v>5</v>
      </c>
      <c r="U35" s="34">
        <v>9</v>
      </c>
      <c r="V35" s="34">
        <v>0</v>
      </c>
    </row>
    <row r="36" spans="1:44">
      <c r="A36" s="30"/>
      <c r="B36" s="34">
        <v>1</v>
      </c>
      <c r="C36" s="32">
        <v>1</v>
      </c>
      <c r="D36" s="35">
        <f t="shared" si="13"/>
        <v>1</v>
      </c>
      <c r="E36" s="32">
        <v>4</v>
      </c>
      <c r="F36" s="32">
        <v>966</v>
      </c>
      <c r="G36" s="32">
        <v>1770</v>
      </c>
      <c r="H36" s="36">
        <f t="shared" si="6"/>
        <v>54.576271186440678</v>
      </c>
      <c r="I36" s="36">
        <f t="shared" si="7"/>
        <v>3.274576271186441</v>
      </c>
      <c r="J36" s="32">
        <v>1</v>
      </c>
      <c r="K36" s="35">
        <f t="shared" si="8"/>
        <v>0.25</v>
      </c>
      <c r="L36" s="32">
        <v>0</v>
      </c>
      <c r="M36" s="32">
        <v>34</v>
      </c>
      <c r="N36" s="36">
        <f t="shared" si="9"/>
        <v>28.411764705882351</v>
      </c>
      <c r="O36" s="32">
        <v>1</v>
      </c>
      <c r="P36" s="37">
        <f t="shared" si="12"/>
        <v>1770</v>
      </c>
      <c r="Q36" s="32">
        <v>0</v>
      </c>
      <c r="R36" s="37">
        <v>7</v>
      </c>
      <c r="S36" s="35">
        <f t="shared" si="11"/>
        <v>0.20588235294117646</v>
      </c>
      <c r="T36" s="34">
        <v>4</v>
      </c>
      <c r="U36" s="34">
        <v>6</v>
      </c>
      <c r="V36" s="34">
        <v>1</v>
      </c>
    </row>
    <row r="37" spans="1:44">
      <c r="A37" s="30"/>
      <c r="B37" s="34">
        <v>1</v>
      </c>
      <c r="C37" s="32">
        <v>1</v>
      </c>
      <c r="D37" s="35">
        <f t="shared" si="13"/>
        <v>1</v>
      </c>
      <c r="E37" s="32">
        <v>4</v>
      </c>
      <c r="F37" s="32">
        <v>781</v>
      </c>
      <c r="G37" s="32">
        <v>1674</v>
      </c>
      <c r="H37" s="36">
        <f t="shared" si="6"/>
        <v>46.654719235364404</v>
      </c>
      <c r="I37" s="36">
        <f t="shared" si="7"/>
        <v>2.7992831541218646</v>
      </c>
      <c r="J37" s="32">
        <v>0</v>
      </c>
      <c r="K37" s="35">
        <f t="shared" si="8"/>
        <v>0</v>
      </c>
      <c r="L37" s="32">
        <v>0</v>
      </c>
      <c r="M37" s="32">
        <v>31</v>
      </c>
      <c r="N37" s="36">
        <f t="shared" si="9"/>
        <v>25.193548387096776</v>
      </c>
      <c r="O37" s="32">
        <v>1</v>
      </c>
      <c r="P37" s="37">
        <f t="shared" si="12"/>
        <v>1674</v>
      </c>
      <c r="Q37" s="32">
        <v>2</v>
      </c>
      <c r="R37" s="37">
        <v>5</v>
      </c>
      <c r="S37" s="35">
        <f t="shared" si="11"/>
        <v>0.16129032258064516</v>
      </c>
      <c r="T37" s="34">
        <v>5</v>
      </c>
      <c r="U37" s="34">
        <v>4</v>
      </c>
      <c r="V37" s="34">
        <v>1</v>
      </c>
    </row>
    <row r="38" spans="1:44">
      <c r="A38" s="30"/>
      <c r="B38" s="34">
        <v>1</v>
      </c>
      <c r="C38" s="32">
        <v>1</v>
      </c>
      <c r="D38" s="35">
        <f t="shared" si="13"/>
        <v>1</v>
      </c>
      <c r="E38" s="32">
        <v>4</v>
      </c>
      <c r="F38" s="32">
        <v>715</v>
      </c>
      <c r="G38" s="32">
        <v>1490</v>
      </c>
      <c r="H38" s="36">
        <f t="shared" si="6"/>
        <v>47.986577181208055</v>
      </c>
      <c r="I38" s="36">
        <f t="shared" si="7"/>
        <v>2.8791946308724832</v>
      </c>
      <c r="J38" s="32">
        <v>0</v>
      </c>
      <c r="K38" s="35">
        <f t="shared" si="8"/>
        <v>0</v>
      </c>
      <c r="L38" s="32">
        <v>0</v>
      </c>
      <c r="M38" s="32">
        <v>38</v>
      </c>
      <c r="N38" s="36">
        <f t="shared" si="9"/>
        <v>18.815789473684209</v>
      </c>
      <c r="O38" s="32">
        <v>0</v>
      </c>
      <c r="P38" s="37" t="e">
        <f t="shared" si="12"/>
        <v>#DIV/0!</v>
      </c>
      <c r="Q38" s="32">
        <v>2</v>
      </c>
      <c r="R38" s="37">
        <v>3</v>
      </c>
      <c r="S38" s="35">
        <f t="shared" si="11"/>
        <v>7.8947368421052627E-2</v>
      </c>
      <c r="T38" s="34">
        <v>2</v>
      </c>
      <c r="U38" s="34">
        <v>3</v>
      </c>
      <c r="V38" s="34">
        <v>0</v>
      </c>
    </row>
    <row r="39" spans="1:44">
      <c r="A39" s="30"/>
      <c r="B39" s="34">
        <v>1</v>
      </c>
      <c r="C39" s="32">
        <v>1</v>
      </c>
      <c r="D39" s="35">
        <f t="shared" si="13"/>
        <v>1</v>
      </c>
      <c r="E39" s="32">
        <v>4</v>
      </c>
      <c r="F39" s="32">
        <v>1102</v>
      </c>
      <c r="G39" s="32">
        <v>2282</v>
      </c>
      <c r="H39" s="36">
        <f t="shared" si="6"/>
        <v>48.29097283085013</v>
      </c>
      <c r="I39" s="36">
        <f t="shared" si="7"/>
        <v>2.8974583698510079</v>
      </c>
      <c r="J39" s="32">
        <v>1</v>
      </c>
      <c r="K39" s="35">
        <f t="shared" si="8"/>
        <v>0.25</v>
      </c>
      <c r="L39" s="32">
        <v>0</v>
      </c>
      <c r="M39" s="32">
        <v>38</v>
      </c>
      <c r="N39" s="36">
        <f t="shared" si="9"/>
        <v>29</v>
      </c>
      <c r="O39" s="32">
        <v>0</v>
      </c>
      <c r="P39" s="37" t="e">
        <f t="shared" si="12"/>
        <v>#DIV/0!</v>
      </c>
      <c r="Q39" s="32">
        <v>0</v>
      </c>
      <c r="R39" s="37">
        <v>5</v>
      </c>
      <c r="S39" s="35">
        <f t="shared" si="11"/>
        <v>0.13157894736842105</v>
      </c>
      <c r="T39" s="34">
        <v>9</v>
      </c>
      <c r="U39" s="34">
        <v>8</v>
      </c>
      <c r="V39" s="34">
        <v>1</v>
      </c>
    </row>
    <row r="40" spans="1:44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52">
        <f>SUM(T35:T39)</f>
        <v>25</v>
      </c>
      <c r="U40" s="52">
        <f>SUM(U35:U39)</f>
        <v>30</v>
      </c>
      <c r="V40" s="52">
        <f>SUM(V35:V39)</f>
        <v>3</v>
      </c>
      <c r="W40" t="s">
        <v>41</v>
      </c>
      <c r="Z40" s="25"/>
      <c r="AD40" s="26"/>
      <c r="AE40" s="3"/>
      <c r="AG40" s="25"/>
      <c r="AJ40" s="26"/>
      <c r="AL40" s="27"/>
      <c r="AN40" s="27"/>
      <c r="AO40" s="25"/>
    </row>
    <row r="41" spans="1:44">
      <c r="A41" s="30" t="s">
        <v>26</v>
      </c>
      <c r="B41" s="34"/>
      <c r="C41" s="32"/>
      <c r="D41" s="35" t="e">
        <f t="shared" si="13"/>
        <v>#DIV/0!</v>
      </c>
      <c r="E41" s="32"/>
      <c r="F41" s="32"/>
      <c r="G41" s="32"/>
      <c r="H41" s="36" t="e">
        <f t="shared" si="6"/>
        <v>#DIV/0!</v>
      </c>
      <c r="I41" s="36" t="e">
        <f t="shared" si="7"/>
        <v>#DIV/0!</v>
      </c>
      <c r="J41" s="32"/>
      <c r="K41" s="35" t="e">
        <f t="shared" si="8"/>
        <v>#DIV/0!</v>
      </c>
      <c r="L41" s="32"/>
      <c r="M41" s="32"/>
      <c r="N41" s="36" t="e">
        <f t="shared" si="9"/>
        <v>#DIV/0!</v>
      </c>
      <c r="O41" s="32"/>
      <c r="P41" s="37" t="e">
        <f t="shared" si="12"/>
        <v>#DIV/0!</v>
      </c>
      <c r="Q41" s="32"/>
      <c r="R41" s="37"/>
      <c r="S41" s="35" t="e">
        <f t="shared" si="11"/>
        <v>#DIV/0!</v>
      </c>
      <c r="T41" s="34"/>
      <c r="U41" s="34"/>
      <c r="V41" s="34"/>
    </row>
    <row r="42" spans="1:44">
      <c r="A42" s="30"/>
      <c r="B42" s="38"/>
      <c r="C42" s="38"/>
      <c r="D42" s="39" t="e">
        <f t="shared" si="13"/>
        <v>#DIV/0!</v>
      </c>
      <c r="E42" s="38"/>
      <c r="F42" s="38"/>
      <c r="G42" s="38"/>
      <c r="H42" s="40" t="e">
        <f t="shared" si="6"/>
        <v>#DIV/0!</v>
      </c>
      <c r="I42" s="40" t="e">
        <f t="shared" si="7"/>
        <v>#DIV/0!</v>
      </c>
      <c r="J42" s="38"/>
      <c r="K42" s="39" t="e">
        <f t="shared" si="8"/>
        <v>#DIV/0!</v>
      </c>
      <c r="L42" s="38"/>
      <c r="M42" s="38"/>
      <c r="N42" s="40" t="e">
        <f t="shared" si="9"/>
        <v>#DIV/0!</v>
      </c>
      <c r="O42" s="38"/>
      <c r="P42" s="41" t="e">
        <f t="shared" si="12"/>
        <v>#DIV/0!</v>
      </c>
      <c r="Q42" s="38"/>
      <c r="R42" s="41"/>
      <c r="S42" s="39" t="e">
        <f t="shared" si="11"/>
        <v>#DIV/0!</v>
      </c>
      <c r="T42" s="38"/>
      <c r="U42" s="38"/>
      <c r="V42" s="38"/>
    </row>
    <row r="43" spans="1:44">
      <c r="A43" s="30"/>
      <c r="B43" s="38"/>
      <c r="C43" s="38"/>
      <c r="D43" s="39"/>
      <c r="E43" s="38"/>
      <c r="F43" s="38"/>
      <c r="G43" s="38"/>
      <c r="H43" s="40"/>
      <c r="I43" s="40"/>
      <c r="J43" s="38"/>
      <c r="K43" s="39"/>
      <c r="L43" s="38"/>
      <c r="M43" s="38"/>
      <c r="N43" s="40"/>
      <c r="O43" s="38"/>
      <c r="P43" s="41"/>
      <c r="Q43" s="38"/>
      <c r="R43" s="41"/>
      <c r="S43" s="39"/>
      <c r="T43" s="38"/>
      <c r="U43" s="38"/>
      <c r="V43" s="38"/>
    </row>
    <row r="44" spans="1:44">
      <c r="A44" s="30" t="s">
        <v>27</v>
      </c>
      <c r="B44" s="32">
        <v>1</v>
      </c>
      <c r="C44" s="32">
        <v>0</v>
      </c>
      <c r="D44" s="35" t="e">
        <f>C44/A12*(1)</f>
        <v>#VALUE!</v>
      </c>
      <c r="E44" s="32">
        <v>3</v>
      </c>
      <c r="F44" s="32">
        <v>482</v>
      </c>
      <c r="G44" s="32">
        <v>928</v>
      </c>
      <c r="H44" s="36">
        <f>F44/(G44/100)</f>
        <v>51.939655172413794</v>
      </c>
      <c r="I44" s="36">
        <f>(H44/100)*6</f>
        <v>3.1163793103448274</v>
      </c>
      <c r="J44" s="32">
        <v>0</v>
      </c>
      <c r="K44" s="35">
        <f>J44/E44*1</f>
        <v>0</v>
      </c>
      <c r="L44" s="32">
        <v>0</v>
      </c>
      <c r="M44" s="32">
        <v>22</v>
      </c>
      <c r="N44" s="40">
        <f>F44/M44</f>
        <v>21.90909090909091</v>
      </c>
      <c r="O44" s="32">
        <v>0</v>
      </c>
      <c r="P44" s="37" t="e">
        <f>G44/O44</f>
        <v>#DIV/0!</v>
      </c>
      <c r="Q44" s="32">
        <v>0</v>
      </c>
      <c r="R44" s="37">
        <v>5</v>
      </c>
      <c r="S44" s="35">
        <f>(R44/M44)*1</f>
        <v>0.22727272727272727</v>
      </c>
      <c r="T44" s="53">
        <v>2</v>
      </c>
      <c r="U44" s="53">
        <v>2</v>
      </c>
      <c r="V44" s="53">
        <v>0</v>
      </c>
      <c r="W44" s="31" t="s">
        <v>36</v>
      </c>
    </row>
    <row r="45" spans="1:44">
      <c r="A45" s="30"/>
      <c r="B45" s="38"/>
      <c r="C45" s="38"/>
      <c r="D45" s="39" t="e">
        <f t="shared" si="13"/>
        <v>#DIV/0!</v>
      </c>
      <c r="E45" s="38"/>
      <c r="F45" s="38"/>
      <c r="G45" s="38"/>
      <c r="H45" s="40" t="e">
        <f t="shared" si="6"/>
        <v>#DIV/0!</v>
      </c>
      <c r="I45" s="40" t="e">
        <f t="shared" si="7"/>
        <v>#DIV/0!</v>
      </c>
      <c r="J45" s="38"/>
      <c r="K45" s="39" t="e">
        <f t="shared" si="8"/>
        <v>#DIV/0!</v>
      </c>
      <c r="L45" s="38"/>
      <c r="M45" s="38"/>
      <c r="N45" s="40" t="e">
        <f t="shared" si="9"/>
        <v>#DIV/0!</v>
      </c>
      <c r="O45" s="32"/>
      <c r="P45" s="37" t="e">
        <f t="shared" si="12"/>
        <v>#DIV/0!</v>
      </c>
      <c r="Q45" s="32"/>
      <c r="R45" s="37"/>
      <c r="S45" s="35" t="e">
        <f t="shared" si="11"/>
        <v>#DIV/0!</v>
      </c>
      <c r="T45" s="32"/>
      <c r="U45" s="32"/>
      <c r="V45" s="32"/>
      <c r="W45" s="31"/>
    </row>
    <row r="46" spans="1:44">
      <c r="A46" s="30"/>
      <c r="B46" s="34"/>
      <c r="C46" s="32"/>
      <c r="D46" s="35" t="e">
        <f t="shared" ref="D46:S46" si="14">SUM(D44:D45)</f>
        <v>#VALUE!</v>
      </c>
      <c r="E46" s="32"/>
      <c r="F46" s="32"/>
      <c r="G46" s="32"/>
      <c r="H46" s="36" t="e">
        <f t="shared" si="14"/>
        <v>#DIV/0!</v>
      </c>
      <c r="I46" s="36" t="e">
        <f t="shared" si="14"/>
        <v>#DIV/0!</v>
      </c>
      <c r="J46" s="32"/>
      <c r="K46" s="35" t="e">
        <f t="shared" si="14"/>
        <v>#DIV/0!</v>
      </c>
      <c r="L46" s="32"/>
      <c r="M46" s="32"/>
      <c r="N46" s="36" t="e">
        <f t="shared" si="14"/>
        <v>#DIV/0!</v>
      </c>
      <c r="O46" s="32"/>
      <c r="P46" s="37" t="e">
        <f t="shared" si="14"/>
        <v>#DIV/0!</v>
      </c>
      <c r="Q46" s="32"/>
      <c r="R46" s="37"/>
      <c r="S46" s="35" t="e">
        <f t="shared" si="14"/>
        <v>#DIV/0!</v>
      </c>
      <c r="T46" s="34"/>
      <c r="U46" s="34"/>
      <c r="V46" s="34"/>
    </row>
    <row r="47" spans="1:44">
      <c r="A47" s="30"/>
      <c r="B47" s="34"/>
      <c r="C47" s="32"/>
      <c r="D47" s="35"/>
      <c r="E47" s="32"/>
      <c r="F47" s="32"/>
      <c r="G47" s="32"/>
      <c r="H47" s="36"/>
      <c r="I47" s="36"/>
      <c r="J47" s="32"/>
      <c r="K47" s="35"/>
      <c r="L47" s="32"/>
      <c r="M47" s="32"/>
      <c r="N47" s="36"/>
      <c r="O47" s="32"/>
      <c r="P47" s="37"/>
      <c r="Q47" s="32"/>
      <c r="R47" s="37"/>
      <c r="S47" s="35"/>
      <c r="T47" s="34"/>
      <c r="U47" s="34"/>
      <c r="V47" s="34"/>
    </row>
    <row r="48" spans="1:44">
      <c r="A48" s="30" t="s">
        <v>28</v>
      </c>
      <c r="B48" s="34"/>
      <c r="C48" s="32"/>
      <c r="D48" s="35" t="e">
        <f t="shared" si="13"/>
        <v>#DIV/0!</v>
      </c>
      <c r="E48" s="32"/>
      <c r="F48" s="32"/>
      <c r="G48" s="32"/>
      <c r="H48" s="36" t="e">
        <f t="shared" si="6"/>
        <v>#DIV/0!</v>
      </c>
      <c r="I48" s="36" t="e">
        <f t="shared" si="7"/>
        <v>#DIV/0!</v>
      </c>
      <c r="J48" s="32"/>
      <c r="K48" s="35" t="e">
        <f t="shared" si="8"/>
        <v>#DIV/0!</v>
      </c>
      <c r="L48" s="32"/>
      <c r="M48" s="32"/>
      <c r="N48" s="36" t="e">
        <f t="shared" si="9"/>
        <v>#DIV/0!</v>
      </c>
      <c r="O48" s="32"/>
      <c r="P48" s="37" t="e">
        <f t="shared" si="12"/>
        <v>#DIV/0!</v>
      </c>
      <c r="Q48" s="32"/>
      <c r="R48" s="37"/>
      <c r="S48" s="35" t="e">
        <f t="shared" si="11"/>
        <v>#DIV/0!</v>
      </c>
      <c r="T48" s="34"/>
      <c r="U48" s="34"/>
      <c r="V48" s="34"/>
    </row>
    <row r="49" spans="1:23">
      <c r="A49" s="30"/>
      <c r="B49" s="34"/>
      <c r="C49" s="32"/>
      <c r="D49" s="35" t="e">
        <f t="shared" si="13"/>
        <v>#DIV/0!</v>
      </c>
      <c r="E49" s="32"/>
      <c r="F49" s="32"/>
      <c r="G49" s="32"/>
      <c r="H49" s="36" t="e">
        <f t="shared" si="6"/>
        <v>#DIV/0!</v>
      </c>
      <c r="I49" s="36" t="e">
        <f t="shared" si="7"/>
        <v>#DIV/0!</v>
      </c>
      <c r="J49" s="32"/>
      <c r="K49" s="35" t="e">
        <f t="shared" si="8"/>
        <v>#DIV/0!</v>
      </c>
      <c r="L49" s="32"/>
      <c r="M49" s="32"/>
      <c r="N49" s="36" t="e">
        <f t="shared" si="9"/>
        <v>#DIV/0!</v>
      </c>
      <c r="O49" s="32"/>
      <c r="P49" s="37" t="e">
        <f t="shared" si="12"/>
        <v>#DIV/0!</v>
      </c>
      <c r="Q49" s="32"/>
      <c r="R49" s="37"/>
      <c r="S49" s="35" t="e">
        <f t="shared" si="11"/>
        <v>#DIV/0!</v>
      </c>
      <c r="T49" s="34"/>
      <c r="U49" s="34"/>
      <c r="V49" s="34"/>
    </row>
    <row r="50" spans="1:23">
      <c r="A50" s="30" t="s">
        <v>29</v>
      </c>
      <c r="B50" s="34">
        <v>1</v>
      </c>
      <c r="C50" s="32">
        <v>1</v>
      </c>
      <c r="D50" s="35">
        <f t="shared" si="13"/>
        <v>1</v>
      </c>
      <c r="E50" s="32">
        <v>3</v>
      </c>
      <c r="F50" s="32">
        <v>976</v>
      </c>
      <c r="G50" s="32">
        <v>1654</v>
      </c>
      <c r="H50" s="36">
        <f t="shared" si="6"/>
        <v>59.008464328899642</v>
      </c>
      <c r="I50" s="36">
        <f t="shared" si="7"/>
        <v>3.540507859733979</v>
      </c>
      <c r="J50" s="32">
        <v>1</v>
      </c>
      <c r="K50" s="35">
        <f t="shared" si="8"/>
        <v>0.33333333333333331</v>
      </c>
      <c r="L50" s="32">
        <v>0</v>
      </c>
      <c r="M50" s="32">
        <v>23</v>
      </c>
      <c r="N50" s="36">
        <f t="shared" si="9"/>
        <v>42.434782608695649</v>
      </c>
      <c r="O50" s="32">
        <v>2</v>
      </c>
      <c r="P50" s="37">
        <f t="shared" si="12"/>
        <v>827</v>
      </c>
      <c r="Q50" s="32">
        <v>0</v>
      </c>
      <c r="R50" s="37">
        <v>2</v>
      </c>
      <c r="S50" s="35">
        <f t="shared" si="11"/>
        <v>8.6956521739130432E-2</v>
      </c>
      <c r="T50" s="50">
        <v>5</v>
      </c>
      <c r="U50" s="50">
        <v>5</v>
      </c>
      <c r="V50" s="50">
        <v>2</v>
      </c>
      <c r="W50" t="s">
        <v>42</v>
      </c>
    </row>
    <row r="51" spans="1:23">
      <c r="A51" s="30"/>
      <c r="B51" s="34"/>
      <c r="C51" s="32"/>
      <c r="D51" s="35" t="e">
        <f t="shared" si="13"/>
        <v>#DIV/0!</v>
      </c>
      <c r="E51" s="32"/>
      <c r="F51" s="32"/>
      <c r="G51" s="32"/>
      <c r="H51" s="36" t="e">
        <f t="shared" si="6"/>
        <v>#DIV/0!</v>
      </c>
      <c r="I51" s="36" t="e">
        <f t="shared" si="7"/>
        <v>#DIV/0!</v>
      </c>
      <c r="J51" s="32"/>
      <c r="K51" s="35" t="e">
        <f t="shared" si="8"/>
        <v>#DIV/0!</v>
      </c>
      <c r="L51" s="32"/>
      <c r="M51" s="32"/>
      <c r="N51" s="36" t="e">
        <f t="shared" si="9"/>
        <v>#DIV/0!</v>
      </c>
      <c r="O51" s="32"/>
      <c r="P51" s="37" t="e">
        <f t="shared" si="12"/>
        <v>#DIV/0!</v>
      </c>
      <c r="Q51" s="32"/>
      <c r="R51" s="37"/>
      <c r="S51" s="35" t="e">
        <f t="shared" si="11"/>
        <v>#DIV/0!</v>
      </c>
      <c r="T51" s="34"/>
      <c r="U51" s="34"/>
      <c r="V51" s="34"/>
    </row>
    <row r="52" spans="1:2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3">
      <c r="A53" s="30" t="s">
        <v>32</v>
      </c>
      <c r="B53" s="45">
        <f>SUM(B2:B52)</f>
        <v>28</v>
      </c>
      <c r="C53" s="45">
        <f>SUM(C2:C52)</f>
        <v>17</v>
      </c>
      <c r="D53" s="46">
        <f t="shared" ref="D53" si="15">C53/B53*(1)</f>
        <v>0.6071428571428571</v>
      </c>
      <c r="E53" s="45">
        <f>SUM(E2:E52)</f>
        <v>100</v>
      </c>
      <c r="F53" s="45">
        <f>SUM(F2:F52)</f>
        <v>27089</v>
      </c>
      <c r="G53" s="45">
        <f>SUM(G2:G52)</f>
        <v>50985</v>
      </c>
      <c r="H53" s="47">
        <f t="shared" ref="H53" si="16">F53/(G53/100)</f>
        <v>53.131313131313128</v>
      </c>
      <c r="I53" s="47">
        <f t="shared" ref="I53" si="17">(H53/100)*6</f>
        <v>3.1878787878787875</v>
      </c>
      <c r="J53" s="45">
        <f>SUM(J2:J52)</f>
        <v>34</v>
      </c>
      <c r="K53" s="46">
        <f t="shared" ref="K53" si="18">J53/E53*1</f>
        <v>0.34</v>
      </c>
      <c r="L53" s="45">
        <f>SUM(L2:L52)</f>
        <v>2</v>
      </c>
      <c r="M53" s="45">
        <f>SUM(M2:M52)</f>
        <v>834</v>
      </c>
      <c r="N53" s="47">
        <f t="shared" ref="N53" si="19">F53/M53</f>
        <v>32.480815347721823</v>
      </c>
      <c r="O53" s="45">
        <f>SUM(O2:O52)</f>
        <v>36</v>
      </c>
      <c r="P53" s="48">
        <f t="shared" ref="P53" si="20">G53/O53</f>
        <v>1416.25</v>
      </c>
      <c r="Q53" s="45">
        <f>SUM(Q2:Q52)</f>
        <v>29</v>
      </c>
      <c r="R53" s="48">
        <f>SUM(R2:R52)</f>
        <v>142</v>
      </c>
      <c r="S53" s="46">
        <f t="shared" ref="S53" si="21">(R53/M53)*1</f>
        <v>0.17026378896882494</v>
      </c>
      <c r="T53" s="45">
        <f>SUM(T2:T52)</f>
        <v>249</v>
      </c>
      <c r="U53" s="45">
        <f>SUM(U2:U52)</f>
        <v>281</v>
      </c>
      <c r="V53" s="45">
        <f>SUM(V2:V52)</f>
        <v>85</v>
      </c>
      <c r="W53" s="49"/>
    </row>
    <row r="54" spans="1:23">
      <c r="A54" s="30"/>
      <c r="B54" s="32" t="s">
        <v>0</v>
      </c>
      <c r="C54" s="32" t="s">
        <v>1</v>
      </c>
      <c r="D54" s="32" t="s">
        <v>2</v>
      </c>
      <c r="E54" s="32" t="s">
        <v>3</v>
      </c>
      <c r="F54" s="32" t="s">
        <v>4</v>
      </c>
      <c r="G54" s="32" t="s">
        <v>5</v>
      </c>
      <c r="H54" s="32" t="s">
        <v>6</v>
      </c>
      <c r="I54" s="32" t="s">
        <v>7</v>
      </c>
      <c r="J54" s="32" t="s">
        <v>8</v>
      </c>
      <c r="K54" s="33">
        <v>3</v>
      </c>
      <c r="L54" s="32" t="s">
        <v>9</v>
      </c>
      <c r="M54" s="32" t="s">
        <v>10</v>
      </c>
      <c r="N54" s="32" t="s">
        <v>11</v>
      </c>
      <c r="O54" s="32" t="s">
        <v>33</v>
      </c>
      <c r="P54" s="33" t="s">
        <v>12</v>
      </c>
      <c r="Q54" s="32" t="s">
        <v>13</v>
      </c>
      <c r="R54" s="32" t="s">
        <v>14</v>
      </c>
      <c r="S54" s="32" t="s">
        <v>15</v>
      </c>
      <c r="T54" s="32">
        <v>50</v>
      </c>
      <c r="U54" s="32" t="s">
        <v>17</v>
      </c>
      <c r="V54" s="32" t="s">
        <v>18</v>
      </c>
    </row>
    <row r="55" spans="1:23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2009-11-16T19:43:20Z</dcterms:created>
  <dcterms:modified xsi:type="dcterms:W3CDTF">2017-07-19T23:46:14Z</dcterms:modified>
</cp:coreProperties>
</file>