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500" windowHeight="7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3" i="1"/>
  <c r="K33"/>
  <c r="N33"/>
  <c r="N71" l="1"/>
  <c r="N70"/>
  <c r="N69"/>
  <c r="N68"/>
  <c r="N67"/>
  <c r="N66"/>
  <c r="N65"/>
  <c r="N64"/>
  <c r="N63"/>
  <c r="N62"/>
  <c r="N61"/>
  <c r="N60"/>
  <c r="N59"/>
  <c r="D69"/>
  <c r="H69"/>
  <c r="K69"/>
  <c r="P69"/>
  <c r="S69"/>
  <c r="D70"/>
  <c r="H70"/>
  <c r="K70"/>
  <c r="P70"/>
  <c r="S70"/>
  <c r="B72"/>
  <c r="C72"/>
  <c r="E72"/>
  <c r="F72"/>
  <c r="J72"/>
  <c r="M72"/>
  <c r="N72" s="1"/>
  <c r="O72"/>
  <c r="Q72"/>
  <c r="T72"/>
  <c r="U72"/>
  <c r="V72"/>
  <c r="S71"/>
  <c r="S68"/>
  <c r="S67"/>
  <c r="S66"/>
  <c r="S65"/>
  <c r="S64"/>
  <c r="S63"/>
  <c r="S62"/>
  <c r="S61"/>
  <c r="S60"/>
  <c r="S59"/>
  <c r="S58"/>
  <c r="K71"/>
  <c r="K68"/>
  <c r="K67"/>
  <c r="K66"/>
  <c r="K65"/>
  <c r="K64"/>
  <c r="K63"/>
  <c r="K62"/>
  <c r="K61"/>
  <c r="K60"/>
  <c r="K59"/>
  <c r="K58"/>
  <c r="P71"/>
  <c r="P68"/>
  <c r="P67"/>
  <c r="P66"/>
  <c r="P65"/>
  <c r="P64"/>
  <c r="P63"/>
  <c r="P62"/>
  <c r="P61"/>
  <c r="P59"/>
  <c r="P58"/>
  <c r="R72"/>
  <c r="L72"/>
  <c r="G72"/>
  <c r="H71"/>
  <c r="I71" s="1"/>
  <c r="H68"/>
  <c r="H67"/>
  <c r="H66"/>
  <c r="I66" s="1"/>
  <c r="H65"/>
  <c r="H64"/>
  <c r="H63"/>
  <c r="H62"/>
  <c r="H61"/>
  <c r="H60"/>
  <c r="H59"/>
  <c r="H58"/>
  <c r="I58" s="1"/>
  <c r="D71"/>
  <c r="D68"/>
  <c r="D67"/>
  <c r="D66"/>
  <c r="D65"/>
  <c r="D64"/>
  <c r="D63"/>
  <c r="D62"/>
  <c r="D61"/>
  <c r="D60"/>
  <c r="D59"/>
  <c r="B52"/>
  <c r="C52"/>
  <c r="E52"/>
  <c r="F52"/>
  <c r="G52"/>
  <c r="J52"/>
  <c r="L52"/>
  <c r="M52"/>
  <c r="O52"/>
  <c r="Q52"/>
  <c r="R52"/>
  <c r="T52"/>
  <c r="U52"/>
  <c r="V52"/>
  <c r="B49"/>
  <c r="C49"/>
  <c r="E49"/>
  <c r="F49"/>
  <c r="G49"/>
  <c r="J49"/>
  <c r="L49"/>
  <c r="M49"/>
  <c r="O49"/>
  <c r="Q49"/>
  <c r="R49"/>
  <c r="T49"/>
  <c r="U49"/>
  <c r="V49"/>
  <c r="B39"/>
  <c r="C39"/>
  <c r="E39"/>
  <c r="F39"/>
  <c r="G39"/>
  <c r="J39"/>
  <c r="L39"/>
  <c r="M39"/>
  <c r="O39"/>
  <c r="Q39"/>
  <c r="R39"/>
  <c r="T39"/>
  <c r="U39"/>
  <c r="V39"/>
  <c r="B33"/>
  <c r="C33"/>
  <c r="E33"/>
  <c r="F33"/>
  <c r="G33"/>
  <c r="P33" s="1"/>
  <c r="J33"/>
  <c r="L33"/>
  <c r="M33"/>
  <c r="O33"/>
  <c r="Q33"/>
  <c r="R33"/>
  <c r="S33" s="1"/>
  <c r="T33"/>
  <c r="U33"/>
  <c r="V33"/>
  <c r="B26"/>
  <c r="C26"/>
  <c r="E26"/>
  <c r="F26"/>
  <c r="G26"/>
  <c r="J26"/>
  <c r="L26"/>
  <c r="M26"/>
  <c r="O26"/>
  <c r="Q26"/>
  <c r="R26"/>
  <c r="T26"/>
  <c r="U26"/>
  <c r="V26"/>
  <c r="B23"/>
  <c r="C23"/>
  <c r="E23"/>
  <c r="F23"/>
  <c r="G23"/>
  <c r="J23"/>
  <c r="L23"/>
  <c r="M23"/>
  <c r="O23"/>
  <c r="Q23"/>
  <c r="R23"/>
  <c r="T23"/>
  <c r="U23"/>
  <c r="V23"/>
  <c r="N58"/>
  <c r="T5"/>
  <c r="U5"/>
  <c r="V5"/>
  <c r="Q5"/>
  <c r="R5"/>
  <c r="O5"/>
  <c r="L5"/>
  <c r="M5"/>
  <c r="J5"/>
  <c r="E5"/>
  <c r="F5"/>
  <c r="G5"/>
  <c r="B5"/>
  <c r="C5"/>
  <c r="S32"/>
  <c r="P32"/>
  <c r="N32"/>
  <c r="K32"/>
  <c r="H32"/>
  <c r="I32" s="1"/>
  <c r="D32"/>
  <c r="P72" l="1"/>
  <c r="H72"/>
  <c r="I72" s="1"/>
  <c r="D5"/>
  <c r="K72"/>
  <c r="D72"/>
  <c r="S72"/>
  <c r="S48"/>
  <c r="S49" s="1"/>
  <c r="P48"/>
  <c r="P49" s="1"/>
  <c r="N48"/>
  <c r="N49" s="1"/>
  <c r="K48"/>
  <c r="K49" s="1"/>
  <c r="H48"/>
  <c r="D48"/>
  <c r="D49" s="1"/>
  <c r="I48" l="1"/>
  <c r="I49" s="1"/>
  <c r="H49"/>
  <c r="S30"/>
  <c r="P30"/>
  <c r="N30"/>
  <c r="K30"/>
  <c r="H30"/>
  <c r="I30" s="1"/>
  <c r="D30"/>
  <c r="P3" l="1"/>
  <c r="S22" l="1"/>
  <c r="P22"/>
  <c r="N22"/>
  <c r="K22"/>
  <c r="H22"/>
  <c r="I22" s="1"/>
  <c r="D22"/>
  <c r="D12" l="1"/>
  <c r="S12"/>
  <c r="P12"/>
  <c r="N12"/>
  <c r="K12"/>
  <c r="H12"/>
  <c r="I12" s="1"/>
  <c r="S14" l="1"/>
  <c r="P14"/>
  <c r="N14"/>
  <c r="L14"/>
  <c r="K14"/>
  <c r="H14"/>
  <c r="I14" s="1"/>
  <c r="V56" l="1"/>
  <c r="U56"/>
  <c r="T56"/>
  <c r="R56"/>
  <c r="Q56"/>
  <c r="O56"/>
  <c r="M56"/>
  <c r="L56"/>
  <c r="J56"/>
  <c r="G56"/>
  <c r="F56"/>
  <c r="E56"/>
  <c r="C56"/>
  <c r="B56"/>
  <c r="S54"/>
  <c r="P54"/>
  <c r="N54"/>
  <c r="K54"/>
  <c r="H54"/>
  <c r="I54" s="1"/>
  <c r="D54"/>
  <c r="S53"/>
  <c r="P53"/>
  <c r="N53"/>
  <c r="K53"/>
  <c r="H53"/>
  <c r="I53" s="1"/>
  <c r="D53"/>
  <c r="S51"/>
  <c r="P51"/>
  <c r="N51"/>
  <c r="K51"/>
  <c r="H51"/>
  <c r="I51" s="1"/>
  <c r="D51"/>
  <c r="S50"/>
  <c r="S52" s="1"/>
  <c r="P50"/>
  <c r="N50"/>
  <c r="K50"/>
  <c r="K52" s="1"/>
  <c r="H50"/>
  <c r="D50"/>
  <c r="S46"/>
  <c r="P46"/>
  <c r="N46"/>
  <c r="K46"/>
  <c r="H46"/>
  <c r="I46" s="1"/>
  <c r="D46"/>
  <c r="S45"/>
  <c r="P45"/>
  <c r="N45"/>
  <c r="K45"/>
  <c r="H45"/>
  <c r="I45" s="1"/>
  <c r="D45"/>
  <c r="D47" s="1"/>
  <c r="S43"/>
  <c r="P43"/>
  <c r="N43"/>
  <c r="K43"/>
  <c r="H43"/>
  <c r="I43" s="1"/>
  <c r="D43"/>
  <c r="S42"/>
  <c r="P42"/>
  <c r="N42"/>
  <c r="K42"/>
  <c r="H42"/>
  <c r="I42" s="1"/>
  <c r="D42"/>
  <c r="S40"/>
  <c r="P40"/>
  <c r="N40"/>
  <c r="K40"/>
  <c r="H40"/>
  <c r="I40" s="1"/>
  <c r="D40"/>
  <c r="S38"/>
  <c r="P38"/>
  <c r="N38"/>
  <c r="K38"/>
  <c r="H38"/>
  <c r="I38" s="1"/>
  <c r="D38"/>
  <c r="S36"/>
  <c r="P36"/>
  <c r="P39" s="1"/>
  <c r="N36"/>
  <c r="K36"/>
  <c r="H36"/>
  <c r="D36"/>
  <c r="S35"/>
  <c r="P35"/>
  <c r="N35"/>
  <c r="K35"/>
  <c r="H35"/>
  <c r="I35" s="1"/>
  <c r="D35"/>
  <c r="S31"/>
  <c r="P31"/>
  <c r="N31"/>
  <c r="K31"/>
  <c r="H31"/>
  <c r="I31" s="1"/>
  <c r="D31"/>
  <c r="S29"/>
  <c r="P29"/>
  <c r="N29"/>
  <c r="K29"/>
  <c r="H29"/>
  <c r="I29" s="1"/>
  <c r="D29"/>
  <c r="S28"/>
  <c r="P28"/>
  <c r="N28"/>
  <c r="K28"/>
  <c r="H28"/>
  <c r="D28"/>
  <c r="S25"/>
  <c r="P25"/>
  <c r="N25"/>
  <c r="K25"/>
  <c r="H25"/>
  <c r="I25" s="1"/>
  <c r="D25"/>
  <c r="S24"/>
  <c r="P24"/>
  <c r="N24"/>
  <c r="N26" s="1"/>
  <c r="K24"/>
  <c r="H24"/>
  <c r="D24"/>
  <c r="D26" s="1"/>
  <c r="S21"/>
  <c r="P21"/>
  <c r="N21"/>
  <c r="K21"/>
  <c r="H21"/>
  <c r="I21" s="1"/>
  <c r="D21"/>
  <c r="S20"/>
  <c r="P20"/>
  <c r="N20"/>
  <c r="K20"/>
  <c r="H20"/>
  <c r="I20" s="1"/>
  <c r="D20"/>
  <c r="S19"/>
  <c r="P19"/>
  <c r="N19"/>
  <c r="K19"/>
  <c r="H19"/>
  <c r="I19" s="1"/>
  <c r="D19"/>
  <c r="S18"/>
  <c r="P18"/>
  <c r="N18"/>
  <c r="K18"/>
  <c r="H18"/>
  <c r="D18"/>
  <c r="S16"/>
  <c r="P16"/>
  <c r="N16"/>
  <c r="K16"/>
  <c r="H16"/>
  <c r="I16" s="1"/>
  <c r="D16"/>
  <c r="S15"/>
  <c r="P15"/>
  <c r="N15"/>
  <c r="K15"/>
  <c r="H15"/>
  <c r="I15" s="1"/>
  <c r="D15"/>
  <c r="D14"/>
  <c r="S10"/>
  <c r="P10"/>
  <c r="N10"/>
  <c r="K10"/>
  <c r="H10"/>
  <c r="I10" s="1"/>
  <c r="D10"/>
  <c r="S9"/>
  <c r="P9"/>
  <c r="N9"/>
  <c r="K9"/>
  <c r="H9"/>
  <c r="I9" s="1"/>
  <c r="D9"/>
  <c r="S8"/>
  <c r="P8"/>
  <c r="N8"/>
  <c r="K8"/>
  <c r="H8"/>
  <c r="I8" s="1"/>
  <c r="D8"/>
  <c r="S6"/>
  <c r="P6"/>
  <c r="K6"/>
  <c r="H6"/>
  <c r="I6" s="1"/>
  <c r="D6"/>
  <c r="S5"/>
  <c r="P5"/>
  <c r="N5"/>
  <c r="K5"/>
  <c r="H5"/>
  <c r="I5" s="1"/>
  <c r="S4"/>
  <c r="P4"/>
  <c r="N4"/>
  <c r="K4"/>
  <c r="H4"/>
  <c r="I4" s="1"/>
  <c r="D4"/>
  <c r="S3"/>
  <c r="N3"/>
  <c r="K3"/>
  <c r="H3"/>
  <c r="I3" s="1"/>
  <c r="D3"/>
  <c r="S2"/>
  <c r="P2"/>
  <c r="N2"/>
  <c r="K2"/>
  <c r="H2"/>
  <c r="I2" s="1"/>
  <c r="D2"/>
  <c r="D23" l="1"/>
  <c r="N39"/>
  <c r="K39"/>
  <c r="P47"/>
  <c r="D52"/>
  <c r="S26"/>
  <c r="P26"/>
  <c r="D39"/>
  <c r="I50"/>
  <c r="I52" s="1"/>
  <c r="H52"/>
  <c r="I18"/>
  <c r="I23" s="1"/>
  <c r="H23"/>
  <c r="I24"/>
  <c r="H26"/>
  <c r="N23"/>
  <c r="K23"/>
  <c r="K26"/>
  <c r="P52"/>
  <c r="S39"/>
  <c r="N52"/>
  <c r="I28"/>
  <c r="I33"/>
  <c r="I36"/>
  <c r="I39" s="1"/>
  <c r="H39"/>
  <c r="S23"/>
  <c r="P23"/>
  <c r="D33"/>
  <c r="I26"/>
  <c r="N47"/>
  <c r="K47"/>
  <c r="S47"/>
  <c r="I47"/>
  <c r="P56"/>
  <c r="H56"/>
  <c r="I56" s="1"/>
  <c r="S56"/>
  <c r="K56"/>
  <c r="D56"/>
  <c r="N56"/>
  <c r="H47"/>
</calcChain>
</file>

<file path=xl/sharedStrings.xml><?xml version="1.0" encoding="utf-8"?>
<sst xmlns="http://schemas.openxmlformats.org/spreadsheetml/2006/main" count="69" uniqueCount="43">
  <si>
    <t>No</t>
  </si>
  <si>
    <t>Results</t>
  </si>
  <si>
    <t>Result%</t>
  </si>
  <si>
    <t>Inns</t>
  </si>
  <si>
    <t>Runs</t>
  </si>
  <si>
    <t>Balls</t>
  </si>
  <si>
    <t>r/r</t>
  </si>
  <si>
    <t>r/o</t>
  </si>
  <si>
    <t>300+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</si>
  <si>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</si>
  <si>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</si>
  <si>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</si>
  <si>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</si>
  <si>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</si>
  <si>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</si>
  <si>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</si>
  <si>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</si>
  <si>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</si>
  <si>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</si>
  <si>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>Basin</t>
  </si>
  <si>
    <t>Nelson Pk</t>
  </si>
  <si>
    <t>Cobham</t>
  </si>
  <si>
    <t>Rangiora</t>
  </si>
  <si>
    <t>Seddon</t>
  </si>
  <si>
    <t>C Maiden</t>
  </si>
  <si>
    <t>Uni Oval</t>
  </si>
  <si>
    <t>McLean</t>
  </si>
  <si>
    <t>Total</t>
  </si>
  <si>
    <t>cent</t>
  </si>
  <si>
    <t>Lincoln Bert</t>
  </si>
  <si>
    <t>Lincoln  1</t>
  </si>
  <si>
    <t>harry barker</t>
  </si>
  <si>
    <t xml:space="preserve"> </t>
  </si>
  <si>
    <t>Queenstown</t>
  </si>
  <si>
    <t>Nelson</t>
  </si>
  <si>
    <t>Karori</t>
  </si>
  <si>
    <t>Harry</t>
  </si>
  <si>
    <t>Main</t>
  </si>
  <si>
    <t>Colin</t>
  </si>
  <si>
    <t>Kaoriri</t>
  </si>
  <si>
    <t>Lincoln</t>
  </si>
  <si>
    <t>Bert</t>
  </si>
  <si>
    <t>Lincoln 1</t>
  </si>
</sst>
</file>

<file path=xl/styles.xml><?xml version="1.0" encoding="utf-8"?>
<styleSheet xmlns="http://schemas.openxmlformats.org/spreadsheetml/2006/main">
  <fonts count="19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i/>
      <sz val="10"/>
      <color theme="1"/>
      <name val="Times New Roman"/>
      <family val="1"/>
    </font>
    <font>
      <sz val="10"/>
      <color rgb="FFC00000"/>
      <name val="Times New Roman"/>
      <family val="2"/>
    </font>
    <font>
      <sz val="8"/>
      <color rgb="FFFF0000"/>
      <name val="Arial"/>
      <family val="2"/>
    </font>
    <font>
      <b/>
      <sz val="10"/>
      <color rgb="FFFF0000"/>
      <name val="Times New Roman"/>
      <family val="2"/>
    </font>
    <font>
      <b/>
      <sz val="8"/>
      <color rgb="FFFF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sz val="10"/>
      <color rgb="FFC00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13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0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0" fontId="2" fillId="2" borderId="0" xfId="0" applyFont="1" applyFill="1"/>
    <xf numFmtId="10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topLeftCell="A46" workbookViewId="0">
      <selection activeCell="B61" sqref="B61"/>
    </sheetView>
  </sheetViews>
  <sheetFormatPr defaultRowHeight="13"/>
  <cols>
    <col min="1" max="1" width="11.09765625" customWidth="1"/>
    <col min="2" max="2" width="4" customWidth="1"/>
    <col min="3" max="3" width="6.8984375" customWidth="1"/>
    <col min="4" max="4" width="12.296875" customWidth="1"/>
    <col min="5" max="5" width="4.19921875" customWidth="1"/>
    <col min="6" max="6" width="9.19921875" customWidth="1"/>
    <col min="7" max="7" width="8.09765625" customWidth="1"/>
    <col min="8" max="8" width="5.796875" customWidth="1"/>
    <col min="9" max="10" width="6" customWidth="1"/>
    <col min="11" max="11" width="9" customWidth="1"/>
    <col min="12" max="12" width="5.59765625" customWidth="1"/>
    <col min="13" max="13" width="7.296875" customWidth="1"/>
    <col min="14" max="15" width="7.69921875" customWidth="1"/>
    <col min="16" max="16" width="10.09765625" customWidth="1"/>
    <col min="17" max="17" width="6.796875" customWidth="1"/>
    <col min="18" max="18" width="7.09765625" customWidth="1"/>
    <col min="19" max="19" width="8.5" customWidth="1"/>
    <col min="20" max="20" width="7.8984375" customWidth="1"/>
    <col min="21" max="21" width="9.69921875" customWidth="1"/>
    <col min="22" max="22" width="10.19921875" customWidth="1"/>
  </cols>
  <sheetData>
    <row r="1" spans="1:26">
      <c r="A1" s="25"/>
      <c r="B1" s="44" t="s">
        <v>0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6">
        <v>3</v>
      </c>
      <c r="L1" s="45" t="s">
        <v>9</v>
      </c>
      <c r="M1" s="45" t="s">
        <v>10</v>
      </c>
      <c r="N1" s="45" t="s">
        <v>11</v>
      </c>
      <c r="O1" s="45" t="s">
        <v>12</v>
      </c>
      <c r="P1" s="46" t="s">
        <v>13</v>
      </c>
      <c r="Q1" s="45" t="s">
        <v>14</v>
      </c>
      <c r="R1" s="45" t="s">
        <v>15</v>
      </c>
      <c r="S1" s="45" t="s">
        <v>16</v>
      </c>
      <c r="T1" s="45">
        <v>50</v>
      </c>
      <c r="U1" s="45" t="s">
        <v>17</v>
      </c>
      <c r="V1" s="45" t="s">
        <v>18</v>
      </c>
      <c r="W1" s="6"/>
      <c r="X1" s="6"/>
      <c r="Y1" s="5"/>
    </row>
    <row r="2" spans="1:26">
      <c r="A2" s="25" t="s">
        <v>19</v>
      </c>
      <c r="B2" s="27">
        <v>1</v>
      </c>
      <c r="C2" s="3">
        <v>1</v>
      </c>
      <c r="D2" s="28" t="e">
        <f t="shared" ref="D2:D10" si="0">C2/A2*(1)</f>
        <v>#VALUE!</v>
      </c>
      <c r="E2" s="3">
        <v>4</v>
      </c>
      <c r="F2" s="3">
        <v>1080</v>
      </c>
      <c r="G2" s="3">
        <v>2045</v>
      </c>
      <c r="H2" s="29">
        <f t="shared" ref="H2:H54" si="1">F2/(G2/100)</f>
        <v>52.811735941320293</v>
      </c>
      <c r="I2" s="29">
        <f t="shared" ref="I2:I54" si="2">(H2/100)*6</f>
        <v>3.1687041564792175</v>
      </c>
      <c r="J2" s="3">
        <v>2</v>
      </c>
      <c r="K2" s="28">
        <f t="shared" ref="K2:K54" si="3">J2/E2*1</f>
        <v>0.5</v>
      </c>
      <c r="L2" s="3">
        <v>0</v>
      </c>
      <c r="M2" s="3">
        <v>37</v>
      </c>
      <c r="N2" s="29">
        <f t="shared" ref="N2:N54" si="4">F2/M2</f>
        <v>29.189189189189189</v>
      </c>
      <c r="O2" s="3">
        <v>1</v>
      </c>
      <c r="P2" s="30">
        <f>G2/O2</f>
        <v>2045</v>
      </c>
      <c r="Q2" s="3">
        <v>1</v>
      </c>
      <c r="R2" s="30">
        <v>6</v>
      </c>
      <c r="S2" s="28">
        <f t="shared" ref="S2:S54" si="5">(R2/M2)*1</f>
        <v>0.16216216216216217</v>
      </c>
      <c r="T2" s="27">
        <v>6</v>
      </c>
      <c r="U2" s="27">
        <v>4</v>
      </c>
      <c r="V2" s="27">
        <v>2</v>
      </c>
      <c r="W2" s="6"/>
      <c r="X2" s="6"/>
      <c r="Y2" s="6"/>
    </row>
    <row r="3" spans="1:26">
      <c r="A3" s="25"/>
      <c r="B3" s="27">
        <v>1</v>
      </c>
      <c r="C3" s="3"/>
      <c r="D3" s="28" t="e">
        <f t="shared" si="0"/>
        <v>#DIV/0!</v>
      </c>
      <c r="E3" s="3">
        <v>4</v>
      </c>
      <c r="F3" s="3">
        <v>934</v>
      </c>
      <c r="G3" s="3">
        <v>1631</v>
      </c>
      <c r="H3" s="29">
        <f t="shared" si="1"/>
        <v>57.265481299816066</v>
      </c>
      <c r="I3" s="29">
        <f t="shared" si="2"/>
        <v>3.4359288779889638</v>
      </c>
      <c r="J3" s="3">
        <v>1</v>
      </c>
      <c r="K3" s="28">
        <f t="shared" si="3"/>
        <v>0.25</v>
      </c>
      <c r="L3" s="3">
        <v>0</v>
      </c>
      <c r="M3" s="3">
        <v>19</v>
      </c>
      <c r="N3" s="29">
        <f t="shared" si="4"/>
        <v>49.157894736842103</v>
      </c>
      <c r="O3" s="3">
        <v>1</v>
      </c>
      <c r="P3" s="30">
        <f t="shared" ref="P3:P6" si="6">G3/O3</f>
        <v>1631</v>
      </c>
      <c r="Q3" s="3">
        <v>0</v>
      </c>
      <c r="R3" s="30">
        <v>3</v>
      </c>
      <c r="S3" s="28">
        <f t="shared" si="5"/>
        <v>0.15789473684210525</v>
      </c>
      <c r="T3" s="27">
        <v>6</v>
      </c>
      <c r="U3" s="27">
        <v>4</v>
      </c>
      <c r="V3" s="27">
        <v>3</v>
      </c>
      <c r="W3" s="31"/>
      <c r="X3" s="31"/>
    </row>
    <row r="4" spans="1:26">
      <c r="A4" s="25"/>
      <c r="B4" s="27">
        <v>1</v>
      </c>
      <c r="C4" s="3"/>
      <c r="D4" s="28" t="e">
        <f t="shared" si="0"/>
        <v>#DIV/0!</v>
      </c>
      <c r="E4" s="3">
        <v>4</v>
      </c>
      <c r="F4" s="3">
        <v>1136</v>
      </c>
      <c r="G4" s="3">
        <v>2123</v>
      </c>
      <c r="H4" s="29">
        <f t="shared" si="1"/>
        <v>53.50918511540273</v>
      </c>
      <c r="I4" s="29">
        <f t="shared" si="2"/>
        <v>3.2105511069241635</v>
      </c>
      <c r="J4" s="3">
        <v>2</v>
      </c>
      <c r="K4" s="28">
        <f t="shared" si="3"/>
        <v>0.5</v>
      </c>
      <c r="L4" s="3">
        <v>0</v>
      </c>
      <c r="M4" s="3">
        <v>39</v>
      </c>
      <c r="N4" s="29">
        <f t="shared" si="4"/>
        <v>29.128205128205128</v>
      </c>
      <c r="O4" s="3">
        <v>1</v>
      </c>
      <c r="P4" s="30">
        <f t="shared" si="6"/>
        <v>2123</v>
      </c>
      <c r="Q4" s="3">
        <v>0</v>
      </c>
      <c r="R4" s="30">
        <v>5</v>
      </c>
      <c r="S4" s="28">
        <f t="shared" si="5"/>
        <v>0.12820512820512819</v>
      </c>
      <c r="T4" s="27">
        <v>7</v>
      </c>
      <c r="U4" s="27">
        <v>7</v>
      </c>
      <c r="V4" s="27">
        <v>1</v>
      </c>
      <c r="W4" s="7"/>
      <c r="X4" s="31"/>
    </row>
    <row r="5" spans="1:26">
      <c r="A5" s="25"/>
      <c r="B5" s="47">
        <f>SUM(B2:B4)</f>
        <v>3</v>
      </c>
      <c r="C5" s="48">
        <f>SUM(C2:C4)</f>
        <v>1</v>
      </c>
      <c r="D5" s="49">
        <f>C5/B5*(1)</f>
        <v>0.33333333333333331</v>
      </c>
      <c r="E5" s="48">
        <f>SUM(E2:E4)</f>
        <v>12</v>
      </c>
      <c r="F5" s="48">
        <f>SUM(F2:F4)</f>
        <v>3150</v>
      </c>
      <c r="G5" s="48">
        <f>SUM(G2:G4)</f>
        <v>5799</v>
      </c>
      <c r="H5" s="50">
        <f t="shared" si="1"/>
        <v>54.319710294878426</v>
      </c>
      <c r="I5" s="50">
        <f t="shared" si="2"/>
        <v>3.2591826176927059</v>
      </c>
      <c r="J5" s="48">
        <f>SUM(J2:J4)</f>
        <v>5</v>
      </c>
      <c r="K5" s="49">
        <f t="shared" si="3"/>
        <v>0.41666666666666669</v>
      </c>
      <c r="L5" s="48">
        <f>SUM(L2:L4)</f>
        <v>0</v>
      </c>
      <c r="M5" s="48">
        <f>SUM(M2:M4)</f>
        <v>95</v>
      </c>
      <c r="N5" s="50">
        <f t="shared" si="4"/>
        <v>33.157894736842103</v>
      </c>
      <c r="O5" s="48">
        <f>SUM(O2:O4)</f>
        <v>3</v>
      </c>
      <c r="P5" s="51">
        <f t="shared" si="6"/>
        <v>1933</v>
      </c>
      <c r="Q5" s="48">
        <f>SUM(Q2:Q4)</f>
        <v>1</v>
      </c>
      <c r="R5" s="51">
        <f>SUM(R2:R4)</f>
        <v>14</v>
      </c>
      <c r="S5" s="49">
        <f t="shared" si="5"/>
        <v>0.14736842105263157</v>
      </c>
      <c r="T5" s="47">
        <f>SUM(T2:T4)</f>
        <v>19</v>
      </c>
      <c r="U5" s="47">
        <f>SUM(U2:U4)</f>
        <v>15</v>
      </c>
      <c r="V5" s="47">
        <f>SUM(V2:V4)</f>
        <v>6</v>
      </c>
      <c r="W5" s="31"/>
      <c r="X5" s="31"/>
    </row>
    <row r="6" spans="1:26">
      <c r="A6" s="25"/>
      <c r="B6" s="27"/>
      <c r="C6" s="3"/>
      <c r="D6" s="28" t="e">
        <f t="shared" si="0"/>
        <v>#DIV/0!</v>
      </c>
      <c r="E6" s="3"/>
      <c r="F6" s="3"/>
      <c r="G6" s="3"/>
      <c r="H6" s="29" t="e">
        <f t="shared" si="1"/>
        <v>#DIV/0!</v>
      </c>
      <c r="I6" s="29" t="e">
        <f t="shared" si="2"/>
        <v>#DIV/0!</v>
      </c>
      <c r="J6" s="3"/>
      <c r="K6" s="28" t="e">
        <f t="shared" si="3"/>
        <v>#DIV/0!</v>
      </c>
      <c r="L6" s="3"/>
      <c r="M6" s="3"/>
      <c r="N6" s="1"/>
      <c r="O6" s="3"/>
      <c r="P6" s="30" t="e">
        <f t="shared" si="6"/>
        <v>#DIV/0!</v>
      </c>
      <c r="Q6" s="3"/>
      <c r="R6" s="30"/>
      <c r="S6" s="28" t="e">
        <f t="shared" si="5"/>
        <v>#DIV/0!</v>
      </c>
      <c r="T6" s="27"/>
      <c r="U6" s="27"/>
      <c r="V6" s="27"/>
      <c r="W6" s="31"/>
      <c r="X6" s="31"/>
    </row>
    <row r="7" spans="1:26">
      <c r="A7" s="2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8"/>
      <c r="X7" s="9"/>
      <c r="Y7" s="10"/>
      <c r="Z7" s="11"/>
    </row>
    <row r="8" spans="1:26">
      <c r="A8" s="25" t="s">
        <v>20</v>
      </c>
      <c r="B8" s="27">
        <v>1</v>
      </c>
      <c r="C8" s="3"/>
      <c r="D8" s="28" t="e">
        <f t="shared" si="0"/>
        <v>#VALUE!</v>
      </c>
      <c r="E8" s="3">
        <v>3</v>
      </c>
      <c r="F8" s="3">
        <v>1166</v>
      </c>
      <c r="G8" s="3">
        <v>1942</v>
      </c>
      <c r="H8" s="29">
        <f t="shared" si="1"/>
        <v>60.041194644696184</v>
      </c>
      <c r="I8" s="29">
        <f t="shared" si="2"/>
        <v>3.6024716786817708</v>
      </c>
      <c r="J8" s="3">
        <v>2</v>
      </c>
      <c r="K8" s="28">
        <f t="shared" si="3"/>
        <v>0.66666666666666663</v>
      </c>
      <c r="L8" s="3">
        <v>0</v>
      </c>
      <c r="M8" s="3">
        <v>20</v>
      </c>
      <c r="N8" s="29">
        <f t="shared" si="4"/>
        <v>58.3</v>
      </c>
      <c r="O8" s="3">
        <v>3</v>
      </c>
      <c r="P8" s="30">
        <f t="shared" ref="P8:P54" si="7">G8/O8</f>
        <v>647.33333333333337</v>
      </c>
      <c r="Q8" s="3"/>
      <c r="R8" s="30">
        <v>4</v>
      </c>
      <c r="S8" s="28">
        <f t="shared" si="5"/>
        <v>0.2</v>
      </c>
      <c r="T8" s="27">
        <v>6</v>
      </c>
      <c r="U8" s="27">
        <v>2</v>
      </c>
      <c r="V8" s="27">
        <v>6</v>
      </c>
      <c r="W8" s="31"/>
      <c r="X8" s="31"/>
    </row>
    <row r="9" spans="1:26">
      <c r="A9" s="25"/>
      <c r="B9" s="27"/>
      <c r="C9" s="3"/>
      <c r="D9" s="28" t="e">
        <f t="shared" si="0"/>
        <v>#DIV/0!</v>
      </c>
      <c r="E9" s="3"/>
      <c r="F9" s="3"/>
      <c r="G9" s="3"/>
      <c r="H9" s="29" t="e">
        <f t="shared" si="1"/>
        <v>#DIV/0!</v>
      </c>
      <c r="I9" s="29" t="e">
        <f t="shared" si="2"/>
        <v>#DIV/0!</v>
      </c>
      <c r="J9" s="3"/>
      <c r="K9" s="28" t="e">
        <f t="shared" si="3"/>
        <v>#DIV/0!</v>
      </c>
      <c r="L9" s="3"/>
      <c r="M9" s="3"/>
      <c r="N9" s="29" t="e">
        <f t="shared" si="4"/>
        <v>#DIV/0!</v>
      </c>
      <c r="O9" s="3"/>
      <c r="P9" s="30" t="e">
        <f t="shared" si="7"/>
        <v>#DIV/0!</v>
      </c>
      <c r="Q9" s="3"/>
      <c r="R9" s="30"/>
      <c r="S9" s="28" t="e">
        <f t="shared" si="5"/>
        <v>#DIV/0!</v>
      </c>
      <c r="T9" s="27"/>
      <c r="U9" s="27"/>
      <c r="V9" s="27"/>
      <c r="W9" s="31"/>
      <c r="X9" s="31"/>
    </row>
    <row r="10" spans="1:26">
      <c r="A10" s="25"/>
      <c r="B10" s="27"/>
      <c r="C10" s="3"/>
      <c r="D10" s="28" t="e">
        <f t="shared" si="0"/>
        <v>#DIV/0!</v>
      </c>
      <c r="E10" s="3"/>
      <c r="F10" s="3"/>
      <c r="G10" s="3"/>
      <c r="H10" s="29" t="e">
        <f t="shared" si="1"/>
        <v>#DIV/0!</v>
      </c>
      <c r="I10" s="29" t="e">
        <f t="shared" si="2"/>
        <v>#DIV/0!</v>
      </c>
      <c r="J10" s="3"/>
      <c r="K10" s="28" t="e">
        <f t="shared" si="3"/>
        <v>#DIV/0!</v>
      </c>
      <c r="L10" s="3"/>
      <c r="M10" s="3"/>
      <c r="N10" s="29" t="e">
        <f t="shared" si="4"/>
        <v>#DIV/0!</v>
      </c>
      <c r="O10" s="3"/>
      <c r="P10" s="30" t="e">
        <f t="shared" si="7"/>
        <v>#DIV/0!</v>
      </c>
      <c r="Q10" s="3"/>
      <c r="R10" s="30"/>
      <c r="S10" s="28" t="e">
        <f t="shared" si="5"/>
        <v>#DIV/0!</v>
      </c>
      <c r="T10" s="27"/>
      <c r="U10" s="27"/>
      <c r="V10" s="27"/>
      <c r="W10" s="31"/>
      <c r="X10" s="31"/>
    </row>
    <row r="11" spans="1:26">
      <c r="A11" s="25"/>
      <c r="B11" s="27"/>
      <c r="C11" s="3"/>
      <c r="D11" s="28"/>
      <c r="E11" s="3"/>
      <c r="F11" s="3"/>
      <c r="G11" s="3"/>
      <c r="H11" s="29"/>
      <c r="I11" s="29"/>
      <c r="J11" s="3"/>
      <c r="K11" s="28"/>
      <c r="L11" s="3"/>
      <c r="M11" s="3"/>
      <c r="N11" s="29"/>
      <c r="O11" s="3"/>
      <c r="P11" s="30"/>
      <c r="Q11" s="3"/>
      <c r="R11" s="30"/>
      <c r="S11" s="28"/>
      <c r="T11" s="27"/>
      <c r="U11" s="27"/>
      <c r="V11" s="27"/>
      <c r="W11" s="31"/>
      <c r="X11" s="31"/>
    </row>
    <row r="12" spans="1:26">
      <c r="A12" s="25" t="s">
        <v>31</v>
      </c>
      <c r="B12" s="32">
        <v>1</v>
      </c>
      <c r="C12" s="32">
        <v>1</v>
      </c>
      <c r="D12" s="28">
        <f t="shared" ref="D12:D54" si="8">C12/B12*(1)</f>
        <v>1</v>
      </c>
      <c r="E12" s="3">
        <v>4</v>
      </c>
      <c r="F12" s="3">
        <v>1113</v>
      </c>
      <c r="G12" s="3">
        <v>2143</v>
      </c>
      <c r="H12" s="29">
        <f t="shared" ref="H12" si="9">F12/(G12/100)</f>
        <v>51.936537564162393</v>
      </c>
      <c r="I12" s="29">
        <f t="shared" ref="I12" si="10">(H12/100)*6</f>
        <v>3.1161922538497433</v>
      </c>
      <c r="J12" s="3">
        <v>2</v>
      </c>
      <c r="K12" s="28">
        <f t="shared" ref="K12" si="11">J12/E12*1</f>
        <v>0.5</v>
      </c>
      <c r="L12" s="3">
        <v>0</v>
      </c>
      <c r="M12" s="3">
        <v>40</v>
      </c>
      <c r="N12" s="29">
        <f t="shared" ref="N12" si="12">F12/M12</f>
        <v>27.824999999999999</v>
      </c>
      <c r="O12" s="3">
        <v>2</v>
      </c>
      <c r="P12" s="30">
        <f t="shared" ref="P12" si="13">G12/O12</f>
        <v>1071.5</v>
      </c>
      <c r="Q12" s="3">
        <v>2</v>
      </c>
      <c r="R12" s="30">
        <v>5</v>
      </c>
      <c r="S12" s="28">
        <f t="shared" ref="S12" si="14">(R12/M12)*1</f>
        <v>0.125</v>
      </c>
      <c r="T12" s="27">
        <v>5</v>
      </c>
      <c r="U12" s="27">
        <v>3</v>
      </c>
      <c r="V12" s="27">
        <v>2</v>
      </c>
      <c r="W12" s="31"/>
      <c r="X12" s="31"/>
    </row>
    <row r="13" spans="1:26">
      <c r="A13" s="25"/>
      <c r="B13" s="27"/>
      <c r="C13" s="3"/>
      <c r="D13" s="28"/>
      <c r="E13" s="3"/>
      <c r="F13" s="3"/>
      <c r="G13" s="3"/>
      <c r="H13" s="29"/>
      <c r="I13" s="29"/>
      <c r="J13" s="3"/>
      <c r="K13" s="28"/>
      <c r="L13" s="3"/>
      <c r="M13" s="3"/>
      <c r="N13" s="29"/>
      <c r="O13" s="3"/>
      <c r="P13" s="30"/>
      <c r="Q13" s="3"/>
      <c r="R13" s="30"/>
      <c r="S13" s="28"/>
      <c r="T13" s="27"/>
      <c r="U13" s="27"/>
      <c r="V13" s="27"/>
      <c r="W13" s="32"/>
      <c r="X13" s="31"/>
    </row>
    <row r="14" spans="1:26">
      <c r="A14" s="25" t="s">
        <v>21</v>
      </c>
      <c r="B14" s="27">
        <v>1</v>
      </c>
      <c r="C14" s="3">
        <v>1</v>
      </c>
      <c r="D14" s="28">
        <f t="shared" si="8"/>
        <v>1</v>
      </c>
      <c r="E14" s="3">
        <v>0</v>
      </c>
      <c r="F14" s="3">
        <v>779</v>
      </c>
      <c r="G14" s="3">
        <v>1740</v>
      </c>
      <c r="H14" s="33">
        <f>F14/(G14/100)</f>
        <v>44.770114942528743</v>
      </c>
      <c r="I14" s="33">
        <f>(H14/100)*6</f>
        <v>2.6862068965517247</v>
      </c>
      <c r="J14" s="6">
        <v>0</v>
      </c>
      <c r="K14" s="34" t="e">
        <f>J14/E14*1</f>
        <v>#DIV/0!</v>
      </c>
      <c r="L14" s="6">
        <f>SUM(L2:L13)</f>
        <v>0</v>
      </c>
      <c r="M14" s="35">
        <v>40</v>
      </c>
      <c r="N14" s="33">
        <f>F14/M14</f>
        <v>19.475000000000001</v>
      </c>
      <c r="O14" s="36"/>
      <c r="P14" s="35" t="e">
        <f>G14/O14</f>
        <v>#DIV/0!</v>
      </c>
      <c r="Q14" s="6">
        <v>2</v>
      </c>
      <c r="R14" s="6">
        <v>6</v>
      </c>
      <c r="S14" s="34">
        <f>R14/M14</f>
        <v>0.15</v>
      </c>
      <c r="T14" s="27">
        <v>2</v>
      </c>
      <c r="U14" s="27">
        <v>3</v>
      </c>
      <c r="V14" s="27">
        <v>0</v>
      </c>
      <c r="W14" s="32"/>
      <c r="X14" s="31"/>
    </row>
    <row r="15" spans="1:26">
      <c r="A15" s="25"/>
      <c r="B15" s="27"/>
      <c r="C15" s="3"/>
      <c r="D15" s="28" t="e">
        <f t="shared" si="8"/>
        <v>#DIV/0!</v>
      </c>
      <c r="E15" s="3"/>
      <c r="F15" s="3"/>
      <c r="G15" s="3"/>
      <c r="H15" s="29" t="e">
        <f t="shared" si="1"/>
        <v>#DIV/0!</v>
      </c>
      <c r="I15" s="29" t="e">
        <f t="shared" si="2"/>
        <v>#DIV/0!</v>
      </c>
      <c r="J15" s="3"/>
      <c r="K15" s="28" t="e">
        <f t="shared" si="3"/>
        <v>#DIV/0!</v>
      </c>
      <c r="L15" s="3"/>
      <c r="M15" s="3"/>
      <c r="N15" s="29" t="e">
        <f t="shared" si="4"/>
        <v>#DIV/0!</v>
      </c>
      <c r="O15" s="3"/>
      <c r="P15" s="30" t="e">
        <f t="shared" si="7"/>
        <v>#DIV/0!</v>
      </c>
      <c r="Q15" s="3"/>
      <c r="R15" s="30"/>
      <c r="S15" s="28" t="e">
        <f t="shared" si="5"/>
        <v>#DIV/0!</v>
      </c>
      <c r="T15" s="27"/>
      <c r="U15" s="27"/>
      <c r="V15" s="27"/>
      <c r="W15" s="32"/>
      <c r="X15" s="31"/>
    </row>
    <row r="16" spans="1:26">
      <c r="A16" s="25"/>
      <c r="B16" s="27"/>
      <c r="C16" s="3"/>
      <c r="D16" s="28" t="e">
        <f t="shared" si="8"/>
        <v>#DIV/0!</v>
      </c>
      <c r="E16" s="3"/>
      <c r="F16" s="3"/>
      <c r="G16" s="3"/>
      <c r="H16" s="29" t="e">
        <f t="shared" si="1"/>
        <v>#DIV/0!</v>
      </c>
      <c r="I16" s="29" t="e">
        <f t="shared" si="2"/>
        <v>#DIV/0!</v>
      </c>
      <c r="J16" s="3"/>
      <c r="K16" s="28" t="e">
        <f t="shared" si="3"/>
        <v>#DIV/0!</v>
      </c>
      <c r="L16" s="3"/>
      <c r="M16" s="3"/>
      <c r="N16" s="29" t="e">
        <f t="shared" si="4"/>
        <v>#DIV/0!</v>
      </c>
      <c r="O16" s="3"/>
      <c r="P16" s="30" t="e">
        <f t="shared" si="7"/>
        <v>#DIV/0!</v>
      </c>
      <c r="Q16" s="3"/>
      <c r="R16" s="30"/>
      <c r="S16" s="28" t="e">
        <f t="shared" si="5"/>
        <v>#DIV/0!</v>
      </c>
      <c r="T16" s="27"/>
      <c r="U16" s="27"/>
      <c r="V16" s="27"/>
      <c r="W16" s="32"/>
      <c r="X16" s="31"/>
    </row>
    <row r="17" spans="1:26">
      <c r="A17" s="25"/>
      <c r="B17" s="27"/>
      <c r="C17" s="27"/>
      <c r="D17" s="37"/>
      <c r="E17" s="27"/>
      <c r="F17" s="27"/>
      <c r="G17" s="27"/>
      <c r="H17" s="38"/>
      <c r="I17" s="29"/>
      <c r="J17" s="27"/>
      <c r="K17" s="37"/>
      <c r="L17" s="27"/>
      <c r="M17" s="27"/>
      <c r="N17" s="38"/>
      <c r="O17" s="27"/>
      <c r="P17" s="39"/>
      <c r="Q17" s="27"/>
      <c r="R17" s="39"/>
      <c r="S17" s="37"/>
      <c r="T17" s="27"/>
      <c r="U17" s="27"/>
      <c r="V17" s="27"/>
      <c r="W17" s="32"/>
      <c r="X17" s="13"/>
      <c r="Y17" s="14"/>
      <c r="Z17" s="15"/>
    </row>
    <row r="18" spans="1:26">
      <c r="A18" s="25" t="s">
        <v>22</v>
      </c>
      <c r="B18" s="27">
        <v>1</v>
      </c>
      <c r="C18" s="3">
        <v>1</v>
      </c>
      <c r="D18" s="28">
        <f t="shared" si="8"/>
        <v>1</v>
      </c>
      <c r="E18" s="3">
        <v>1</v>
      </c>
      <c r="F18" s="3">
        <v>963</v>
      </c>
      <c r="G18" s="3">
        <v>1846</v>
      </c>
      <c r="H18" s="29">
        <f t="shared" si="1"/>
        <v>52.166847237269771</v>
      </c>
      <c r="I18" s="29">
        <f t="shared" si="2"/>
        <v>3.1300108342361863</v>
      </c>
      <c r="J18" s="3">
        <v>2</v>
      </c>
      <c r="K18" s="28">
        <f t="shared" si="3"/>
        <v>2</v>
      </c>
      <c r="L18" s="3">
        <v>1</v>
      </c>
      <c r="M18" s="3">
        <v>28</v>
      </c>
      <c r="N18" s="29">
        <f t="shared" si="4"/>
        <v>34.392857142857146</v>
      </c>
      <c r="O18" s="3">
        <v>1</v>
      </c>
      <c r="P18" s="30">
        <f t="shared" si="7"/>
        <v>1846</v>
      </c>
      <c r="Q18" s="3">
        <v>1</v>
      </c>
      <c r="R18" s="30">
        <v>4</v>
      </c>
      <c r="S18" s="28">
        <f t="shared" si="5"/>
        <v>0.14285714285714285</v>
      </c>
      <c r="T18" s="27">
        <v>6</v>
      </c>
      <c r="U18" s="27">
        <v>11</v>
      </c>
      <c r="V18" s="27">
        <v>0</v>
      </c>
      <c r="W18" s="32"/>
      <c r="X18" s="31"/>
    </row>
    <row r="19" spans="1:26">
      <c r="A19" s="25"/>
      <c r="B19" s="27">
        <v>1</v>
      </c>
      <c r="C19" s="3"/>
      <c r="D19" s="28">
        <f t="shared" si="8"/>
        <v>0</v>
      </c>
      <c r="E19" s="3">
        <v>4</v>
      </c>
      <c r="F19" s="3">
        <v>1311</v>
      </c>
      <c r="G19" s="3">
        <v>2235</v>
      </c>
      <c r="H19" s="29">
        <f t="shared" si="1"/>
        <v>58.657718120805363</v>
      </c>
      <c r="I19" s="29">
        <f t="shared" si="2"/>
        <v>3.5194630872483215</v>
      </c>
      <c r="J19" s="3">
        <v>2</v>
      </c>
      <c r="K19" s="28">
        <f t="shared" si="3"/>
        <v>0.5</v>
      </c>
      <c r="L19" s="3">
        <v>0</v>
      </c>
      <c r="M19" s="3">
        <v>30</v>
      </c>
      <c r="N19" s="29">
        <f t="shared" si="4"/>
        <v>43.7</v>
      </c>
      <c r="O19" s="3">
        <v>4</v>
      </c>
      <c r="P19" s="30">
        <f t="shared" si="7"/>
        <v>558.75</v>
      </c>
      <c r="Q19" s="3">
        <v>0</v>
      </c>
      <c r="R19" s="30">
        <v>4</v>
      </c>
      <c r="S19" s="28">
        <f t="shared" si="5"/>
        <v>0.13333333333333333</v>
      </c>
      <c r="T19" s="27">
        <v>3</v>
      </c>
      <c r="U19" s="27">
        <v>5</v>
      </c>
      <c r="V19" s="27">
        <v>4</v>
      </c>
      <c r="W19" s="32"/>
      <c r="X19" s="31"/>
    </row>
    <row r="20" spans="1:26">
      <c r="A20" s="25"/>
      <c r="B20" s="27">
        <v>1</v>
      </c>
      <c r="C20" s="3"/>
      <c r="D20" s="28">
        <f t="shared" si="8"/>
        <v>0</v>
      </c>
      <c r="E20" s="3">
        <v>3</v>
      </c>
      <c r="F20" s="3">
        <v>856</v>
      </c>
      <c r="G20" s="3">
        <v>1437</v>
      </c>
      <c r="H20" s="29">
        <f t="shared" si="1"/>
        <v>59.568545581071682</v>
      </c>
      <c r="I20" s="29">
        <f t="shared" si="2"/>
        <v>3.5741127348643014</v>
      </c>
      <c r="J20" s="3">
        <v>1</v>
      </c>
      <c r="K20" s="28">
        <f t="shared" si="3"/>
        <v>0.33333333333333331</v>
      </c>
      <c r="L20" s="3">
        <v>0</v>
      </c>
      <c r="M20" s="3">
        <v>21</v>
      </c>
      <c r="N20" s="29">
        <f t="shared" si="4"/>
        <v>40.761904761904759</v>
      </c>
      <c r="O20" s="3">
        <v>2</v>
      </c>
      <c r="P20" s="30">
        <f t="shared" si="7"/>
        <v>718.5</v>
      </c>
      <c r="Q20" s="3">
        <v>0</v>
      </c>
      <c r="R20" s="30">
        <v>6</v>
      </c>
      <c r="S20" s="28">
        <f t="shared" si="5"/>
        <v>0.2857142857142857</v>
      </c>
      <c r="T20" s="27">
        <v>4</v>
      </c>
      <c r="U20" s="27">
        <v>7</v>
      </c>
      <c r="V20" s="27">
        <v>1</v>
      </c>
      <c r="W20" s="32"/>
      <c r="X20" s="31"/>
    </row>
    <row r="21" spans="1:26">
      <c r="A21" s="25"/>
      <c r="B21" s="27">
        <v>1</v>
      </c>
      <c r="C21" s="3">
        <v>1</v>
      </c>
      <c r="D21" s="28">
        <f t="shared" si="8"/>
        <v>1</v>
      </c>
      <c r="E21" s="3">
        <v>4</v>
      </c>
      <c r="F21" s="3">
        <v>959</v>
      </c>
      <c r="G21" s="3">
        <v>1584</v>
      </c>
      <c r="H21" s="29">
        <f t="shared" si="1"/>
        <v>60.542929292929294</v>
      </c>
      <c r="I21" s="29">
        <f t="shared" si="2"/>
        <v>3.6325757575757578</v>
      </c>
      <c r="J21" s="3">
        <v>1</v>
      </c>
      <c r="K21" s="28">
        <f t="shared" si="3"/>
        <v>0.25</v>
      </c>
      <c r="L21" s="3">
        <v>0</v>
      </c>
      <c r="M21" s="3">
        <v>35</v>
      </c>
      <c r="N21" s="29">
        <f t="shared" si="4"/>
        <v>27.4</v>
      </c>
      <c r="O21" s="3">
        <v>2</v>
      </c>
      <c r="P21" s="30">
        <f t="shared" si="7"/>
        <v>792</v>
      </c>
      <c r="Q21" s="3">
        <v>3</v>
      </c>
      <c r="R21" s="30">
        <v>7</v>
      </c>
      <c r="S21" s="28">
        <f t="shared" si="5"/>
        <v>0.2</v>
      </c>
      <c r="T21" s="27">
        <v>6</v>
      </c>
      <c r="U21" s="27">
        <v>2</v>
      </c>
      <c r="V21" s="27">
        <v>4</v>
      </c>
      <c r="W21" s="31"/>
      <c r="X21" s="31"/>
    </row>
    <row r="22" spans="1:26">
      <c r="A22" s="25"/>
      <c r="B22" s="27">
        <v>1</v>
      </c>
      <c r="C22" s="1">
        <v>1</v>
      </c>
      <c r="D22" s="28">
        <f t="shared" ref="D22" si="15">C22/B22*(1)</f>
        <v>1</v>
      </c>
      <c r="E22" s="3">
        <v>4</v>
      </c>
      <c r="F22" s="3">
        <v>1112</v>
      </c>
      <c r="G22" s="3">
        <v>1928</v>
      </c>
      <c r="H22" s="29">
        <f t="shared" ref="H22" si="16">F22/(G22/100)</f>
        <v>57.676348547717836</v>
      </c>
      <c r="I22" s="29">
        <f t="shared" ref="I22" si="17">(H22/100)*6</f>
        <v>3.4605809128630702</v>
      </c>
      <c r="J22" s="3">
        <v>2</v>
      </c>
      <c r="K22" s="28">
        <f t="shared" ref="K22" si="18">J22/E22*1</f>
        <v>0.5</v>
      </c>
      <c r="L22" s="3">
        <v>0</v>
      </c>
      <c r="M22" s="3">
        <v>37</v>
      </c>
      <c r="N22" s="29">
        <f t="shared" ref="N22" si="19">F22/M22</f>
        <v>30.054054054054053</v>
      </c>
      <c r="O22" s="3">
        <v>1</v>
      </c>
      <c r="P22" s="30">
        <f t="shared" ref="P22" si="20">G22/O22</f>
        <v>1928</v>
      </c>
      <c r="Q22" s="3">
        <v>3</v>
      </c>
      <c r="R22" s="30">
        <v>7</v>
      </c>
      <c r="S22" s="28">
        <f t="shared" ref="S22" si="21">(R22/M22)*1</f>
        <v>0.1891891891891892</v>
      </c>
      <c r="T22" s="27">
        <v>7</v>
      </c>
      <c r="U22" s="27">
        <v>8</v>
      </c>
      <c r="V22" s="27">
        <v>1</v>
      </c>
      <c r="W22" s="31"/>
      <c r="X22" s="9"/>
      <c r="Y22" s="16"/>
      <c r="Z22" s="17"/>
    </row>
    <row r="23" spans="1:26">
      <c r="A23" s="25"/>
      <c r="B23" s="52">
        <f t="shared" ref="B23:V23" si="22">SUM(B18:B22)</f>
        <v>5</v>
      </c>
      <c r="C23" s="52">
        <f t="shared" si="22"/>
        <v>3</v>
      </c>
      <c r="D23" s="53">
        <f t="shared" si="22"/>
        <v>3</v>
      </c>
      <c r="E23" s="52">
        <f t="shared" si="22"/>
        <v>16</v>
      </c>
      <c r="F23" s="52">
        <f t="shared" si="22"/>
        <v>5201</v>
      </c>
      <c r="G23" s="52">
        <f t="shared" si="22"/>
        <v>9030</v>
      </c>
      <c r="H23" s="54">
        <f t="shared" si="22"/>
        <v>288.61238877979395</v>
      </c>
      <c r="I23" s="54">
        <f t="shared" si="22"/>
        <v>17.316743326787638</v>
      </c>
      <c r="J23" s="52">
        <f t="shared" si="22"/>
        <v>8</v>
      </c>
      <c r="K23" s="53">
        <f t="shared" si="22"/>
        <v>3.5833333333333335</v>
      </c>
      <c r="L23" s="52">
        <f t="shared" si="22"/>
        <v>1</v>
      </c>
      <c r="M23" s="52">
        <f t="shared" si="22"/>
        <v>151</v>
      </c>
      <c r="N23" s="54">
        <f t="shared" si="22"/>
        <v>176.30881595881598</v>
      </c>
      <c r="O23" s="52">
        <f t="shared" si="22"/>
        <v>10</v>
      </c>
      <c r="P23" s="55">
        <f t="shared" si="22"/>
        <v>5843.25</v>
      </c>
      <c r="Q23" s="52">
        <f t="shared" si="22"/>
        <v>7</v>
      </c>
      <c r="R23" s="55">
        <f t="shared" si="22"/>
        <v>28</v>
      </c>
      <c r="S23" s="53">
        <f t="shared" si="22"/>
        <v>0.95109395109395112</v>
      </c>
      <c r="T23" s="52">
        <f t="shared" si="22"/>
        <v>26</v>
      </c>
      <c r="U23" s="52">
        <f t="shared" si="22"/>
        <v>33</v>
      </c>
      <c r="V23" s="52">
        <f t="shared" si="22"/>
        <v>10</v>
      </c>
      <c r="W23" s="31"/>
      <c r="X23" s="31"/>
    </row>
    <row r="24" spans="1:26">
      <c r="A24" s="25" t="s">
        <v>23</v>
      </c>
      <c r="B24" s="27">
        <v>1</v>
      </c>
      <c r="C24" s="3">
        <v>1</v>
      </c>
      <c r="D24" s="28">
        <f t="shared" si="8"/>
        <v>1</v>
      </c>
      <c r="E24" s="3">
        <v>4</v>
      </c>
      <c r="F24" s="3">
        <v>969</v>
      </c>
      <c r="G24" s="3">
        <v>1918</v>
      </c>
      <c r="H24" s="29">
        <f t="shared" si="1"/>
        <v>50.521376433785193</v>
      </c>
      <c r="I24" s="29">
        <f t="shared" si="2"/>
        <v>3.0312825860271113</v>
      </c>
      <c r="J24" s="3">
        <v>1</v>
      </c>
      <c r="K24" s="28">
        <f t="shared" si="3"/>
        <v>0.25</v>
      </c>
      <c r="L24" s="3">
        <v>0</v>
      </c>
      <c r="M24" s="3">
        <v>39</v>
      </c>
      <c r="N24" s="29">
        <f t="shared" si="4"/>
        <v>24.846153846153847</v>
      </c>
      <c r="O24" s="3">
        <v>1</v>
      </c>
      <c r="P24" s="30">
        <f t="shared" si="7"/>
        <v>1918</v>
      </c>
      <c r="Q24" s="3">
        <v>3</v>
      </c>
      <c r="R24" s="30">
        <v>5</v>
      </c>
      <c r="S24" s="28">
        <f t="shared" si="5"/>
        <v>0.12820512820512819</v>
      </c>
      <c r="T24" s="27">
        <v>3</v>
      </c>
      <c r="U24" s="27">
        <v>6</v>
      </c>
      <c r="V24" s="27">
        <v>1</v>
      </c>
      <c r="W24" s="31"/>
      <c r="X24" s="31"/>
    </row>
    <row r="25" spans="1:26">
      <c r="A25" s="25"/>
      <c r="B25" s="27">
        <v>1</v>
      </c>
      <c r="C25" s="3"/>
      <c r="D25" s="28">
        <f t="shared" si="8"/>
        <v>0</v>
      </c>
      <c r="E25" s="3">
        <v>4</v>
      </c>
      <c r="F25" s="3">
        <v>1075</v>
      </c>
      <c r="G25" s="3">
        <v>1509</v>
      </c>
      <c r="H25" s="29">
        <f t="shared" si="1"/>
        <v>71.239231278992705</v>
      </c>
      <c r="I25" s="29">
        <f t="shared" si="2"/>
        <v>4.2743538767395624</v>
      </c>
      <c r="J25" s="3">
        <v>2</v>
      </c>
      <c r="K25" s="28">
        <f t="shared" si="3"/>
        <v>0.5</v>
      </c>
      <c r="L25" s="3">
        <v>0</v>
      </c>
      <c r="M25" s="3">
        <v>24</v>
      </c>
      <c r="N25" s="29">
        <f t="shared" si="4"/>
        <v>44.791666666666664</v>
      </c>
      <c r="O25" s="3">
        <v>3</v>
      </c>
      <c r="P25" s="30">
        <f t="shared" si="7"/>
        <v>503</v>
      </c>
      <c r="Q25" s="3">
        <v>0</v>
      </c>
      <c r="R25" s="30">
        <v>1</v>
      </c>
      <c r="S25" s="28">
        <f t="shared" si="5"/>
        <v>4.1666666666666664E-2</v>
      </c>
      <c r="T25" s="27">
        <v>5</v>
      </c>
      <c r="U25" s="27">
        <v>5</v>
      </c>
      <c r="V25" s="27">
        <v>2</v>
      </c>
      <c r="W25" s="31"/>
      <c r="X25" s="31"/>
    </row>
    <row r="26" spans="1:26">
      <c r="A26" s="25"/>
      <c r="B26" s="1">
        <f t="shared" ref="B26:V26" si="23">SUM(B24:B25)</f>
        <v>2</v>
      </c>
      <c r="C26" s="56">
        <f t="shared" si="23"/>
        <v>1</v>
      </c>
      <c r="D26" s="57">
        <f t="shared" si="23"/>
        <v>1</v>
      </c>
      <c r="E26" s="56">
        <f t="shared" si="23"/>
        <v>8</v>
      </c>
      <c r="F26" s="56">
        <f t="shared" si="23"/>
        <v>2044</v>
      </c>
      <c r="G26" s="56">
        <f t="shared" si="23"/>
        <v>3427</v>
      </c>
      <c r="H26" s="58">
        <f t="shared" si="23"/>
        <v>121.7606077127779</v>
      </c>
      <c r="I26" s="50">
        <f t="shared" si="23"/>
        <v>7.3056364627666737</v>
      </c>
      <c r="J26" s="56">
        <f t="shared" si="23"/>
        <v>3</v>
      </c>
      <c r="K26" s="57">
        <f t="shared" si="23"/>
        <v>0.75</v>
      </c>
      <c r="L26" s="56">
        <f t="shared" si="23"/>
        <v>0</v>
      </c>
      <c r="M26" s="56">
        <f t="shared" si="23"/>
        <v>63</v>
      </c>
      <c r="N26" s="58">
        <f t="shared" si="23"/>
        <v>69.637820512820511</v>
      </c>
      <c r="O26" s="56">
        <f t="shared" si="23"/>
        <v>4</v>
      </c>
      <c r="P26" s="59">
        <f t="shared" si="23"/>
        <v>2421</v>
      </c>
      <c r="Q26" s="56">
        <f t="shared" si="23"/>
        <v>3</v>
      </c>
      <c r="R26" s="59">
        <f t="shared" si="23"/>
        <v>6</v>
      </c>
      <c r="S26" s="57">
        <f t="shared" si="23"/>
        <v>0.16987179487179485</v>
      </c>
      <c r="T26" s="56">
        <f t="shared" si="23"/>
        <v>8</v>
      </c>
      <c r="U26" s="56">
        <f t="shared" si="23"/>
        <v>11</v>
      </c>
      <c r="V26" s="56">
        <f t="shared" si="23"/>
        <v>3</v>
      </c>
      <c r="W26" s="8"/>
      <c r="X26" s="18"/>
      <c r="Y26" s="10"/>
      <c r="Z26" s="15"/>
    </row>
    <row r="27" spans="1:26">
      <c r="A27" s="25"/>
      <c r="B27" s="27"/>
      <c r="C27" s="3"/>
      <c r="D27" s="28"/>
      <c r="E27" s="3"/>
      <c r="F27" s="3"/>
      <c r="G27" s="3"/>
      <c r="H27" s="29"/>
      <c r="I27" s="29"/>
      <c r="J27" s="3"/>
      <c r="K27" s="28"/>
      <c r="L27" s="3"/>
      <c r="M27" s="3"/>
      <c r="N27" s="29"/>
      <c r="O27" s="3"/>
      <c r="P27" s="30"/>
      <c r="Q27" s="3"/>
      <c r="R27" s="30"/>
      <c r="S27" s="28"/>
      <c r="T27" s="27"/>
      <c r="U27" s="27"/>
      <c r="V27" s="27"/>
      <c r="W27" s="31"/>
      <c r="X27" s="31"/>
    </row>
    <row r="28" spans="1:26">
      <c r="A28" s="25" t="s">
        <v>24</v>
      </c>
      <c r="B28" s="27">
        <v>1</v>
      </c>
      <c r="C28" s="3"/>
      <c r="D28" s="28">
        <f t="shared" si="8"/>
        <v>0</v>
      </c>
      <c r="E28" s="3">
        <v>3</v>
      </c>
      <c r="F28" s="3">
        <v>1181</v>
      </c>
      <c r="G28" s="3">
        <v>2137</v>
      </c>
      <c r="H28" s="29">
        <f t="shared" si="1"/>
        <v>55.264389330837624</v>
      </c>
      <c r="I28" s="29">
        <f t="shared" si="2"/>
        <v>3.3158633598502574</v>
      </c>
      <c r="J28" s="3">
        <v>3</v>
      </c>
      <c r="K28" s="28">
        <f t="shared" si="3"/>
        <v>1</v>
      </c>
      <c r="L28" s="3">
        <v>0</v>
      </c>
      <c r="M28" s="3">
        <v>26</v>
      </c>
      <c r="N28" s="29">
        <f t="shared" si="4"/>
        <v>45.42307692307692</v>
      </c>
      <c r="O28" s="3">
        <v>5</v>
      </c>
      <c r="P28" s="30">
        <f t="shared" si="7"/>
        <v>427.4</v>
      </c>
      <c r="Q28" s="3"/>
      <c r="R28" s="30">
        <v>4</v>
      </c>
      <c r="S28" s="28">
        <f t="shared" si="5"/>
        <v>0.15384615384615385</v>
      </c>
      <c r="T28" s="27">
        <v>2</v>
      </c>
      <c r="U28" s="27">
        <v>7</v>
      </c>
      <c r="V28" s="27">
        <v>2</v>
      </c>
      <c r="W28" s="31"/>
      <c r="X28" s="31"/>
    </row>
    <row r="29" spans="1:26">
      <c r="A29" s="25"/>
      <c r="B29" s="27">
        <v>1</v>
      </c>
      <c r="C29" s="3">
        <v>1</v>
      </c>
      <c r="D29" s="28">
        <f t="shared" si="8"/>
        <v>1</v>
      </c>
      <c r="E29" s="3">
        <v>4</v>
      </c>
      <c r="F29" s="3">
        <v>1043</v>
      </c>
      <c r="G29" s="3">
        <v>2004</v>
      </c>
      <c r="H29" s="29">
        <f t="shared" si="1"/>
        <v>52.04590818363274</v>
      </c>
      <c r="I29" s="29">
        <f t="shared" si="2"/>
        <v>3.1227544910179645</v>
      </c>
      <c r="J29" s="3">
        <v>2</v>
      </c>
      <c r="K29" s="28">
        <f t="shared" si="3"/>
        <v>0.5</v>
      </c>
      <c r="L29" s="3">
        <v>0</v>
      </c>
      <c r="M29" s="3">
        <v>33</v>
      </c>
      <c r="N29" s="29">
        <f t="shared" si="4"/>
        <v>31.606060606060606</v>
      </c>
      <c r="O29" s="3">
        <v>2</v>
      </c>
      <c r="P29" s="30">
        <f t="shared" si="7"/>
        <v>1002</v>
      </c>
      <c r="Q29" s="3">
        <v>3</v>
      </c>
      <c r="R29" s="30">
        <v>9</v>
      </c>
      <c r="S29" s="28">
        <f t="shared" si="5"/>
        <v>0.27272727272727271</v>
      </c>
      <c r="T29" s="27">
        <v>6</v>
      </c>
      <c r="U29" s="27">
        <v>2</v>
      </c>
      <c r="V29" s="27">
        <v>3</v>
      </c>
      <c r="W29" s="31" t="s">
        <v>32</v>
      </c>
      <c r="X29" s="31"/>
    </row>
    <row r="30" spans="1:26">
      <c r="A30" s="25"/>
      <c r="B30" s="27">
        <v>1</v>
      </c>
      <c r="C30" s="3">
        <v>1</v>
      </c>
      <c r="D30" s="28">
        <f t="shared" ref="D30" si="24">C30/B30*(1)</f>
        <v>1</v>
      </c>
      <c r="E30" s="3">
        <v>3</v>
      </c>
      <c r="F30" s="3">
        <v>660</v>
      </c>
      <c r="G30" s="3">
        <v>1666</v>
      </c>
      <c r="H30" s="29">
        <f t="shared" ref="H30" si="25">F30/(G30/100)</f>
        <v>39.615846338535412</v>
      </c>
      <c r="I30" s="29">
        <f t="shared" ref="I30" si="26">(H30/100)*6</f>
        <v>2.3769507803121246</v>
      </c>
      <c r="J30" s="3">
        <v>1</v>
      </c>
      <c r="K30" s="28">
        <f t="shared" ref="K30" si="27">J30/E30*1</f>
        <v>0.33333333333333331</v>
      </c>
      <c r="L30" s="3">
        <v>1</v>
      </c>
      <c r="M30" s="3">
        <v>28</v>
      </c>
      <c r="N30" s="29">
        <f t="shared" ref="N30" si="28">F30/M30</f>
        <v>23.571428571428573</v>
      </c>
      <c r="O30" s="3">
        <v>1</v>
      </c>
      <c r="P30" s="30">
        <f t="shared" ref="P30" si="29">G30/O30</f>
        <v>1666</v>
      </c>
      <c r="Q30" s="3">
        <v>2</v>
      </c>
      <c r="R30" s="30">
        <v>2</v>
      </c>
      <c r="S30" s="28">
        <f t="shared" ref="S30" si="30">(R30/M30)*1</f>
        <v>7.1428571428571425E-2</v>
      </c>
      <c r="T30" s="27">
        <v>3</v>
      </c>
      <c r="U30" s="27">
        <v>2</v>
      </c>
      <c r="V30" s="27">
        <v>1</v>
      </c>
      <c r="W30" s="31"/>
      <c r="X30" s="31"/>
    </row>
    <row r="31" spans="1:26">
      <c r="A31" s="26"/>
      <c r="B31" s="27">
        <v>1</v>
      </c>
      <c r="C31" s="3"/>
      <c r="D31" s="28">
        <f t="shared" si="8"/>
        <v>0</v>
      </c>
      <c r="E31" s="3">
        <v>1</v>
      </c>
      <c r="F31" s="3">
        <v>425</v>
      </c>
      <c r="G31" s="3">
        <v>824</v>
      </c>
      <c r="H31" s="29">
        <f t="shared" si="1"/>
        <v>51.577669902912618</v>
      </c>
      <c r="I31" s="29">
        <f t="shared" si="2"/>
        <v>3.0946601941747569</v>
      </c>
      <c r="J31" s="3">
        <v>1</v>
      </c>
      <c r="K31" s="28">
        <f t="shared" si="3"/>
        <v>1</v>
      </c>
      <c r="L31" s="3">
        <v>0</v>
      </c>
      <c r="M31" s="3">
        <v>11</v>
      </c>
      <c r="N31" s="29">
        <f t="shared" si="4"/>
        <v>38.636363636363633</v>
      </c>
      <c r="O31" s="3">
        <v>1</v>
      </c>
      <c r="P31" s="30">
        <f t="shared" si="7"/>
        <v>824</v>
      </c>
      <c r="Q31" s="3">
        <v>0</v>
      </c>
      <c r="R31" s="30">
        <v>1</v>
      </c>
      <c r="S31" s="28">
        <f t="shared" si="5"/>
        <v>9.0909090909090912E-2</v>
      </c>
      <c r="T31" s="27">
        <v>1</v>
      </c>
      <c r="U31" s="27">
        <v>3</v>
      </c>
      <c r="V31" s="27">
        <v>0</v>
      </c>
      <c r="W31" s="31"/>
      <c r="X31" s="31"/>
    </row>
    <row r="32" spans="1:26">
      <c r="A32" s="26"/>
      <c r="B32" s="27">
        <v>1</v>
      </c>
      <c r="C32" s="3"/>
      <c r="D32" s="28">
        <f t="shared" ref="D32" si="31">C32/B32*(1)</f>
        <v>0</v>
      </c>
      <c r="E32" s="3">
        <v>4</v>
      </c>
      <c r="F32" s="3">
        <v>1275</v>
      </c>
      <c r="G32" s="3">
        <v>2280</v>
      </c>
      <c r="H32" s="29">
        <f t="shared" ref="H32:H33" si="32">F32/(G32/100)</f>
        <v>55.921052631578945</v>
      </c>
      <c r="I32" s="29">
        <f t="shared" ref="I32:I33" si="33">(H32/100)*6</f>
        <v>3.3552631578947372</v>
      </c>
      <c r="J32" s="3">
        <v>2</v>
      </c>
      <c r="K32" s="28">
        <f t="shared" ref="K32:K33" si="34">J32/E32*1</f>
        <v>0.5</v>
      </c>
      <c r="L32" s="3">
        <v>0</v>
      </c>
      <c r="M32" s="3">
        <v>21</v>
      </c>
      <c r="N32" s="29">
        <f t="shared" ref="N32:N33" si="35">F32/M32</f>
        <v>60.714285714285715</v>
      </c>
      <c r="O32" s="3">
        <v>3</v>
      </c>
      <c r="P32" s="30">
        <f t="shared" ref="P32:P33" si="36">G32/O32</f>
        <v>760</v>
      </c>
      <c r="Q32" s="3">
        <v>0</v>
      </c>
      <c r="R32" s="30">
        <v>4</v>
      </c>
      <c r="S32" s="28">
        <f t="shared" ref="S32:S33" si="37">(R32/M32)*1</f>
        <v>0.19047619047619047</v>
      </c>
      <c r="T32" s="27">
        <v>10</v>
      </c>
      <c r="U32" s="27">
        <v>4</v>
      </c>
      <c r="V32" s="27">
        <v>5</v>
      </c>
      <c r="W32" s="31"/>
      <c r="X32" s="31"/>
    </row>
    <row r="33" spans="1:26">
      <c r="A33" s="26"/>
      <c r="B33" s="47">
        <f t="shared" ref="B33:V33" si="38">SUM(B28:B32)</f>
        <v>5</v>
      </c>
      <c r="C33" s="48">
        <f t="shared" si="38"/>
        <v>2</v>
      </c>
      <c r="D33" s="49">
        <f t="shared" si="38"/>
        <v>2</v>
      </c>
      <c r="E33" s="48">
        <f t="shared" si="38"/>
        <v>15</v>
      </c>
      <c r="F33" s="48">
        <f t="shared" si="38"/>
        <v>4584</v>
      </c>
      <c r="G33" s="48">
        <f t="shared" si="38"/>
        <v>8911</v>
      </c>
      <c r="H33" s="29">
        <f t="shared" si="32"/>
        <v>51.442037930647516</v>
      </c>
      <c r="I33" s="29">
        <f t="shared" si="33"/>
        <v>3.0865222758388509</v>
      </c>
      <c r="J33" s="48">
        <f t="shared" si="38"/>
        <v>9</v>
      </c>
      <c r="K33" s="28">
        <f t="shared" si="34"/>
        <v>0.6</v>
      </c>
      <c r="L33" s="48">
        <f t="shared" si="38"/>
        <v>1</v>
      </c>
      <c r="M33" s="48">
        <f t="shared" si="38"/>
        <v>119</v>
      </c>
      <c r="N33" s="29">
        <f t="shared" si="35"/>
        <v>38.521008403361343</v>
      </c>
      <c r="O33" s="48">
        <f t="shared" si="38"/>
        <v>12</v>
      </c>
      <c r="P33" s="30">
        <f t="shared" si="36"/>
        <v>742.58333333333337</v>
      </c>
      <c r="Q33" s="48">
        <f t="shared" si="38"/>
        <v>5</v>
      </c>
      <c r="R33" s="51">
        <f t="shared" si="38"/>
        <v>20</v>
      </c>
      <c r="S33" s="28">
        <f t="shared" si="37"/>
        <v>0.16806722689075632</v>
      </c>
      <c r="T33" s="47">
        <f t="shared" si="38"/>
        <v>22</v>
      </c>
      <c r="U33" s="47">
        <f t="shared" si="38"/>
        <v>18</v>
      </c>
      <c r="V33" s="47">
        <f t="shared" si="38"/>
        <v>11</v>
      </c>
      <c r="W33" s="31"/>
      <c r="X33" s="31"/>
    </row>
    <row r="34" spans="1:26">
      <c r="A34" s="26"/>
      <c r="B34" s="62"/>
      <c r="C34" s="63"/>
      <c r="D34" s="64"/>
      <c r="E34" s="63"/>
      <c r="F34" s="63"/>
      <c r="G34" s="63"/>
      <c r="H34" s="65"/>
      <c r="I34" s="65"/>
      <c r="J34" s="63"/>
      <c r="K34" s="64"/>
      <c r="L34" s="63"/>
      <c r="M34" s="63"/>
      <c r="N34" s="65"/>
      <c r="O34" s="63"/>
      <c r="P34" s="66"/>
      <c r="Q34" s="63"/>
      <c r="R34" s="66"/>
      <c r="S34" s="64"/>
      <c r="T34" s="62"/>
      <c r="U34" s="62"/>
      <c r="V34" s="62"/>
      <c r="W34" s="67"/>
      <c r="X34" s="31"/>
    </row>
    <row r="35" spans="1:26">
      <c r="A35" s="25" t="s">
        <v>35</v>
      </c>
      <c r="B35" s="47">
        <v>1</v>
      </c>
      <c r="C35" s="48"/>
      <c r="D35" s="49">
        <f t="shared" si="8"/>
        <v>0</v>
      </c>
      <c r="E35" s="48">
        <v>1</v>
      </c>
      <c r="F35" s="48">
        <v>510</v>
      </c>
      <c r="G35" s="48">
        <v>645</v>
      </c>
      <c r="H35" s="50">
        <f t="shared" si="1"/>
        <v>79.069767441860463</v>
      </c>
      <c r="I35" s="50">
        <f t="shared" si="2"/>
        <v>4.7441860465116275</v>
      </c>
      <c r="J35" s="48">
        <v>1</v>
      </c>
      <c r="K35" s="49">
        <f t="shared" si="3"/>
        <v>1</v>
      </c>
      <c r="L35" s="48">
        <v>0</v>
      </c>
      <c r="M35" s="48">
        <v>6</v>
      </c>
      <c r="N35" s="50">
        <f t="shared" si="4"/>
        <v>85</v>
      </c>
      <c r="O35" s="48">
        <v>2</v>
      </c>
      <c r="P35" s="51">
        <f t="shared" si="7"/>
        <v>322.5</v>
      </c>
      <c r="Q35" s="48">
        <v>0</v>
      </c>
      <c r="R35" s="51">
        <v>1</v>
      </c>
      <c r="S35" s="49">
        <f t="shared" si="5"/>
        <v>0.16666666666666666</v>
      </c>
      <c r="T35" s="47">
        <v>1</v>
      </c>
      <c r="U35" s="47">
        <v>2</v>
      </c>
      <c r="V35" s="47">
        <v>2</v>
      </c>
      <c r="W35" s="31"/>
      <c r="X35" s="31"/>
    </row>
    <row r="36" spans="1:26">
      <c r="A36" s="25" t="s">
        <v>29</v>
      </c>
      <c r="B36" s="27">
        <v>1</v>
      </c>
      <c r="C36" s="3">
        <v>1</v>
      </c>
      <c r="D36" s="28">
        <f t="shared" si="8"/>
        <v>1</v>
      </c>
      <c r="E36" s="3">
        <v>3</v>
      </c>
      <c r="F36" s="3">
        <v>547</v>
      </c>
      <c r="G36" s="3">
        <v>1289</v>
      </c>
      <c r="H36" s="29">
        <f t="shared" si="1"/>
        <v>42.43599689681924</v>
      </c>
      <c r="I36" s="29">
        <f t="shared" si="2"/>
        <v>2.5461598138091546</v>
      </c>
      <c r="J36" s="3">
        <v>0</v>
      </c>
      <c r="K36" s="28">
        <f t="shared" si="3"/>
        <v>0</v>
      </c>
      <c r="L36" s="3">
        <v>1</v>
      </c>
      <c r="M36" s="3">
        <v>30</v>
      </c>
      <c r="N36" s="29">
        <f t="shared" si="4"/>
        <v>18.233333333333334</v>
      </c>
      <c r="O36" s="3">
        <v>0</v>
      </c>
      <c r="P36" s="30" t="e">
        <f t="shared" si="7"/>
        <v>#DIV/0!</v>
      </c>
      <c r="Q36" s="3">
        <v>2</v>
      </c>
      <c r="R36" s="30">
        <v>9</v>
      </c>
      <c r="S36" s="28">
        <f t="shared" si="5"/>
        <v>0.3</v>
      </c>
      <c r="T36" s="27">
        <v>3</v>
      </c>
      <c r="U36" s="27">
        <v>2</v>
      </c>
      <c r="V36" s="27">
        <v>0</v>
      </c>
      <c r="W36" s="31"/>
      <c r="X36" s="31"/>
    </row>
    <row r="37" spans="1:26">
      <c r="A37" s="25"/>
      <c r="B37" s="27">
        <v>1</v>
      </c>
      <c r="C37" s="3">
        <v>0</v>
      </c>
      <c r="D37" s="28"/>
      <c r="E37" s="3">
        <v>4</v>
      </c>
      <c r="F37" s="3">
        <v>801</v>
      </c>
      <c r="G37" s="3">
        <v>1685</v>
      </c>
      <c r="H37" s="29"/>
      <c r="I37" s="29"/>
      <c r="J37" s="3">
        <v>1</v>
      </c>
      <c r="K37" s="28"/>
      <c r="L37" s="3"/>
      <c r="M37" s="3">
        <v>27</v>
      </c>
      <c r="N37" s="29"/>
      <c r="O37" s="3">
        <v>2</v>
      </c>
      <c r="P37" s="30"/>
      <c r="Q37" s="3">
        <v>1</v>
      </c>
      <c r="R37" s="30">
        <v>6</v>
      </c>
      <c r="S37" s="28"/>
      <c r="T37" s="27">
        <v>3</v>
      </c>
      <c r="U37" s="27">
        <v>4</v>
      </c>
      <c r="V37" s="27">
        <v>2</v>
      </c>
      <c r="W37" s="31"/>
      <c r="X37" s="31"/>
    </row>
    <row r="38" spans="1:26">
      <c r="A38" s="25"/>
      <c r="B38" s="27"/>
      <c r="C38" s="3"/>
      <c r="D38" s="28" t="e">
        <f t="shared" si="8"/>
        <v>#DIV/0!</v>
      </c>
      <c r="E38" s="3"/>
      <c r="F38" s="3"/>
      <c r="G38" s="3"/>
      <c r="H38" s="29" t="e">
        <f t="shared" si="1"/>
        <v>#DIV/0!</v>
      </c>
      <c r="I38" s="29" t="e">
        <f t="shared" si="2"/>
        <v>#DIV/0!</v>
      </c>
      <c r="J38" s="3"/>
      <c r="K38" s="28" t="e">
        <f t="shared" si="3"/>
        <v>#DIV/0!</v>
      </c>
      <c r="L38" s="3"/>
      <c r="M38" s="3"/>
      <c r="N38" s="29" t="e">
        <f t="shared" si="4"/>
        <v>#DIV/0!</v>
      </c>
      <c r="O38" s="3"/>
      <c r="P38" s="30" t="e">
        <f t="shared" si="7"/>
        <v>#DIV/0!</v>
      </c>
      <c r="Q38" s="3"/>
      <c r="R38" s="30"/>
      <c r="S38" s="28" t="e">
        <f t="shared" si="5"/>
        <v>#DIV/0!</v>
      </c>
      <c r="T38" s="27"/>
      <c r="U38" s="27"/>
      <c r="V38" s="27"/>
      <c r="W38" s="31"/>
      <c r="X38" s="31"/>
    </row>
    <row r="39" spans="1:26">
      <c r="A39" s="25"/>
      <c r="B39" s="47">
        <f t="shared" ref="B39:V39" si="39">SUM(B36:B38)</f>
        <v>2</v>
      </c>
      <c r="C39" s="48">
        <f t="shared" si="39"/>
        <v>1</v>
      </c>
      <c r="D39" s="49" t="e">
        <f t="shared" si="39"/>
        <v>#DIV/0!</v>
      </c>
      <c r="E39" s="48">
        <f t="shared" si="39"/>
        <v>7</v>
      </c>
      <c r="F39" s="48">
        <f t="shared" si="39"/>
        <v>1348</v>
      </c>
      <c r="G39" s="48">
        <f t="shared" si="39"/>
        <v>2974</v>
      </c>
      <c r="H39" s="50" t="e">
        <f t="shared" si="39"/>
        <v>#DIV/0!</v>
      </c>
      <c r="I39" s="50" t="e">
        <f t="shared" si="39"/>
        <v>#DIV/0!</v>
      </c>
      <c r="J39" s="48">
        <f t="shared" si="39"/>
        <v>1</v>
      </c>
      <c r="K39" s="49" t="e">
        <f t="shared" si="39"/>
        <v>#DIV/0!</v>
      </c>
      <c r="L39" s="48">
        <f t="shared" si="39"/>
        <v>1</v>
      </c>
      <c r="M39" s="48">
        <f t="shared" si="39"/>
        <v>57</v>
      </c>
      <c r="N39" s="50" t="e">
        <f t="shared" si="39"/>
        <v>#DIV/0!</v>
      </c>
      <c r="O39" s="48">
        <f t="shared" si="39"/>
        <v>2</v>
      </c>
      <c r="P39" s="51" t="e">
        <f t="shared" si="39"/>
        <v>#DIV/0!</v>
      </c>
      <c r="Q39" s="48">
        <f t="shared" si="39"/>
        <v>3</v>
      </c>
      <c r="R39" s="51">
        <f t="shared" si="39"/>
        <v>15</v>
      </c>
      <c r="S39" s="49" t="e">
        <f t="shared" si="39"/>
        <v>#DIV/0!</v>
      </c>
      <c r="T39" s="47">
        <f t="shared" si="39"/>
        <v>6</v>
      </c>
      <c r="U39" s="47">
        <f t="shared" si="39"/>
        <v>6</v>
      </c>
      <c r="V39" s="47">
        <f t="shared" si="39"/>
        <v>2</v>
      </c>
      <c r="W39" s="31"/>
      <c r="X39" s="31"/>
    </row>
    <row r="40" spans="1:26">
      <c r="A40" s="25" t="s">
        <v>30</v>
      </c>
      <c r="B40" s="47">
        <v>1</v>
      </c>
      <c r="C40" s="48">
        <v>1</v>
      </c>
      <c r="D40" s="49">
        <f t="shared" si="8"/>
        <v>1</v>
      </c>
      <c r="E40" s="48">
        <v>3</v>
      </c>
      <c r="F40" s="48">
        <v>986</v>
      </c>
      <c r="G40" s="48">
        <v>1722</v>
      </c>
      <c r="H40" s="50">
        <f t="shared" si="1"/>
        <v>57.259001161440189</v>
      </c>
      <c r="I40" s="50">
        <f t="shared" si="2"/>
        <v>3.4355400696864118</v>
      </c>
      <c r="J40" s="48">
        <v>1</v>
      </c>
      <c r="K40" s="49">
        <f t="shared" si="3"/>
        <v>0.33333333333333331</v>
      </c>
      <c r="L40" s="48">
        <v>0</v>
      </c>
      <c r="M40" s="48">
        <v>29</v>
      </c>
      <c r="N40" s="50">
        <f t="shared" si="4"/>
        <v>34</v>
      </c>
      <c r="O40" s="48">
        <v>1</v>
      </c>
      <c r="P40" s="51">
        <f t="shared" si="7"/>
        <v>1722</v>
      </c>
      <c r="Q40" s="48">
        <v>1</v>
      </c>
      <c r="R40" s="51">
        <v>2</v>
      </c>
      <c r="S40" s="49">
        <f t="shared" si="5"/>
        <v>6.8965517241379309E-2</v>
      </c>
      <c r="T40" s="47">
        <v>4</v>
      </c>
      <c r="U40" s="47">
        <v>3</v>
      </c>
      <c r="V40" s="47">
        <v>3</v>
      </c>
      <c r="W40" s="31"/>
      <c r="X40" s="31"/>
    </row>
    <row r="41" spans="1:26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1"/>
      <c r="X41" s="31"/>
      <c r="Z41" s="19"/>
    </row>
    <row r="42" spans="1:26">
      <c r="A42" s="25" t="s">
        <v>33</v>
      </c>
      <c r="B42" s="27">
        <v>1</v>
      </c>
      <c r="C42" s="3">
        <v>1</v>
      </c>
      <c r="D42" s="28">
        <f t="shared" si="8"/>
        <v>1</v>
      </c>
      <c r="E42" s="3">
        <v>4</v>
      </c>
      <c r="F42" s="3">
        <v>793</v>
      </c>
      <c r="G42" s="3">
        <v>1570</v>
      </c>
      <c r="H42" s="29">
        <f t="shared" si="1"/>
        <v>50.509554140127392</v>
      </c>
      <c r="I42" s="29">
        <f t="shared" si="2"/>
        <v>3.0305732484076433</v>
      </c>
      <c r="J42" s="3">
        <v>0</v>
      </c>
      <c r="K42" s="28">
        <f t="shared" si="3"/>
        <v>0</v>
      </c>
      <c r="L42" s="3">
        <v>0</v>
      </c>
      <c r="M42" s="3">
        <v>29</v>
      </c>
      <c r="N42" s="29">
        <f t="shared" si="4"/>
        <v>27.344827586206897</v>
      </c>
      <c r="O42" s="3">
        <v>1</v>
      </c>
      <c r="P42" s="30">
        <f t="shared" si="7"/>
        <v>1570</v>
      </c>
      <c r="Q42" s="3">
        <v>0</v>
      </c>
      <c r="R42" s="30">
        <v>6</v>
      </c>
      <c r="S42" s="28">
        <f t="shared" si="5"/>
        <v>0.20689655172413793</v>
      </c>
      <c r="T42" s="27">
        <v>3</v>
      </c>
      <c r="U42" s="27">
        <v>5</v>
      </c>
      <c r="V42" s="27">
        <v>1</v>
      </c>
      <c r="W42" s="31"/>
      <c r="X42" s="31"/>
    </row>
    <row r="43" spans="1:26">
      <c r="A43" s="25"/>
      <c r="B43" s="40"/>
      <c r="C43" s="40"/>
      <c r="D43" s="41" t="e">
        <f t="shared" si="8"/>
        <v>#DIV/0!</v>
      </c>
      <c r="E43" s="40"/>
      <c r="F43" s="40"/>
      <c r="G43" s="40"/>
      <c r="H43" s="42" t="e">
        <f t="shared" si="1"/>
        <v>#DIV/0!</v>
      </c>
      <c r="I43" s="42" t="e">
        <f t="shared" si="2"/>
        <v>#DIV/0!</v>
      </c>
      <c r="J43" s="40"/>
      <c r="K43" s="41" t="e">
        <f t="shared" si="3"/>
        <v>#DIV/0!</v>
      </c>
      <c r="L43" s="40"/>
      <c r="M43" s="40"/>
      <c r="N43" s="42" t="e">
        <f t="shared" si="4"/>
        <v>#DIV/0!</v>
      </c>
      <c r="O43" s="40"/>
      <c r="P43" s="43" t="e">
        <f t="shared" si="7"/>
        <v>#DIV/0!</v>
      </c>
      <c r="Q43" s="40"/>
      <c r="R43" s="43"/>
      <c r="S43" s="41" t="e">
        <f t="shared" si="5"/>
        <v>#DIV/0!</v>
      </c>
      <c r="T43" s="40"/>
      <c r="U43" s="40"/>
      <c r="V43" s="40"/>
      <c r="W43" s="31"/>
      <c r="X43" s="31"/>
    </row>
    <row r="44" spans="1:26">
      <c r="A44" s="25"/>
      <c r="B44" s="40"/>
      <c r="C44" s="40"/>
      <c r="D44" s="41"/>
      <c r="E44" s="40"/>
      <c r="F44" s="40"/>
      <c r="G44" s="40"/>
      <c r="H44" s="42"/>
      <c r="I44" s="42"/>
      <c r="J44" s="40"/>
      <c r="K44" s="41"/>
      <c r="L44" s="40"/>
      <c r="M44" s="40"/>
      <c r="N44" s="42"/>
      <c r="O44" s="40"/>
      <c r="P44" s="43"/>
      <c r="Q44" s="40"/>
      <c r="R44" s="43"/>
      <c r="S44" s="41"/>
      <c r="T44" s="40"/>
      <c r="U44" s="40"/>
      <c r="V44" s="40"/>
      <c r="W44" s="31"/>
      <c r="X44" s="31"/>
    </row>
    <row r="45" spans="1:26">
      <c r="A45" s="25" t="s">
        <v>25</v>
      </c>
      <c r="B45" s="3">
        <v>1</v>
      </c>
      <c r="C45" s="3"/>
      <c r="D45" s="28" t="e">
        <f>C45/A12*(1)</f>
        <v>#VALUE!</v>
      </c>
      <c r="E45" s="3">
        <v>2</v>
      </c>
      <c r="F45" s="3">
        <v>692</v>
      </c>
      <c r="G45" s="3">
        <v>1314</v>
      </c>
      <c r="H45" s="29">
        <f>F45/(G45/100)</f>
        <v>52.663622526636225</v>
      </c>
      <c r="I45" s="29">
        <f>(H45/100)*6</f>
        <v>3.1598173515981731</v>
      </c>
      <c r="J45" s="3">
        <v>1</v>
      </c>
      <c r="K45" s="28">
        <f>J45/E45*1</f>
        <v>0.5</v>
      </c>
      <c r="L45" s="3">
        <v>0</v>
      </c>
      <c r="M45" s="3">
        <v>12</v>
      </c>
      <c r="N45" s="42">
        <f>F45/M45</f>
        <v>57.666666666666664</v>
      </c>
      <c r="O45" s="3">
        <v>1</v>
      </c>
      <c r="P45" s="30">
        <f>G45/O45</f>
        <v>1314</v>
      </c>
      <c r="Q45" s="3">
        <v>0</v>
      </c>
      <c r="R45" s="30">
        <v>2</v>
      </c>
      <c r="S45" s="28">
        <f>(R45/M45)*1</f>
        <v>0.16666666666666666</v>
      </c>
      <c r="T45" s="3">
        <v>4</v>
      </c>
      <c r="U45" s="3">
        <v>5</v>
      </c>
      <c r="V45" s="3">
        <v>2</v>
      </c>
      <c r="W45" s="2"/>
      <c r="X45" s="31"/>
    </row>
    <row r="46" spans="1:26">
      <c r="A46" s="25"/>
      <c r="B46" s="3">
        <v>1</v>
      </c>
      <c r="C46" s="3">
        <v>1</v>
      </c>
      <c r="D46" s="28">
        <f t="shared" si="8"/>
        <v>1</v>
      </c>
      <c r="E46" s="3">
        <v>4</v>
      </c>
      <c r="F46" s="3">
        <v>793</v>
      </c>
      <c r="G46" s="3">
        <v>1491</v>
      </c>
      <c r="H46" s="29">
        <f t="shared" si="1"/>
        <v>53.185781354795438</v>
      </c>
      <c r="I46" s="29">
        <f t="shared" si="2"/>
        <v>3.1911468812877262</v>
      </c>
      <c r="J46" s="3">
        <v>0</v>
      </c>
      <c r="K46" s="28">
        <f t="shared" si="3"/>
        <v>0</v>
      </c>
      <c r="L46" s="3">
        <v>0</v>
      </c>
      <c r="M46" s="3">
        <v>36</v>
      </c>
      <c r="N46" s="29">
        <f t="shared" si="4"/>
        <v>22.027777777777779</v>
      </c>
      <c r="O46" s="3">
        <v>1</v>
      </c>
      <c r="P46" s="30">
        <f t="shared" si="7"/>
        <v>1491</v>
      </c>
      <c r="Q46" s="3">
        <v>1</v>
      </c>
      <c r="R46" s="30">
        <v>8</v>
      </c>
      <c r="S46" s="28">
        <f t="shared" si="5"/>
        <v>0.22222222222222221</v>
      </c>
      <c r="T46" s="3">
        <v>3</v>
      </c>
      <c r="U46" s="3">
        <v>3</v>
      </c>
      <c r="V46" s="3">
        <v>1</v>
      </c>
      <c r="W46" s="2"/>
      <c r="X46" s="31"/>
    </row>
    <row r="47" spans="1:26">
      <c r="A47" s="25"/>
      <c r="B47" s="27">
        <v>1</v>
      </c>
      <c r="C47" s="3"/>
      <c r="D47" s="28" t="e">
        <f t="shared" ref="D47:S47" si="40">SUM(D45:D46)</f>
        <v>#VALUE!</v>
      </c>
      <c r="E47" s="3">
        <v>4</v>
      </c>
      <c r="F47" s="3">
        <v>920</v>
      </c>
      <c r="G47" s="3">
        <v>1568</v>
      </c>
      <c r="H47" s="29">
        <f t="shared" si="40"/>
        <v>105.84940388143167</v>
      </c>
      <c r="I47" s="29">
        <f t="shared" si="40"/>
        <v>6.3509642328858993</v>
      </c>
      <c r="J47" s="3">
        <v>0</v>
      </c>
      <c r="K47" s="28">
        <f t="shared" si="40"/>
        <v>0.5</v>
      </c>
      <c r="L47" s="3">
        <v>0</v>
      </c>
      <c r="M47" s="3">
        <v>31</v>
      </c>
      <c r="N47" s="29">
        <f t="shared" si="40"/>
        <v>79.694444444444443</v>
      </c>
      <c r="O47" s="3">
        <v>1</v>
      </c>
      <c r="P47" s="30">
        <f t="shared" si="40"/>
        <v>2805</v>
      </c>
      <c r="Q47" s="3">
        <v>0</v>
      </c>
      <c r="R47" s="30">
        <v>8</v>
      </c>
      <c r="S47" s="28">
        <f t="shared" si="40"/>
        <v>0.38888888888888884</v>
      </c>
      <c r="T47" s="27">
        <v>6</v>
      </c>
      <c r="U47" s="27">
        <v>4</v>
      </c>
      <c r="V47" s="27">
        <v>1</v>
      </c>
      <c r="W47" s="31"/>
      <c r="X47" s="31"/>
    </row>
    <row r="48" spans="1:26">
      <c r="A48" s="25"/>
      <c r="B48" s="27">
        <v>1</v>
      </c>
      <c r="C48" s="3">
        <v>1</v>
      </c>
      <c r="D48" s="28">
        <f t="shared" ref="D48" si="41">C48/B48*(1)</f>
        <v>1</v>
      </c>
      <c r="E48" s="3">
        <v>3</v>
      </c>
      <c r="F48" s="3">
        <v>974</v>
      </c>
      <c r="G48" s="3">
        <v>1797</v>
      </c>
      <c r="H48" s="29">
        <f t="shared" ref="H48" si="42">F48/(G48/100)</f>
        <v>54.201446855870898</v>
      </c>
      <c r="I48" s="29">
        <f t="shared" ref="I48" si="43">(H48/100)*6</f>
        <v>3.2520868113522536</v>
      </c>
      <c r="J48" s="3">
        <v>2</v>
      </c>
      <c r="K48" s="28">
        <f t="shared" ref="K48" si="44">J48/E48*1</f>
        <v>0.66666666666666663</v>
      </c>
      <c r="L48" s="3">
        <v>0</v>
      </c>
      <c r="M48" s="3">
        <v>28</v>
      </c>
      <c r="N48" s="29">
        <f t="shared" ref="N48" si="45">F48/M48</f>
        <v>34.785714285714285</v>
      </c>
      <c r="O48" s="3">
        <v>1</v>
      </c>
      <c r="P48" s="30">
        <f t="shared" ref="P48" si="46">G48/O48</f>
        <v>1797</v>
      </c>
      <c r="Q48" s="3">
        <v>1</v>
      </c>
      <c r="R48" s="30">
        <v>4</v>
      </c>
      <c r="S48" s="28">
        <f t="shared" ref="S48" si="47">(R48/M48)*1</f>
        <v>0.14285714285714285</v>
      </c>
      <c r="T48" s="27">
        <v>4</v>
      </c>
      <c r="U48" s="27">
        <v>6</v>
      </c>
      <c r="V48" s="27">
        <v>2</v>
      </c>
      <c r="W48" s="31"/>
      <c r="X48" s="31"/>
    </row>
    <row r="49" spans="1:25">
      <c r="A49" s="25"/>
      <c r="B49" s="47">
        <f>SUM(B45:B48)</f>
        <v>4</v>
      </c>
      <c r="C49" s="48">
        <f>SUM(C45:C48)</f>
        <v>2</v>
      </c>
      <c r="D49" s="49">
        <f>SUM(D48)</f>
        <v>1</v>
      </c>
      <c r="E49" s="48">
        <f>SUM(E45:E48)</f>
        <v>13</v>
      </c>
      <c r="F49" s="48">
        <f>SUM(F45:F48)</f>
        <v>3379</v>
      </c>
      <c r="G49" s="48">
        <f>SUM(G45:G48)</f>
        <v>6170</v>
      </c>
      <c r="H49" s="50">
        <f>SUM(H48)</f>
        <v>54.201446855870898</v>
      </c>
      <c r="I49" s="50">
        <f>SUM(I48)</f>
        <v>3.2520868113522536</v>
      </c>
      <c r="J49" s="48">
        <f>SUM(J45:J48)</f>
        <v>3</v>
      </c>
      <c r="K49" s="49">
        <f>SUM(K48)</f>
        <v>0.66666666666666663</v>
      </c>
      <c r="L49" s="48">
        <f>SUM(L45:L48)</f>
        <v>0</v>
      </c>
      <c r="M49" s="48">
        <f>SUM(M45:M48)</f>
        <v>107</v>
      </c>
      <c r="N49" s="50">
        <f>SUM(N48)</f>
        <v>34.785714285714285</v>
      </c>
      <c r="O49" s="48">
        <f>SUM(O45:O48)</f>
        <v>4</v>
      </c>
      <c r="P49" s="51">
        <f>SUM(P48)</f>
        <v>1797</v>
      </c>
      <c r="Q49" s="48">
        <f>SUM(Q45:Q48)</f>
        <v>2</v>
      </c>
      <c r="R49" s="51">
        <f>SUM(R45:R48)</f>
        <v>22</v>
      </c>
      <c r="S49" s="49">
        <f>SUM(S48)</f>
        <v>0.14285714285714285</v>
      </c>
      <c r="T49" s="47">
        <f>SUM(T45:T48)</f>
        <v>17</v>
      </c>
      <c r="U49" s="47">
        <f>SUM(U45:U48)</f>
        <v>18</v>
      </c>
      <c r="V49" s="47">
        <f>SUM(V45:V48)</f>
        <v>6</v>
      </c>
      <c r="W49" s="31"/>
      <c r="X49" s="31"/>
    </row>
    <row r="50" spans="1:25">
      <c r="A50" s="25" t="s">
        <v>34</v>
      </c>
      <c r="B50" s="27">
        <v>1</v>
      </c>
      <c r="C50" s="3">
        <v>1</v>
      </c>
      <c r="D50" s="28">
        <f t="shared" si="8"/>
        <v>1</v>
      </c>
      <c r="E50" s="3">
        <v>4</v>
      </c>
      <c r="F50" s="3">
        <v>980</v>
      </c>
      <c r="G50" s="3">
        <v>1645</v>
      </c>
      <c r="H50" s="29">
        <f t="shared" si="1"/>
        <v>59.574468085106389</v>
      </c>
      <c r="I50" s="29">
        <f t="shared" si="2"/>
        <v>3.5744680851063837</v>
      </c>
      <c r="J50" s="3">
        <v>1</v>
      </c>
      <c r="K50" s="28">
        <f t="shared" si="3"/>
        <v>0.25</v>
      </c>
      <c r="L50" s="3">
        <v>0</v>
      </c>
      <c r="M50" s="3">
        <v>33</v>
      </c>
      <c r="N50" s="29">
        <f t="shared" si="4"/>
        <v>29.696969696969695</v>
      </c>
      <c r="O50" s="3">
        <v>2</v>
      </c>
      <c r="P50" s="30">
        <f t="shared" si="7"/>
        <v>822.5</v>
      </c>
      <c r="Q50" s="3">
        <v>0</v>
      </c>
      <c r="R50" s="30">
        <v>7</v>
      </c>
      <c r="S50" s="28">
        <f t="shared" si="5"/>
        <v>0.21212121212121213</v>
      </c>
      <c r="T50" s="27">
        <v>4</v>
      </c>
      <c r="U50" s="27">
        <v>4</v>
      </c>
      <c r="V50" s="27">
        <v>2</v>
      </c>
      <c r="W50" s="31"/>
      <c r="X50" s="31"/>
    </row>
    <row r="51" spans="1:25">
      <c r="A51" s="25"/>
      <c r="B51" s="27">
        <v>1</v>
      </c>
      <c r="C51" s="3">
        <v>1</v>
      </c>
      <c r="D51" s="28">
        <f t="shared" si="8"/>
        <v>1</v>
      </c>
      <c r="E51" s="3">
        <v>4</v>
      </c>
      <c r="F51" s="3">
        <v>1078</v>
      </c>
      <c r="G51" s="3">
        <v>2019</v>
      </c>
      <c r="H51" s="29">
        <f t="shared" si="1"/>
        <v>53.392768697374933</v>
      </c>
      <c r="I51" s="29">
        <f t="shared" si="2"/>
        <v>3.2035661218424965</v>
      </c>
      <c r="J51" s="3">
        <v>2</v>
      </c>
      <c r="K51" s="28">
        <f t="shared" si="3"/>
        <v>0.5</v>
      </c>
      <c r="L51" s="3">
        <v>0</v>
      </c>
      <c r="M51" s="3">
        <v>33</v>
      </c>
      <c r="N51" s="29">
        <f t="shared" si="4"/>
        <v>32.666666666666664</v>
      </c>
      <c r="O51" s="3">
        <v>2</v>
      </c>
      <c r="P51" s="30">
        <f t="shared" si="7"/>
        <v>1009.5</v>
      </c>
      <c r="Q51" s="3">
        <v>1</v>
      </c>
      <c r="R51" s="30">
        <v>5</v>
      </c>
      <c r="S51" s="28">
        <f t="shared" si="5"/>
        <v>0.15151515151515152</v>
      </c>
      <c r="T51" s="27">
        <v>6</v>
      </c>
      <c r="U51" s="27">
        <v>3</v>
      </c>
      <c r="V51" s="27">
        <v>4</v>
      </c>
    </row>
    <row r="52" spans="1:25">
      <c r="A52" s="25"/>
      <c r="B52" s="47">
        <f t="shared" ref="B52:V52" si="48">SUM(B50:B51)</f>
        <v>2</v>
      </c>
      <c r="C52" s="48">
        <f t="shared" si="48"/>
        <v>2</v>
      </c>
      <c r="D52" s="49">
        <f t="shared" si="48"/>
        <v>2</v>
      </c>
      <c r="E52" s="48">
        <f t="shared" si="48"/>
        <v>8</v>
      </c>
      <c r="F52" s="48">
        <f t="shared" si="48"/>
        <v>2058</v>
      </c>
      <c r="G52" s="48">
        <f t="shared" si="48"/>
        <v>3664</v>
      </c>
      <c r="H52" s="50">
        <f t="shared" si="48"/>
        <v>112.96723678248132</v>
      </c>
      <c r="I52" s="50">
        <f t="shared" si="48"/>
        <v>6.7780342069488801</v>
      </c>
      <c r="J52" s="48">
        <f t="shared" si="48"/>
        <v>3</v>
      </c>
      <c r="K52" s="49">
        <f t="shared" si="48"/>
        <v>0.75</v>
      </c>
      <c r="L52" s="48">
        <f t="shared" si="48"/>
        <v>0</v>
      </c>
      <c r="M52" s="48">
        <f t="shared" si="48"/>
        <v>66</v>
      </c>
      <c r="N52" s="50">
        <f t="shared" si="48"/>
        <v>62.36363636363636</v>
      </c>
      <c r="O52" s="48">
        <f t="shared" si="48"/>
        <v>4</v>
      </c>
      <c r="P52" s="51">
        <f t="shared" si="48"/>
        <v>1832</v>
      </c>
      <c r="Q52" s="48">
        <f t="shared" si="48"/>
        <v>1</v>
      </c>
      <c r="R52" s="51">
        <f t="shared" si="48"/>
        <v>12</v>
      </c>
      <c r="S52" s="49">
        <f t="shared" si="48"/>
        <v>0.36363636363636365</v>
      </c>
      <c r="T52" s="47">
        <f t="shared" si="48"/>
        <v>10</v>
      </c>
      <c r="U52" s="47">
        <f t="shared" si="48"/>
        <v>7</v>
      </c>
      <c r="V52" s="47">
        <f t="shared" si="48"/>
        <v>6</v>
      </c>
      <c r="W52" s="27">
        <v>6</v>
      </c>
      <c r="X52" s="27">
        <v>2</v>
      </c>
      <c r="Y52" s="27">
        <v>6</v>
      </c>
    </row>
    <row r="53" spans="1:25">
      <c r="A53" s="25" t="s">
        <v>26</v>
      </c>
      <c r="B53" s="27">
        <v>1</v>
      </c>
      <c r="C53" s="3">
        <v>1</v>
      </c>
      <c r="D53" s="28">
        <f t="shared" si="8"/>
        <v>1</v>
      </c>
      <c r="E53" s="3">
        <v>4</v>
      </c>
      <c r="F53" s="3">
        <v>966</v>
      </c>
      <c r="G53" s="3">
        <v>1823</v>
      </c>
      <c r="H53" s="29">
        <f t="shared" si="1"/>
        <v>52.989577619308832</v>
      </c>
      <c r="I53" s="29">
        <f t="shared" si="2"/>
        <v>3.1793746571585304</v>
      </c>
      <c r="J53" s="3">
        <v>1</v>
      </c>
      <c r="K53" s="28">
        <f t="shared" si="3"/>
        <v>0.25</v>
      </c>
      <c r="L53" s="3">
        <v>0</v>
      </c>
      <c r="M53" s="3">
        <v>32</v>
      </c>
      <c r="N53" s="29">
        <f t="shared" si="4"/>
        <v>30.1875</v>
      </c>
      <c r="O53" s="3">
        <v>2</v>
      </c>
      <c r="P53" s="30">
        <f t="shared" si="7"/>
        <v>911.5</v>
      </c>
      <c r="Q53" s="3">
        <v>2</v>
      </c>
      <c r="R53" s="30">
        <v>4</v>
      </c>
      <c r="S53" s="28">
        <f t="shared" si="5"/>
        <v>0.125</v>
      </c>
      <c r="T53" s="61">
        <v>4</v>
      </c>
      <c r="U53" s="61">
        <v>4</v>
      </c>
      <c r="V53" s="61">
        <v>2</v>
      </c>
      <c r="W53" s="31"/>
      <c r="X53" s="31"/>
    </row>
    <row r="54" spans="1:25">
      <c r="A54" s="25"/>
      <c r="B54" s="27"/>
      <c r="C54" s="3"/>
      <c r="D54" s="28" t="e">
        <f t="shared" si="8"/>
        <v>#DIV/0!</v>
      </c>
      <c r="E54" s="3"/>
      <c r="F54" s="3"/>
      <c r="G54" s="3"/>
      <c r="H54" s="29" t="e">
        <f t="shared" si="1"/>
        <v>#DIV/0!</v>
      </c>
      <c r="I54" s="29" t="e">
        <f t="shared" si="2"/>
        <v>#DIV/0!</v>
      </c>
      <c r="J54" s="3"/>
      <c r="K54" s="28" t="e">
        <f t="shared" si="3"/>
        <v>#DIV/0!</v>
      </c>
      <c r="L54" s="3"/>
      <c r="M54" s="3"/>
      <c r="N54" s="29" t="e">
        <f t="shared" si="4"/>
        <v>#DIV/0!</v>
      </c>
      <c r="O54" s="3"/>
      <c r="P54" s="30" t="e">
        <f t="shared" si="7"/>
        <v>#DIV/0!</v>
      </c>
      <c r="Q54" s="3"/>
      <c r="R54" s="30"/>
      <c r="S54" s="28" t="e">
        <f t="shared" si="5"/>
        <v>#DIV/0!</v>
      </c>
      <c r="T54" s="27"/>
      <c r="U54" s="27"/>
      <c r="V54" s="27"/>
      <c r="W54" s="31"/>
      <c r="X54" s="3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1"/>
      <c r="X55" s="31"/>
    </row>
    <row r="56" spans="1:25">
      <c r="A56" s="1" t="s">
        <v>27</v>
      </c>
      <c r="B56" s="20">
        <f>SUM(B2:B55)</f>
        <v>53</v>
      </c>
      <c r="C56" s="20">
        <f>SUM(C2:C55)</f>
        <v>29</v>
      </c>
      <c r="D56" s="21">
        <f t="shared" ref="D56" si="49">C56/B56*(1)</f>
        <v>0.54716981132075471</v>
      </c>
      <c r="E56" s="20">
        <f>SUM(E2:E55)</f>
        <v>177</v>
      </c>
      <c r="F56" s="20">
        <f>SUM(F2:F55)</f>
        <v>49841</v>
      </c>
      <c r="G56" s="20">
        <f>SUM(G2:G55)</f>
        <v>91535</v>
      </c>
      <c r="H56" s="22">
        <f t="shared" ref="H56" si="50">F56/(G56/100)</f>
        <v>54.450210302070246</v>
      </c>
      <c r="I56" s="22">
        <f t="shared" ref="I56" si="51">(H56/100)*6</f>
        <v>3.2670126181242147</v>
      </c>
      <c r="J56" s="20">
        <f>SUM(J2:J55)</f>
        <v>71</v>
      </c>
      <c r="K56" s="21">
        <f t="shared" ref="K56" si="52">J56/E56*1</f>
        <v>0.40112994350282488</v>
      </c>
      <c r="L56" s="20">
        <f>SUM(L2:L55)</f>
        <v>6</v>
      </c>
      <c r="M56" s="20">
        <f>SUM(M2:M55)</f>
        <v>1512</v>
      </c>
      <c r="N56" s="22">
        <f t="shared" ref="N56" si="53">F56/M56</f>
        <v>32.963624338624342</v>
      </c>
      <c r="O56" s="20">
        <f>SUM(O2:O55)</f>
        <v>89</v>
      </c>
      <c r="P56" s="23">
        <f t="shared" ref="P56" si="54">G56/O56</f>
        <v>1028.4831460674156</v>
      </c>
      <c r="Q56" s="20">
        <f>SUM(Q2:Q55)</f>
        <v>51</v>
      </c>
      <c r="R56" s="23">
        <f>SUM(R2:R55)</f>
        <v>262</v>
      </c>
      <c r="S56" s="21">
        <f t="shared" ref="S56" si="55">(R56/M56)*1</f>
        <v>0.17328042328042328</v>
      </c>
      <c r="T56" s="20">
        <f>SUM(T2:T55)</f>
        <v>241</v>
      </c>
      <c r="U56" s="20">
        <f>SUM(U2:U55)</f>
        <v>238</v>
      </c>
      <c r="V56" s="20">
        <f>SUM(V2:V55)</f>
        <v>104</v>
      </c>
      <c r="W56" s="24"/>
      <c r="X56" s="31"/>
    </row>
    <row r="57" spans="1:25">
      <c r="A57" s="1"/>
      <c r="B57" s="3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3" t="s">
        <v>5</v>
      </c>
      <c r="H57" s="3" t="s">
        <v>6</v>
      </c>
      <c r="I57" s="3" t="s">
        <v>7</v>
      </c>
      <c r="J57" s="3" t="s">
        <v>8</v>
      </c>
      <c r="K57" s="4">
        <v>3</v>
      </c>
      <c r="L57" s="3" t="s">
        <v>9</v>
      </c>
      <c r="M57" s="3" t="s">
        <v>10</v>
      </c>
      <c r="N57" s="3" t="s">
        <v>11</v>
      </c>
      <c r="O57" s="3" t="s">
        <v>28</v>
      </c>
      <c r="P57" s="4" t="s">
        <v>13</v>
      </c>
      <c r="Q57" s="3" t="s">
        <v>14</v>
      </c>
      <c r="R57" s="3" t="s">
        <v>15</v>
      </c>
      <c r="S57" s="3" t="s">
        <v>16</v>
      </c>
      <c r="T57" s="3">
        <v>50</v>
      </c>
      <c r="U57" s="3" t="s">
        <v>17</v>
      </c>
      <c r="V57" s="3" t="s">
        <v>18</v>
      </c>
      <c r="W57" s="31"/>
      <c r="X57" s="31"/>
    </row>
    <row r="58" spans="1:25">
      <c r="A58" t="s">
        <v>19</v>
      </c>
      <c r="B58" s="27">
        <v>3</v>
      </c>
      <c r="C58" s="27">
        <v>1</v>
      </c>
      <c r="D58" s="37">
        <v>0.33333333333333331</v>
      </c>
      <c r="E58" s="27">
        <v>12</v>
      </c>
      <c r="F58" s="27">
        <v>3150</v>
      </c>
      <c r="G58" s="27">
        <v>5799</v>
      </c>
      <c r="H58" s="29">
        <f t="shared" ref="H58:H72" si="56">F58/(G58/100)</f>
        <v>54.319710294878426</v>
      </c>
      <c r="I58" s="29">
        <f t="shared" ref="I58" si="57">(H58/100)*6</f>
        <v>3.2591826176927059</v>
      </c>
      <c r="J58" s="3">
        <v>5</v>
      </c>
      <c r="K58" s="28">
        <f t="shared" ref="K58:K72" si="58">J58/E58*1</f>
        <v>0.41666666666666669</v>
      </c>
      <c r="L58" s="3">
        <v>0</v>
      </c>
      <c r="M58" s="3">
        <v>95</v>
      </c>
      <c r="N58" s="29">
        <f t="shared" ref="N58:N72" si="59">F58/M58</f>
        <v>33.157894736842103</v>
      </c>
      <c r="O58" s="3">
        <v>3</v>
      </c>
      <c r="P58" s="30">
        <f t="shared" ref="P58:P72" si="60">G58/O58</f>
        <v>1933</v>
      </c>
      <c r="Q58" s="3">
        <v>1</v>
      </c>
      <c r="R58" s="3">
        <v>14</v>
      </c>
      <c r="S58" s="28">
        <f t="shared" ref="S58:S72" si="61">(R58/M58)*1</f>
        <v>0.14736842105263157</v>
      </c>
      <c r="T58" s="3">
        <v>19</v>
      </c>
      <c r="U58" s="3">
        <v>15</v>
      </c>
      <c r="V58" s="3">
        <v>6</v>
      </c>
    </row>
    <row r="59" spans="1:25">
      <c r="A59" t="s">
        <v>36</v>
      </c>
      <c r="B59" s="27">
        <v>1</v>
      </c>
      <c r="C59" s="27">
        <v>1</v>
      </c>
      <c r="D59" s="28">
        <f t="shared" ref="D59:D72" si="62">C59/B59*(1)</f>
        <v>1</v>
      </c>
      <c r="E59" s="27">
        <v>4</v>
      </c>
      <c r="F59" s="27">
        <v>1113</v>
      </c>
      <c r="G59" s="27">
        <v>2143</v>
      </c>
      <c r="H59" s="29">
        <f t="shared" si="56"/>
        <v>51.936537564162393</v>
      </c>
      <c r="I59" s="29">
        <v>3.1161922538497433</v>
      </c>
      <c r="J59" s="3">
        <v>2</v>
      </c>
      <c r="K59" s="28">
        <f t="shared" si="58"/>
        <v>0.5</v>
      </c>
      <c r="L59" s="3">
        <v>0</v>
      </c>
      <c r="M59" s="3">
        <v>40</v>
      </c>
      <c r="N59" s="29">
        <f t="shared" si="59"/>
        <v>27.824999999999999</v>
      </c>
      <c r="O59" s="3">
        <v>2</v>
      </c>
      <c r="P59" s="30">
        <f t="shared" si="60"/>
        <v>1071.5</v>
      </c>
      <c r="Q59" s="3">
        <v>2</v>
      </c>
      <c r="R59" s="3">
        <v>5</v>
      </c>
      <c r="S59" s="28">
        <f t="shared" si="61"/>
        <v>0.125</v>
      </c>
      <c r="T59" s="3">
        <v>5</v>
      </c>
      <c r="U59" s="3">
        <v>3</v>
      </c>
      <c r="V59" s="3">
        <v>2</v>
      </c>
    </row>
    <row r="60" spans="1:25">
      <c r="A60" t="s">
        <v>21</v>
      </c>
      <c r="B60" s="27">
        <v>1</v>
      </c>
      <c r="C60" s="27">
        <v>1</v>
      </c>
      <c r="D60" s="28">
        <f t="shared" si="62"/>
        <v>1</v>
      </c>
      <c r="E60" s="27">
        <v>0</v>
      </c>
      <c r="F60" s="27">
        <v>779</v>
      </c>
      <c r="G60" s="27">
        <v>1740</v>
      </c>
      <c r="H60" s="29">
        <f t="shared" si="56"/>
        <v>44.770114942528743</v>
      </c>
      <c r="I60" s="29">
        <v>2.6862068965517247</v>
      </c>
      <c r="J60" s="3">
        <v>0</v>
      </c>
      <c r="K60" s="28" t="e">
        <f t="shared" si="58"/>
        <v>#DIV/0!</v>
      </c>
      <c r="L60" s="3">
        <v>0</v>
      </c>
      <c r="M60" s="3">
        <v>40</v>
      </c>
      <c r="N60" s="29">
        <f t="shared" si="59"/>
        <v>19.475000000000001</v>
      </c>
      <c r="O60" s="3">
        <v>0</v>
      </c>
      <c r="P60" s="30"/>
      <c r="Q60" s="3">
        <v>2</v>
      </c>
      <c r="R60" s="3">
        <v>6</v>
      </c>
      <c r="S60" s="28">
        <f t="shared" si="61"/>
        <v>0.15</v>
      </c>
      <c r="T60" s="3">
        <v>2</v>
      </c>
      <c r="U60" s="3">
        <v>3</v>
      </c>
      <c r="V60" s="3">
        <v>0</v>
      </c>
    </row>
    <row r="61" spans="1:25">
      <c r="A61" t="s">
        <v>37</v>
      </c>
      <c r="B61" s="27">
        <v>5</v>
      </c>
      <c r="C61" s="27">
        <v>3</v>
      </c>
      <c r="D61" s="28">
        <f t="shared" si="62"/>
        <v>0.6</v>
      </c>
      <c r="E61" s="27">
        <v>16</v>
      </c>
      <c r="F61" s="27">
        <v>5201</v>
      </c>
      <c r="G61" s="27">
        <v>9030</v>
      </c>
      <c r="H61" s="29">
        <f t="shared" si="56"/>
        <v>57.596899224806201</v>
      </c>
      <c r="I61" s="29">
        <v>17.316743326787638</v>
      </c>
      <c r="J61" s="3">
        <v>8</v>
      </c>
      <c r="K61" s="28">
        <f t="shared" si="58"/>
        <v>0.5</v>
      </c>
      <c r="L61" s="3">
        <v>1</v>
      </c>
      <c r="M61" s="3">
        <v>151</v>
      </c>
      <c r="N61" s="29">
        <f t="shared" si="59"/>
        <v>34.443708609271525</v>
      </c>
      <c r="O61" s="3">
        <v>10</v>
      </c>
      <c r="P61" s="30">
        <f t="shared" si="60"/>
        <v>903</v>
      </c>
      <c r="Q61" s="3">
        <v>7</v>
      </c>
      <c r="R61" s="3">
        <v>28</v>
      </c>
      <c r="S61" s="28">
        <f t="shared" si="61"/>
        <v>0.18543046357615894</v>
      </c>
      <c r="T61" s="3">
        <v>26</v>
      </c>
      <c r="U61" s="3">
        <v>33</v>
      </c>
      <c r="V61" s="3">
        <v>10</v>
      </c>
    </row>
    <row r="62" spans="1:25">
      <c r="A62" t="s">
        <v>23</v>
      </c>
      <c r="B62" s="27">
        <v>2</v>
      </c>
      <c r="C62" s="27">
        <v>1</v>
      </c>
      <c r="D62" s="28">
        <f t="shared" si="62"/>
        <v>0.5</v>
      </c>
      <c r="E62" s="27">
        <v>8</v>
      </c>
      <c r="F62" s="27">
        <v>2044</v>
      </c>
      <c r="G62" s="27">
        <v>3427</v>
      </c>
      <c r="H62" s="29">
        <f t="shared" si="56"/>
        <v>59.644003501604899</v>
      </c>
      <c r="I62" s="29">
        <v>7.3056364627666737</v>
      </c>
      <c r="J62" s="3">
        <v>3</v>
      </c>
      <c r="K62" s="28">
        <f t="shared" si="58"/>
        <v>0.375</v>
      </c>
      <c r="L62" s="3">
        <v>0</v>
      </c>
      <c r="M62" s="3">
        <v>63</v>
      </c>
      <c r="N62" s="29">
        <f t="shared" si="59"/>
        <v>32.444444444444443</v>
      </c>
      <c r="O62" s="3">
        <v>4</v>
      </c>
      <c r="P62" s="30">
        <f t="shared" si="60"/>
        <v>856.75</v>
      </c>
      <c r="Q62" s="3">
        <v>3</v>
      </c>
      <c r="R62" s="3">
        <v>6</v>
      </c>
      <c r="S62" s="28">
        <f t="shared" si="61"/>
        <v>9.5238095238095233E-2</v>
      </c>
      <c r="T62" s="3">
        <v>8</v>
      </c>
      <c r="U62" s="3">
        <v>11</v>
      </c>
      <c r="V62" s="3">
        <v>3</v>
      </c>
    </row>
    <row r="63" spans="1:25">
      <c r="A63" t="s">
        <v>38</v>
      </c>
      <c r="B63" s="27">
        <v>5</v>
      </c>
      <c r="C63" s="27">
        <v>2</v>
      </c>
      <c r="D63" s="28">
        <f t="shared" si="62"/>
        <v>0.4</v>
      </c>
      <c r="E63" s="27">
        <v>15</v>
      </c>
      <c r="F63" s="27">
        <v>4584</v>
      </c>
      <c r="G63" s="27">
        <v>8911</v>
      </c>
      <c r="H63" s="29">
        <f t="shared" si="56"/>
        <v>51.442037930647516</v>
      </c>
      <c r="I63" s="29">
        <v>15.265491983249841</v>
      </c>
      <c r="J63" s="3">
        <v>9</v>
      </c>
      <c r="K63" s="28">
        <f t="shared" si="58"/>
        <v>0.6</v>
      </c>
      <c r="L63" s="3">
        <v>1</v>
      </c>
      <c r="M63" s="3">
        <v>119</v>
      </c>
      <c r="N63" s="29">
        <f t="shared" si="59"/>
        <v>38.521008403361343</v>
      </c>
      <c r="O63" s="3">
        <v>12</v>
      </c>
      <c r="P63" s="30">
        <f t="shared" si="60"/>
        <v>742.58333333333337</v>
      </c>
      <c r="Q63" s="3">
        <v>5</v>
      </c>
      <c r="R63" s="3">
        <v>20</v>
      </c>
      <c r="S63" s="28">
        <f t="shared" si="61"/>
        <v>0.16806722689075632</v>
      </c>
      <c r="T63" s="3">
        <v>22</v>
      </c>
      <c r="U63" s="3">
        <v>18</v>
      </c>
      <c r="V63" s="3">
        <v>11</v>
      </c>
    </row>
    <row r="64" spans="1:25">
      <c r="A64" t="s">
        <v>39</v>
      </c>
      <c r="B64" s="27">
        <v>1</v>
      </c>
      <c r="C64" s="27">
        <v>0</v>
      </c>
      <c r="D64" s="28">
        <f t="shared" si="62"/>
        <v>0</v>
      </c>
      <c r="E64" s="27">
        <v>1</v>
      </c>
      <c r="F64" s="27">
        <v>510</v>
      </c>
      <c r="G64" s="27">
        <v>645</v>
      </c>
      <c r="H64" s="29">
        <f t="shared" si="56"/>
        <v>79.069767441860463</v>
      </c>
      <c r="I64" s="29">
        <v>4.7441860465116275</v>
      </c>
      <c r="J64" s="3">
        <v>1</v>
      </c>
      <c r="K64" s="28">
        <f t="shared" si="58"/>
        <v>1</v>
      </c>
      <c r="L64" s="3">
        <v>0</v>
      </c>
      <c r="M64" s="3">
        <v>6</v>
      </c>
      <c r="N64" s="29">
        <f t="shared" si="59"/>
        <v>85</v>
      </c>
      <c r="O64" s="3">
        <v>2</v>
      </c>
      <c r="P64" s="30">
        <f t="shared" si="60"/>
        <v>322.5</v>
      </c>
      <c r="Q64" s="3">
        <v>0</v>
      </c>
      <c r="R64" s="3">
        <v>1</v>
      </c>
      <c r="S64" s="28">
        <f t="shared" si="61"/>
        <v>0.16666666666666666</v>
      </c>
      <c r="T64" s="3">
        <v>1</v>
      </c>
      <c r="U64" s="3">
        <v>2</v>
      </c>
      <c r="V64" s="3">
        <v>2</v>
      </c>
    </row>
    <row r="65" spans="1:23">
      <c r="A65" t="s">
        <v>40</v>
      </c>
      <c r="B65" s="27">
        <v>1</v>
      </c>
      <c r="C65" s="27">
        <v>1</v>
      </c>
      <c r="D65" s="28">
        <f t="shared" si="62"/>
        <v>1</v>
      </c>
      <c r="E65" s="27">
        <v>3</v>
      </c>
      <c r="F65" s="27">
        <v>986</v>
      </c>
      <c r="G65" s="27">
        <v>1722</v>
      </c>
      <c r="H65" s="29">
        <f t="shared" si="56"/>
        <v>57.259001161440189</v>
      </c>
      <c r="I65" s="29">
        <v>3.4355400696864118</v>
      </c>
      <c r="J65" s="3">
        <v>1</v>
      </c>
      <c r="K65" s="28">
        <f t="shared" si="58"/>
        <v>0.33333333333333331</v>
      </c>
      <c r="L65" s="3">
        <v>0</v>
      </c>
      <c r="M65" s="3">
        <v>29</v>
      </c>
      <c r="N65" s="29">
        <f t="shared" si="59"/>
        <v>34</v>
      </c>
      <c r="O65" s="3">
        <v>1</v>
      </c>
      <c r="P65" s="30">
        <f t="shared" si="60"/>
        <v>1722</v>
      </c>
      <c r="Q65" s="3">
        <v>1</v>
      </c>
      <c r="R65" s="3">
        <v>2</v>
      </c>
      <c r="S65" s="28">
        <f t="shared" si="61"/>
        <v>6.8965517241379309E-2</v>
      </c>
      <c r="T65" s="3">
        <v>4</v>
      </c>
      <c r="U65" s="3">
        <v>3</v>
      </c>
      <c r="V65" s="3">
        <v>3</v>
      </c>
    </row>
    <row r="66" spans="1:23">
      <c r="A66" t="s">
        <v>41</v>
      </c>
      <c r="B66" s="27">
        <v>2</v>
      </c>
      <c r="C66" s="27">
        <v>1</v>
      </c>
      <c r="D66" s="28">
        <f t="shared" si="62"/>
        <v>0.5</v>
      </c>
      <c r="E66" s="27">
        <v>7</v>
      </c>
      <c r="F66" s="27">
        <v>1348</v>
      </c>
      <c r="G66" s="27">
        <v>2974</v>
      </c>
      <c r="H66" s="29">
        <f t="shared" si="56"/>
        <v>45.326160053799597</v>
      </c>
      <c r="I66" s="29">
        <f t="shared" ref="I66" si="63">(H66/100)*6</f>
        <v>2.7195696032279759</v>
      </c>
      <c r="J66" s="3">
        <v>1</v>
      </c>
      <c r="K66" s="28">
        <f t="shared" si="58"/>
        <v>0.14285714285714285</v>
      </c>
      <c r="L66" s="3">
        <v>1</v>
      </c>
      <c r="M66" s="3">
        <v>57</v>
      </c>
      <c r="N66" s="29">
        <f t="shared" si="59"/>
        <v>23.649122807017545</v>
      </c>
      <c r="O66" s="3">
        <v>2</v>
      </c>
      <c r="P66" s="30">
        <f t="shared" si="60"/>
        <v>1487</v>
      </c>
      <c r="Q66" s="3">
        <v>3</v>
      </c>
      <c r="R66" s="3">
        <v>15</v>
      </c>
      <c r="S66" s="28">
        <f t="shared" si="61"/>
        <v>0.26315789473684209</v>
      </c>
      <c r="T66" s="3">
        <v>6</v>
      </c>
      <c r="U66" s="3">
        <v>6</v>
      </c>
      <c r="V66" s="3">
        <v>2</v>
      </c>
    </row>
    <row r="67" spans="1:23">
      <c r="A67" t="s">
        <v>33</v>
      </c>
      <c r="B67" s="27">
        <v>1</v>
      </c>
      <c r="C67" s="27">
        <v>1</v>
      </c>
      <c r="D67" s="28">
        <f t="shared" si="62"/>
        <v>1</v>
      </c>
      <c r="E67" s="27">
        <v>4</v>
      </c>
      <c r="F67" s="27">
        <v>793</v>
      </c>
      <c r="G67" s="27">
        <v>1570</v>
      </c>
      <c r="H67" s="29">
        <f t="shared" si="56"/>
        <v>50.509554140127392</v>
      </c>
      <c r="I67" s="29">
        <v>3.0305732484076433</v>
      </c>
      <c r="J67" s="3">
        <v>0</v>
      </c>
      <c r="K67" s="28">
        <f t="shared" si="58"/>
        <v>0</v>
      </c>
      <c r="L67" s="3">
        <v>0</v>
      </c>
      <c r="M67" s="3">
        <v>29</v>
      </c>
      <c r="N67" s="29">
        <f t="shared" si="59"/>
        <v>27.344827586206897</v>
      </c>
      <c r="O67" s="3">
        <v>1</v>
      </c>
      <c r="P67" s="30">
        <f t="shared" si="60"/>
        <v>1570</v>
      </c>
      <c r="Q67" s="3">
        <v>0</v>
      </c>
      <c r="R67" s="3">
        <v>6</v>
      </c>
      <c r="S67" s="28">
        <f t="shared" si="61"/>
        <v>0.20689655172413793</v>
      </c>
      <c r="T67" s="3">
        <v>3</v>
      </c>
      <c r="U67" s="3">
        <v>5</v>
      </c>
      <c r="V67" s="3">
        <v>1</v>
      </c>
    </row>
    <row r="68" spans="1:23">
      <c r="A68" t="s">
        <v>25</v>
      </c>
      <c r="B68" s="27">
        <v>4</v>
      </c>
      <c r="C68" s="27">
        <v>2</v>
      </c>
      <c r="D68" s="28">
        <f t="shared" si="62"/>
        <v>0.5</v>
      </c>
      <c r="E68" s="27">
        <v>13</v>
      </c>
      <c r="F68" s="27">
        <v>3379</v>
      </c>
      <c r="G68" s="27">
        <v>6170</v>
      </c>
      <c r="H68" s="29">
        <f t="shared" si="56"/>
        <v>54.764991896272285</v>
      </c>
      <c r="I68" s="29">
        <v>3.2520868113522536</v>
      </c>
      <c r="J68" s="3">
        <v>3</v>
      </c>
      <c r="K68" s="28">
        <f t="shared" si="58"/>
        <v>0.23076923076923078</v>
      </c>
      <c r="L68" s="3">
        <v>0</v>
      </c>
      <c r="M68" s="3">
        <v>107</v>
      </c>
      <c r="N68" s="29">
        <f t="shared" si="59"/>
        <v>31.579439252336449</v>
      </c>
      <c r="O68" s="3">
        <v>4</v>
      </c>
      <c r="P68" s="30">
        <f t="shared" si="60"/>
        <v>1542.5</v>
      </c>
      <c r="Q68" s="3">
        <v>2</v>
      </c>
      <c r="R68" s="3">
        <v>22</v>
      </c>
      <c r="S68" s="28">
        <f t="shared" si="61"/>
        <v>0.20560747663551401</v>
      </c>
      <c r="T68" s="3">
        <v>17</v>
      </c>
      <c r="U68" s="3">
        <v>18</v>
      </c>
      <c r="V68" s="3">
        <v>6</v>
      </c>
    </row>
    <row r="69" spans="1:23">
      <c r="A69" t="s">
        <v>34</v>
      </c>
      <c r="B69" s="27">
        <v>2</v>
      </c>
      <c r="C69" s="27">
        <v>2</v>
      </c>
      <c r="D69" s="28">
        <f t="shared" si="62"/>
        <v>1</v>
      </c>
      <c r="E69" s="27">
        <v>8</v>
      </c>
      <c r="F69" s="27">
        <v>2058</v>
      </c>
      <c r="G69" s="27">
        <v>3664</v>
      </c>
      <c r="H69" s="29">
        <f t="shared" si="56"/>
        <v>56.168122270742359</v>
      </c>
      <c r="I69" s="29">
        <v>6.7780342069488801</v>
      </c>
      <c r="J69" s="3">
        <v>3</v>
      </c>
      <c r="K69" s="28">
        <f t="shared" si="58"/>
        <v>0.375</v>
      </c>
      <c r="L69" s="3">
        <v>0</v>
      </c>
      <c r="M69" s="3">
        <v>66</v>
      </c>
      <c r="N69" s="29">
        <f t="shared" si="59"/>
        <v>31.181818181818183</v>
      </c>
      <c r="O69" s="3">
        <v>4</v>
      </c>
      <c r="P69" s="30">
        <f t="shared" si="60"/>
        <v>916</v>
      </c>
      <c r="Q69" s="3">
        <v>1</v>
      </c>
      <c r="R69" s="3">
        <v>12</v>
      </c>
      <c r="S69" s="28">
        <f t="shared" si="61"/>
        <v>0.18181818181818182</v>
      </c>
      <c r="T69" s="3">
        <v>10</v>
      </c>
      <c r="U69" s="3">
        <v>7</v>
      </c>
      <c r="V69" s="3">
        <v>6</v>
      </c>
    </row>
    <row r="70" spans="1:23">
      <c r="A70" t="s">
        <v>42</v>
      </c>
      <c r="B70" s="27">
        <v>1</v>
      </c>
      <c r="C70" s="27">
        <v>0</v>
      </c>
      <c r="D70" s="28">
        <f>C70/B70*(1)</f>
        <v>0</v>
      </c>
      <c r="E70" s="27">
        <v>3</v>
      </c>
      <c r="F70" s="27">
        <v>1166</v>
      </c>
      <c r="G70" s="27">
        <v>1942</v>
      </c>
      <c r="H70" s="29">
        <f>F70/(G70/100)</f>
        <v>60.041194644696184</v>
      </c>
      <c r="I70" s="29">
        <v>3.6024716786817708</v>
      </c>
      <c r="J70" s="3">
        <v>2</v>
      </c>
      <c r="K70" s="28">
        <f>J70/E70*1</f>
        <v>0.66666666666666663</v>
      </c>
      <c r="L70" s="3">
        <v>0</v>
      </c>
      <c r="M70" s="3">
        <v>20</v>
      </c>
      <c r="N70" s="29">
        <f t="shared" si="59"/>
        <v>58.3</v>
      </c>
      <c r="O70" s="3">
        <v>3</v>
      </c>
      <c r="P70" s="30">
        <f>G70/O70</f>
        <v>647.33333333333337</v>
      </c>
      <c r="Q70" s="3">
        <v>0</v>
      </c>
      <c r="R70" s="3">
        <v>4</v>
      </c>
      <c r="S70" s="28">
        <f>(R70/M70)*1</f>
        <v>0.2</v>
      </c>
      <c r="T70" s="3">
        <v>6</v>
      </c>
      <c r="U70" s="3">
        <v>2</v>
      </c>
      <c r="V70" s="3">
        <v>6</v>
      </c>
    </row>
    <row r="71" spans="1:23">
      <c r="A71" t="s">
        <v>26</v>
      </c>
      <c r="B71" s="27">
        <v>1</v>
      </c>
      <c r="C71" s="3">
        <v>1</v>
      </c>
      <c r="D71" s="28">
        <f t="shared" si="62"/>
        <v>1</v>
      </c>
      <c r="E71" s="3">
        <v>4</v>
      </c>
      <c r="F71" s="3">
        <v>966</v>
      </c>
      <c r="G71" s="3">
        <v>1823</v>
      </c>
      <c r="H71" s="29">
        <f t="shared" si="56"/>
        <v>52.989577619308832</v>
      </c>
      <c r="I71" s="29">
        <f t="shared" ref="I71:I72" si="64">(H71/100)*6</f>
        <v>3.1793746571585304</v>
      </c>
      <c r="J71" s="3">
        <v>1</v>
      </c>
      <c r="K71" s="28">
        <f t="shared" si="58"/>
        <v>0.25</v>
      </c>
      <c r="L71" s="3">
        <v>0</v>
      </c>
      <c r="M71" s="3">
        <v>32</v>
      </c>
      <c r="N71" s="29">
        <f t="shared" si="59"/>
        <v>30.1875</v>
      </c>
      <c r="O71" s="3">
        <v>2</v>
      </c>
      <c r="P71" s="30">
        <f t="shared" si="60"/>
        <v>911.5</v>
      </c>
      <c r="Q71" s="3">
        <v>2</v>
      </c>
      <c r="R71" s="30">
        <v>4</v>
      </c>
      <c r="S71" s="28">
        <f t="shared" si="61"/>
        <v>0.125</v>
      </c>
      <c r="T71" s="3">
        <v>4</v>
      </c>
      <c r="U71" s="3">
        <v>4</v>
      </c>
      <c r="V71" s="3">
        <v>2</v>
      </c>
      <c r="W71" s="12"/>
    </row>
    <row r="72" spans="1:23">
      <c r="A72" s="60" t="s">
        <v>27</v>
      </c>
      <c r="B72" s="47">
        <f>SUM(B58:B71)</f>
        <v>30</v>
      </c>
      <c r="C72" s="47">
        <f>SUM(C58:C71)</f>
        <v>17</v>
      </c>
      <c r="D72" s="49">
        <f t="shared" si="62"/>
        <v>0.56666666666666665</v>
      </c>
      <c r="E72" s="47">
        <f>SUM(E58:E71)</f>
        <v>98</v>
      </c>
      <c r="F72" s="47">
        <f>SUM(F58:F71)</f>
        <v>28077</v>
      </c>
      <c r="G72" s="47">
        <f>SUM(G58:G71)</f>
        <v>51560</v>
      </c>
      <c r="H72" s="50">
        <f t="shared" si="56"/>
        <v>54.455003878975951</v>
      </c>
      <c r="I72" s="50">
        <f t="shared" si="64"/>
        <v>3.267300232738557</v>
      </c>
      <c r="J72" s="48">
        <f>SUM(J58:J71)</f>
        <v>39</v>
      </c>
      <c r="K72" s="49">
        <f t="shared" si="58"/>
        <v>0.39795918367346939</v>
      </c>
      <c r="L72" s="48">
        <f>SUM(L58:L71)</f>
        <v>3</v>
      </c>
      <c r="M72" s="48">
        <f>SUM(M58:M71)</f>
        <v>854</v>
      </c>
      <c r="N72" s="50">
        <f t="shared" si="59"/>
        <v>32.877049180327866</v>
      </c>
      <c r="O72" s="48">
        <f>SUM(O58:O71)</f>
        <v>50</v>
      </c>
      <c r="P72" s="51">
        <f t="shared" si="60"/>
        <v>1031.2</v>
      </c>
      <c r="Q72" s="48">
        <f>SUM(Q58:Q71)</f>
        <v>29</v>
      </c>
      <c r="R72" s="48">
        <f>SUM(R58:R71)</f>
        <v>145</v>
      </c>
      <c r="S72" s="49">
        <f t="shared" si="61"/>
        <v>0.16978922716627634</v>
      </c>
      <c r="T72" s="48">
        <f>SUM(T58:T71)</f>
        <v>133</v>
      </c>
      <c r="U72" s="48">
        <f>SUM(U58:U71)</f>
        <v>130</v>
      </c>
      <c r="V72" s="48">
        <f>SUM(V58:V71)</f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2011-11-08T06:34:09Z</dcterms:created>
  <dcterms:modified xsi:type="dcterms:W3CDTF">2017-07-20T04:54:49Z</dcterms:modified>
</cp:coreProperties>
</file>